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5480" windowHeight="9210" activeTab="2"/>
  </bookViews>
  <sheets>
    <sheet name="Attachment A Page 1" sheetId="1" r:id="rId1"/>
    <sheet name="Attachement A Page 2" sheetId="2" r:id="rId2"/>
    <sheet name="Attachment B" sheetId="3" r:id="rId3"/>
  </sheets>
  <externalReferences>
    <externalReference r:id="rId6"/>
  </externalReferences>
  <definedNames>
    <definedName name="_End" localSheetId="2">'Attachment B'!#REF!</definedName>
    <definedName name="_End">#REF!</definedName>
    <definedName name="_Filter" localSheetId="2">'Attachment B'!$B$6:$AL$1277</definedName>
    <definedName name="_Filter">#REF!</definedName>
    <definedName name="_xlnm._FilterDatabase" localSheetId="2" hidden="1">'Attachment B'!$U$6:$Y$1284</definedName>
    <definedName name="Apr04" localSheetId="2">'Attachment B'!#REF!</definedName>
    <definedName name="Apr04">#REF!</definedName>
    <definedName name="Apr05" localSheetId="2">'Attachment B'!#REF!</definedName>
    <definedName name="Apr05">#REF!</definedName>
    <definedName name="Apr05AMA" localSheetId="2">'Attachment B'!#REF!</definedName>
    <definedName name="Apr05AMA">#REF!</definedName>
    <definedName name="Apr06" localSheetId="2">'Attachment B'!#REF!</definedName>
    <definedName name="Apr06">#REF!</definedName>
    <definedName name="Apr06AMA" localSheetId="2">'Attachment B'!#REF!</definedName>
    <definedName name="Apr06AMA">#REF!</definedName>
    <definedName name="Apr07" localSheetId="2">'Attachment B'!$M$7:$M$1277</definedName>
    <definedName name="Apr07">#REF!</definedName>
    <definedName name="Apr07AMA" localSheetId="2">'Attachment B'!#REF!</definedName>
    <definedName name="Apr07AMA">#REF!</definedName>
    <definedName name="Aug_07" localSheetId="2">'Attachment B'!$Q$7:$Q$1277</definedName>
    <definedName name="Aug_07">#REF!</definedName>
    <definedName name="Aug04" localSheetId="2">'Attachment B'!#REF!</definedName>
    <definedName name="Aug04">#REF!</definedName>
    <definedName name="Aug05" localSheetId="2">'Attachment B'!#REF!</definedName>
    <definedName name="Aug05">#REF!</definedName>
    <definedName name="Aug05AMA" localSheetId="2">'Attachment B'!#REF!</definedName>
    <definedName name="Aug05AMA">#REF!</definedName>
    <definedName name="Aug06" localSheetId="2">'Attachment B'!#REF!</definedName>
    <definedName name="Aug06">#REF!</definedName>
    <definedName name="Aug06AMA" localSheetId="2">'Attachment B'!#REF!</definedName>
    <definedName name="Aug06AMA">#REF!</definedName>
    <definedName name="Aug07AMA" localSheetId="2">'Attachment B'!#REF!</definedName>
    <definedName name="Aug07AMA">#REF!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S_Accounts" localSheetId="2">'Attachment B'!$B$7:$B$2738</definedName>
    <definedName name="BS_Accounts">#REF!</definedName>
    <definedName name="CombWC_LineItem" localSheetId="2">'Attachment B'!$Y$7:$Y$2738</definedName>
    <definedName name="CombWC_LineItem">#REF!</definedName>
    <definedName name="Data" localSheetId="2">'Attachment B'!$B$6:$AL$2738</definedName>
    <definedName name="Data">#REF!</definedName>
    <definedName name="DATABASE" localSheetId="2">'Attachment B'!$B$18:$W$1277</definedName>
    <definedName name="Dec03" localSheetId="2">'Attachment B'!#REF!</definedName>
    <definedName name="Dec03">#REF!</definedName>
    <definedName name="Dec04" localSheetId="2">'Attachment B'!#REF!</definedName>
    <definedName name="Dec04">#REF!</definedName>
    <definedName name="Dec04AMA" localSheetId="2">'Attachment B'!#REF!</definedName>
    <definedName name="Dec04AMA">#REF!</definedName>
    <definedName name="Dec05" localSheetId="2">'Attachment B'!#REF!</definedName>
    <definedName name="Dec05">#REF!</definedName>
    <definedName name="Dec05AMA" localSheetId="2">'Attachment B'!#REF!</definedName>
    <definedName name="Dec05AMA">#REF!</definedName>
    <definedName name="Dec06" localSheetId="2">'Attachment B'!$I$7:$I$2738</definedName>
    <definedName name="Dec06">#REF!</definedName>
    <definedName name="Dec06AMA" localSheetId="2">'Attachment B'!#REF!</definedName>
    <definedName name="Dec06AMA">#REF!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ElecWC_LineItems" localSheetId="2">'Attachment B'!$U$7:$U$2738</definedName>
    <definedName name="ElecWC_LineItems">#REF!</definedName>
    <definedName name="ElRBLine" localSheetId="2">'Attachment B'!$V$7:$V$2738</definedName>
    <definedName name="ElRBLine">#REF!</definedName>
    <definedName name="ERB_Sep06">'[1]10.03 ERB'!#REF!</definedName>
    <definedName name="EWC_Sep06">#REF!</definedName>
    <definedName name="Feb04" localSheetId="2">'Attachment B'!#REF!</definedName>
    <definedName name="Feb04">#REF!</definedName>
    <definedName name="Feb05" localSheetId="2">'Attachment B'!#REF!</definedName>
    <definedName name="Feb05">#REF!</definedName>
    <definedName name="Feb05AMA" localSheetId="2">'Attachment B'!#REF!</definedName>
    <definedName name="Feb05AMA">#REF!</definedName>
    <definedName name="Feb06" localSheetId="2">'Attachment B'!#REF!</definedName>
    <definedName name="Feb06">#REF!</definedName>
    <definedName name="Feb06AMA" localSheetId="2">'Attachment B'!#REF!</definedName>
    <definedName name="Feb06AMA">#REF!</definedName>
    <definedName name="Feb07" localSheetId="2">'Attachment B'!$K$7:$K$2738</definedName>
    <definedName name="Feb07">#REF!</definedName>
    <definedName name="Feb07AMA" localSheetId="2">'Attachment B'!#REF!</definedName>
    <definedName name="Feb07AMA">#REF!</definedName>
    <definedName name="GasRBLine" localSheetId="2">'Attachment B'!$X$7:$X$2738</definedName>
    <definedName name="GasRBLine">#REF!</definedName>
    <definedName name="GasWC_LineItem" localSheetId="2">'Attachment B'!$W$7:$W$2738</definedName>
    <definedName name="GasWC_LineItem">#REF!</definedName>
    <definedName name="GRB_Sep06">'[1]8.03 GRB'!#REF!</definedName>
    <definedName name="GWC_Sep06">#REF!</definedName>
    <definedName name="Jan04" localSheetId="2">'Attachment B'!#REF!</definedName>
    <definedName name="Jan04">#REF!</definedName>
    <definedName name="Jan05" localSheetId="2">'Attachment B'!#REF!</definedName>
    <definedName name="Jan05">#REF!</definedName>
    <definedName name="Jan05AMA" localSheetId="2">'Attachment B'!#REF!</definedName>
    <definedName name="Jan05AMA">#REF!</definedName>
    <definedName name="Jan06" localSheetId="2">'Attachment B'!#REF!</definedName>
    <definedName name="Jan06">#REF!</definedName>
    <definedName name="Jan06AMA" localSheetId="2">'Attachment B'!#REF!</definedName>
    <definedName name="Jan06AMA">#REF!</definedName>
    <definedName name="Jan07" localSheetId="2">'Attachment B'!$J$7:$J$2738</definedName>
    <definedName name="Jan07">#REF!</definedName>
    <definedName name="Jan07AMA" localSheetId="2">'Attachment B'!#REF!</definedName>
    <definedName name="Jan07AMA">#REF!</definedName>
    <definedName name="Jul04" localSheetId="2">'Attachment B'!#REF!</definedName>
    <definedName name="Jul04">#REF!</definedName>
    <definedName name="Jul05" localSheetId="2">'Attachment B'!#REF!</definedName>
    <definedName name="Jul05">#REF!</definedName>
    <definedName name="Jul05AMA" localSheetId="2">'Attachment B'!#REF!</definedName>
    <definedName name="Jul05AMA">#REF!</definedName>
    <definedName name="Jul06" localSheetId="2">'Attachment B'!#REF!</definedName>
    <definedName name="Jul06">#REF!</definedName>
    <definedName name="Jul06AMA" localSheetId="2">'Attachment B'!#REF!</definedName>
    <definedName name="Jul06AMA">#REF!</definedName>
    <definedName name="Jul07" localSheetId="2">'Attachment B'!$P$7:$P$1277</definedName>
    <definedName name="Jul07">#REF!</definedName>
    <definedName name="Jul07AMA" localSheetId="2">'Attachment B'!#REF!</definedName>
    <definedName name="Jul07AMA">#REF!</definedName>
    <definedName name="Jun04" localSheetId="2">'Attachment B'!#REF!</definedName>
    <definedName name="Jun04">#REF!</definedName>
    <definedName name="Jun05" localSheetId="2">'Attachment B'!#REF!</definedName>
    <definedName name="Jun05">#REF!</definedName>
    <definedName name="Jun05AMA" localSheetId="2">'Attachment B'!#REF!</definedName>
    <definedName name="Jun05AMA">#REF!</definedName>
    <definedName name="Jun06" localSheetId="2">'Attachment B'!#REF!</definedName>
    <definedName name="Jun06">#REF!</definedName>
    <definedName name="Jun06AMA" localSheetId="2">'Attachment B'!#REF!</definedName>
    <definedName name="Jun06AMA">#REF!</definedName>
    <definedName name="Jun07" localSheetId="2">'Attachment B'!$O$7:$O$1277</definedName>
    <definedName name="Jun07">#REF!</definedName>
    <definedName name="Jun07AMA" localSheetId="2">'Attachment B'!#REF!</definedName>
    <definedName name="Jun07AMA">#REF!</definedName>
    <definedName name="Mar04" localSheetId="2">'Attachment B'!#REF!</definedName>
    <definedName name="Mar04">#REF!</definedName>
    <definedName name="Mar05" localSheetId="2">'Attachment B'!#REF!</definedName>
    <definedName name="Mar05">#REF!</definedName>
    <definedName name="Mar05AMA" localSheetId="2">'Attachment B'!#REF!</definedName>
    <definedName name="Mar05AMA">#REF!</definedName>
    <definedName name="Mar06" localSheetId="2">'Attachment B'!#REF!</definedName>
    <definedName name="Mar06">#REF!</definedName>
    <definedName name="Mar06AMA" localSheetId="2">'Attachment B'!#REF!</definedName>
    <definedName name="Mar06AMA">#REF!</definedName>
    <definedName name="Mar07" localSheetId="2">'Attachment B'!$L$7:$L$2738</definedName>
    <definedName name="Mar07">#REF!</definedName>
    <definedName name="Mar07AMA" localSheetId="2">'Attachment B'!#REF!</definedName>
    <definedName name="Mar07AMA">#REF!</definedName>
    <definedName name="May04" localSheetId="2">'Attachment B'!#REF!</definedName>
    <definedName name="May04">#REF!</definedName>
    <definedName name="May05" localSheetId="2">'Attachment B'!#REF!</definedName>
    <definedName name="May05">#REF!</definedName>
    <definedName name="May05AMA" localSheetId="2">'Attachment B'!#REF!</definedName>
    <definedName name="May05AMA">#REF!</definedName>
    <definedName name="May06" localSheetId="2">'Attachment B'!#REF!</definedName>
    <definedName name="May06">#REF!</definedName>
    <definedName name="May06AMA" localSheetId="2">'Attachment B'!#REF!</definedName>
    <definedName name="May06AMA">#REF!</definedName>
    <definedName name="May07" localSheetId="2">'Attachment B'!$N$7:$N$1277</definedName>
    <definedName name="May07">#REF!</definedName>
    <definedName name="May07AMA" localSheetId="2">'Attachment B'!#REF!</definedName>
    <definedName name="May07AMA">#REF!</definedName>
    <definedName name="Nov04" localSheetId="2">'Attachment B'!#REF!</definedName>
    <definedName name="Nov04">#REF!</definedName>
    <definedName name="Nov05" localSheetId="2">'Attachment B'!#REF!</definedName>
    <definedName name="Nov05">#REF!</definedName>
    <definedName name="Nov05AMA" localSheetId="2">'Attachment B'!#REF!</definedName>
    <definedName name="Nov05AMA">#REF!</definedName>
    <definedName name="Nov06" localSheetId="2">'Attachment B'!$H$7:$H$2738</definedName>
    <definedName name="Nov06">#REF!</definedName>
    <definedName name="Nov06AMA" localSheetId="2">'Attachment B'!#REF!</definedName>
    <definedName name="Nov06AMA">#REF!</definedName>
    <definedName name="Oct04" localSheetId="2">'Attachment B'!#REF!</definedName>
    <definedName name="Oct04">#REF!</definedName>
    <definedName name="Oct05" localSheetId="2">'Attachment B'!#REF!</definedName>
    <definedName name="Oct05">#REF!</definedName>
    <definedName name="Oct05AMA" localSheetId="2">'Attachment B'!#REF!</definedName>
    <definedName name="Oct05AMA">#REF!</definedName>
    <definedName name="Oct06" localSheetId="2">'Attachment B'!$G$7:$G$2738</definedName>
    <definedName name="Oct06">#REF!</definedName>
    <definedName name="Oct06AMA" localSheetId="2">'Attachment B'!#REF!</definedName>
    <definedName name="Oct06AMA">#REF!</definedName>
    <definedName name="_xlnm.Print_Area" localSheetId="2">'Attachment B'!$S:$AM</definedName>
    <definedName name="_xlnm.Print_Titles" localSheetId="2">'Attachment B'!$B:$D,'Attachment B'!$1:$6</definedName>
    <definedName name="RB_Sep06">'[1]10.03 ERB'!#REF!</definedName>
    <definedName name="Sep04" localSheetId="2">'Attachment B'!#REF!</definedName>
    <definedName name="Sep04">#REF!</definedName>
    <definedName name="Sep05" localSheetId="2">'Attachment B'!#REF!</definedName>
    <definedName name="Sep05">#REF!</definedName>
    <definedName name="Sep05AMA" localSheetId="2">'Attachment B'!#REF!</definedName>
    <definedName name="Sep05AMA">#REF!</definedName>
    <definedName name="Sep06" localSheetId="2">'Attachment B'!$F$7:$F$2738</definedName>
    <definedName name="Sep06">#REF!</definedName>
    <definedName name="Sep06AMA" localSheetId="2">'Attachment B'!#REF!</definedName>
    <definedName name="Sep06AMA">#REF!</definedName>
    <definedName name="Sep07" localSheetId="2">'Attachment B'!$R$7:$R$1277</definedName>
    <definedName name="Sep07">#REF!</definedName>
    <definedName name="Sep07AMA" localSheetId="2">'Attachment B'!$S$7:$S$1277</definedName>
    <definedName name="Sep07AMA">#REF!</definedName>
    <definedName name="Sort_Area">#REF!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fullCalcOnLoad="1"/>
</workbook>
</file>

<file path=xl/comments3.xml><?xml version="1.0" encoding="utf-8"?>
<comments xmlns="http://schemas.openxmlformats.org/spreadsheetml/2006/main">
  <authors>
    <author>Susan Free</author>
  </authors>
  <commentList>
    <comment ref="B415" authorId="0">
      <text>
        <r>
          <rPr>
            <b/>
            <sz val="8"/>
            <rFont val="Tahoma"/>
            <family val="0"/>
          </rPr>
          <t>Susan Free:</t>
        </r>
        <r>
          <rPr>
            <sz val="8"/>
            <rFont val="Tahoma"/>
            <family val="0"/>
          </rPr>
          <t xml:space="preserve">
RB/WC treatment will change if this account is authorized for recovery in the 2004 GRC.  It should be treated as a reg asset for RB/WC at the time treatment is authorized (it is currently being treated as CWIP).</t>
        </r>
      </text>
    </comment>
  </commentList>
</comments>
</file>

<file path=xl/sharedStrings.xml><?xml version="1.0" encoding="utf-8"?>
<sst xmlns="http://schemas.openxmlformats.org/spreadsheetml/2006/main" count="3101" uniqueCount="1421">
  <si>
    <t>7.96% MTN, Series B Due 2/22/10 - Unamo</t>
  </si>
  <si>
    <t>7.61% MTN, Series B Due 9/8/08 - Unamor</t>
  </si>
  <si>
    <t>7.69% MTN Due 2/1/11 - Unamort Debt Exp</t>
  </si>
  <si>
    <t>8.40% Capital Trust II 6/30/41 - Unamor</t>
  </si>
  <si>
    <t>5.0% PCB-Series 2003A due 03/01/2031-Un</t>
  </si>
  <si>
    <t>5.1% PCB-Series 2003B due 03/01/2031-Un</t>
  </si>
  <si>
    <t>PSE $350M 3 Year Credit Facility Unamor</t>
  </si>
  <si>
    <t>Infrastrux $150M 3 Year Credit Facility</t>
  </si>
  <si>
    <t>$500M 3 Year Credit Facility Legal Unam</t>
  </si>
  <si>
    <t>6.724% MTN due 6/15/2036 - Unamort Debt</t>
  </si>
  <si>
    <t>2</t>
  </si>
  <si>
    <t>Hybrid Security 2007 - Unamort Debt Exp</t>
  </si>
  <si>
    <t>PSE New Credit Agreement-364 days-Unamo</t>
  </si>
  <si>
    <t>PSE AR Securitization - 3 years-Unamort</t>
  </si>
  <si>
    <t>3.363% MT Notes due 6/1/08 - Unamortize</t>
  </si>
  <si>
    <t>5.197% Snr Notes Due 10/01/15 - Unamort Debt Expense</t>
  </si>
  <si>
    <t>6.724% MTN due 6/15/2036 - Unamort Debt Expense</t>
  </si>
  <si>
    <t>6.274% Senior Notes Due 3/15/2037 - Unamortized Debt Expense</t>
  </si>
  <si>
    <t>Hedging Credit Facility - Unamort Debt Expense</t>
  </si>
  <si>
    <t>6.974% Jr Sub Notes (Hybrid) due 6/1/20</t>
  </si>
  <si>
    <t>12/26/96 Snow / Ice Storm - Extr Prpty Loss</t>
  </si>
  <si>
    <t>11/23/98 Storm Damage - Catastrophic</t>
  </si>
  <si>
    <t>1/16/00 Windstorm - Extr Property Loss</t>
  </si>
  <si>
    <t>12/4/03  Wind Storm - Extr Property Los</t>
  </si>
  <si>
    <t>2006 Storm Excess Costs</t>
  </si>
  <si>
    <t>2007 Storm Excess Costs</t>
  </si>
  <si>
    <t>White River Preliminary Survey Tunnel I</t>
  </si>
  <si>
    <t>6c</t>
  </si>
  <si>
    <t>White River Plant Costs Reg Asset</t>
  </si>
  <si>
    <t>White River Land Reg Asset</t>
  </si>
  <si>
    <t>White River Accum Depreciation to 1/15/</t>
  </si>
  <si>
    <t>White River Accum Amort. from 1/16/04 R</t>
  </si>
  <si>
    <t>Tenaska Regulatory Asset</t>
  </si>
  <si>
    <t>6a</t>
  </si>
  <si>
    <t>GDFIT-Rcls</t>
  </si>
  <si>
    <t>Regulatory Asset</t>
  </si>
  <si>
    <t>45b</t>
  </si>
  <si>
    <t>47</t>
  </si>
  <si>
    <t>Tenaska -Tax Indemnification</t>
  </si>
  <si>
    <t>Electric Conservation not in RB</t>
  </si>
  <si>
    <t>62</t>
  </si>
  <si>
    <t>Electric - Def AFUDC - Regulatory Asset</t>
  </si>
  <si>
    <t>Gas Conservation - Tracker Programs</t>
  </si>
  <si>
    <t>42b</t>
  </si>
  <si>
    <t>Electric - Colstrip Common FERC Adj - Reg Ass</t>
  </si>
  <si>
    <t>UG950288 DSM Tracker Balance</t>
  </si>
  <si>
    <t>Electric - Accum Amort Colstrip Common FERC A</t>
  </si>
  <si>
    <t>Average</t>
  </si>
  <si>
    <t>Invested</t>
  </si>
  <si>
    <t>Capital</t>
  </si>
  <si>
    <t>Operating</t>
  </si>
  <si>
    <t>Investment</t>
  </si>
  <si>
    <t>Non</t>
  </si>
  <si>
    <t>Working</t>
  </si>
  <si>
    <t>Ratebase</t>
  </si>
  <si>
    <t>Other</t>
  </si>
  <si>
    <t>Category</t>
  </si>
  <si>
    <t>a</t>
  </si>
  <si>
    <t>b</t>
  </si>
  <si>
    <t>c</t>
  </si>
  <si>
    <t>e</t>
  </si>
  <si>
    <t>f</t>
  </si>
  <si>
    <t>Line 47</t>
  </si>
  <si>
    <t>Line 64</t>
  </si>
  <si>
    <t>Line 67</t>
  </si>
  <si>
    <t>Line 14</t>
  </si>
  <si>
    <t>Exhibit No. ___</t>
  </si>
  <si>
    <t>Total per Trial Balance</t>
  </si>
  <si>
    <t>Totals used in Ratebase / Working Capital</t>
  </si>
  <si>
    <t>Reclassify Gas Merchandising Inventory</t>
  </si>
  <si>
    <t>Reclassify Electric WUTC AFUDC Reg Asset</t>
  </si>
  <si>
    <t>(JHS-10) Page</t>
  </si>
  <si>
    <t>10.03 Lines 46</t>
  </si>
  <si>
    <t>thru 50 + 52</t>
  </si>
  <si>
    <t>(KRK-8) Page</t>
  </si>
  <si>
    <t>8.03 Line 12</t>
  </si>
  <si>
    <t>Exhibit Nos. ___</t>
  </si>
  <si>
    <t>(KRK-3) Page 3.02</t>
  </si>
  <si>
    <t>(JHS-3) Page 3.02</t>
  </si>
  <si>
    <t>Exhibit Nos. ___ (KRK-8) Page 8.04 &amp; (JHS-10) Page 10.04</t>
  </si>
  <si>
    <t>Sum of All</t>
  </si>
  <si>
    <t>Components</t>
  </si>
  <si>
    <t>g = sum c thru f</t>
  </si>
  <si>
    <t>d = b + c</t>
  </si>
  <si>
    <t>f = d + e</t>
  </si>
  <si>
    <t>Puget Sound Energy, Inc. Response to Bench Request No. 003</t>
  </si>
  <si>
    <t>AMA as of September 30, 2007</t>
  </si>
  <si>
    <t>Reconciliation between Test Year Combined Balance Sheet and Combined Working Capital / Ratebase</t>
  </si>
  <si>
    <t>Components of Operating Investment included in Reconciliation on Page 1</t>
  </si>
  <si>
    <t>d (see page 2)</t>
  </si>
  <si>
    <t>To Page 1 Line 24</t>
  </si>
  <si>
    <t>Source:  Attachment B to PSE's Response to Bench Request No. 003</t>
  </si>
  <si>
    <t>Electric - Colstrip Def Depr FERC Adj - Reg A</t>
  </si>
  <si>
    <t>Electric - BPA Power Exch Invstmt - Reg Asset</t>
  </si>
  <si>
    <t>Electric - BPA Power Exch Inv Amort - Reg Ass</t>
  </si>
  <si>
    <t>Electric - SFAS106 Post Ret Bene - Reg Asset</t>
  </si>
  <si>
    <t>Cabot Oil &amp; Gas - Encogen Regulatory Asset</t>
  </si>
  <si>
    <t>6b</t>
  </si>
  <si>
    <t>Conservation Trust Asset</t>
  </si>
  <si>
    <t>26a</t>
  </si>
  <si>
    <t xml:space="preserve"> </t>
  </si>
  <si>
    <t>Carrying Cost-Ratebase Cap OH Tax Reduct</t>
  </si>
  <si>
    <t>65f</t>
  </si>
  <si>
    <t>Electric - Accum Unamort Consrv Costs</t>
  </si>
  <si>
    <t>Hopkins Ridge BPA Trans Upgrade 05TX-11905</t>
  </si>
  <si>
    <t>6f</t>
  </si>
  <si>
    <t>Electric - Retail Wheeling Pilot - Reg. Assets</t>
  </si>
  <si>
    <t>Electric - Gross PCA</t>
  </si>
  <si>
    <t>Electric - Gross PCA - Contra</t>
  </si>
  <si>
    <t>Interest on PTC Deferred Tax</t>
  </si>
  <si>
    <t>Interest on PTC Deferred Tax - Contra</t>
  </si>
  <si>
    <t>Env Rem - UG Tank - Whidbey Is. (Future</t>
  </si>
  <si>
    <t>Env Rem - UG Tank - Tenino (Future Cost</t>
  </si>
  <si>
    <t>Env Rem - UG Tank - White River (Future</t>
  </si>
  <si>
    <t>Chelan PUD Contract Initiation</t>
  </si>
  <si>
    <t>Hopkins Ridge BPA Trans Upgrade 02TX-11040</t>
  </si>
  <si>
    <t>Goldendale Deferral - UE-070533</t>
  </si>
  <si>
    <t>Goldendale Carrying Costs - UE-070533</t>
  </si>
  <si>
    <t>Gas Conservation - Equity Kicker on Low Inc P</t>
  </si>
  <si>
    <t>Water Heater Programs in Rates UG-950278</t>
  </si>
  <si>
    <t>Gas Rental Equip Pipe &amp; Vent UE-001315</t>
  </si>
  <si>
    <t>Gas Rental Equip Pipe &amp; Vent Amortize U</t>
  </si>
  <si>
    <t>Residential Exchange Deferral UE-071024</t>
  </si>
  <si>
    <t>Residential Exchange Carrying Costs UE-</t>
  </si>
  <si>
    <t>Cons Costs NIRB - 1998 Conservation Rider</t>
  </si>
  <si>
    <t>FAS 109 Taxes</t>
  </si>
  <si>
    <t>White River Relicensing &amp; CWIP Reg Asse</t>
  </si>
  <si>
    <t>6d</t>
  </si>
  <si>
    <t>White River Salvage</t>
  </si>
  <si>
    <t>PCA YR #2  Gross</t>
  </si>
  <si>
    <t>PCA YR #2 Gross - Contra</t>
  </si>
  <si>
    <t>PCA YR #3  Gross</t>
  </si>
  <si>
    <t>PCA YR #3 Gross - Contra</t>
  </si>
  <si>
    <t>PCA YR #4  Gross</t>
  </si>
  <si>
    <t>PCA YR #4 Gross - Contra</t>
  </si>
  <si>
    <t>PCA YR #5  Gross</t>
  </si>
  <si>
    <t>PCA YR #5 Gross - Contra</t>
  </si>
  <si>
    <t>PCA YR #6 Gross</t>
  </si>
  <si>
    <t>PCA YR #6  Gross # Contra</t>
  </si>
  <si>
    <t>PCA Company Portion</t>
  </si>
  <si>
    <t>PCA Company Portion - contra</t>
  </si>
  <si>
    <t>PCA Customer Portion</t>
  </si>
  <si>
    <t>PCA - Customer Deferral Contra</t>
  </si>
  <si>
    <t>White River Conveyance Costs Reimbursem</t>
  </si>
  <si>
    <t>Virtual Right of Way</t>
  </si>
  <si>
    <t>2001 Rate Case Expenses - Electric</t>
  </si>
  <si>
    <t>2001 Rate Case Expenses - Gas</t>
  </si>
  <si>
    <t xml:space="preserve">  </t>
  </si>
  <si>
    <t>WHR Conveyence Costs - Army Corp Reimbursement</t>
  </si>
  <si>
    <t>White River Land Sales Costs</t>
  </si>
  <si>
    <t>Env Rem - Buckely Headworks Site Est Fu</t>
  </si>
  <si>
    <t>Buckley Headworks Remediation Costs</t>
  </si>
  <si>
    <t>Buckley Ph II Burn Pile &amp; Wood Debris E</t>
  </si>
  <si>
    <t>Env Rem - Duwamish River Site (former G</t>
  </si>
  <si>
    <t>Env Rem - Olympia Svc Capacitor Site</t>
  </si>
  <si>
    <t>Env Rem - Bellevue G.O.UST Site Est Fut</t>
  </si>
  <si>
    <t>Env Rem - UG Tank -Baker Lodge</t>
  </si>
  <si>
    <t>Env Rem - UG Tank -Poulsbo Service Cent</t>
  </si>
  <si>
    <t>Env Rem - UG Tank - Kent Fleet</t>
  </si>
  <si>
    <t>Env Rem-Olympia SVC Capacitor Site Futu</t>
  </si>
  <si>
    <t>Tenino Service Center - UG Tank - Env</t>
  </si>
  <si>
    <t>Env. Rem. - Bremerton UST Def Site</t>
  </si>
  <si>
    <t>Env Rem - UG Tank - Bremerton ( Future C</t>
  </si>
  <si>
    <t>White River Relicensing - UE-040641</t>
  </si>
  <si>
    <t>Env Rem - UG Tank - Estimated Future Co</t>
  </si>
  <si>
    <t>65d</t>
  </si>
  <si>
    <t>White River Safety &amp; Regulatory - UE-040641</t>
  </si>
  <si>
    <t>White River Water Rights - UE-040641</t>
  </si>
  <si>
    <t>White River Relicensing - UE-040641 - Post Jan 15, 2004</t>
  </si>
  <si>
    <t>White River Safety &amp; Regulatory - UE-040641 - Post Jan 15, 2004</t>
  </si>
  <si>
    <t>White River Water Rights - UE-040641 - Post Jan 15, 2004</t>
  </si>
  <si>
    <t>Env Rem - UG Tank - Crossroads Operating Base</t>
  </si>
  <si>
    <t>65</t>
  </si>
  <si>
    <t>Env Rem - UW Tacoma</t>
  </si>
  <si>
    <t>Env Rem - Swarr Station</t>
  </si>
  <si>
    <t>Env Rem - South Seattle GS</t>
  </si>
  <si>
    <t>2004 Rate Case Costs - Electric</t>
  </si>
  <si>
    <t>2004 Rate Case Costs - Gas</t>
  </si>
  <si>
    <t>2004 Rate Case Costs - Common</t>
  </si>
  <si>
    <t>Power Cost Only Ratecase Proceeding Costs</t>
  </si>
  <si>
    <t>Contra Power Cost Only Ratecase Proceeding Costs</t>
  </si>
  <si>
    <t>Low Income Grants - Electric</t>
  </si>
  <si>
    <t>Low Income Grants - Gas</t>
  </si>
  <si>
    <t>PSE Low Income Program Costs - Electric</t>
  </si>
  <si>
    <t>PSE Low Income Program Costs - Gas</t>
  </si>
  <si>
    <t>Low Income Agency Admin Fees - Electric</t>
  </si>
  <si>
    <t>Low Income Agency Admin Fees - Gas</t>
  </si>
  <si>
    <t>Contra Low Income Program - Electric</t>
  </si>
  <si>
    <t>Contra Low Income Program - Gas</t>
  </si>
  <si>
    <t>Conservation &amp; Renewable Discount Progr</t>
  </si>
  <si>
    <t>BPA Reimbursement of C&amp;R Costs - Electr</t>
  </si>
  <si>
    <t>PCA Customer Portion - Interest</t>
  </si>
  <si>
    <t>Elec-White River Tunnel Inspection</t>
  </si>
  <si>
    <t>Elec-Update Seismic Analysis for Baker</t>
  </si>
  <si>
    <t>61a</t>
  </si>
  <si>
    <t>Land Transportation Clearing</t>
  </si>
  <si>
    <t>Employee Related Taxes Clearing</t>
  </si>
  <si>
    <t>Employee Benefits Clearing</t>
  </si>
  <si>
    <t>Accounts Payable Suspense</t>
  </si>
  <si>
    <t>Master Card Central Billing - Clearing</t>
  </si>
  <si>
    <t>Employee Incentive Plan Clearing</t>
  </si>
  <si>
    <t>CLX Other Miscellaneous Credits</t>
  </si>
  <si>
    <t>CLX Balance Transfer</t>
  </si>
  <si>
    <t>CLX Bank Credit Adjustments</t>
  </si>
  <si>
    <t>Credit Balance Refund Clearing</t>
  </si>
  <si>
    <t>CLX - Account Credit Adj for Rule 7</t>
  </si>
  <si>
    <t>JO1 Job Orders Temporary Facilities</t>
  </si>
  <si>
    <t>42b/62</t>
  </si>
  <si>
    <t>39.4</t>
  </si>
  <si>
    <t>$200M 2 year floating rate note issuanc</t>
  </si>
  <si>
    <t>OWIP - Electric - Non-Temp Facility &amp; Damage</t>
  </si>
  <si>
    <t>Upper Baker Structure Fire- Interim Mit</t>
  </si>
  <si>
    <t>JO2 Job Orders Non-Temp Facilities</t>
  </si>
  <si>
    <t>ZCLM Damage Claim Orders</t>
  </si>
  <si>
    <t>Cashiers Shortages - Misc Def Debits</t>
  </si>
  <si>
    <t>Intang FAS87 Pension Asset - Misc Def Debits</t>
  </si>
  <si>
    <t>Env Rem - Lake Union Legal Costs</t>
  </si>
  <si>
    <t>Prepd Pens Cost Excess Contrib - Misc Def Deb</t>
  </si>
  <si>
    <t>Generating Plant Expenses</t>
  </si>
  <si>
    <t>Unamortized AFUCE Gross Up (2/97-12/02)</t>
  </si>
  <si>
    <t>Wind Resource Acquisition</t>
  </si>
  <si>
    <t>Gas - Misc Def Debits</t>
  </si>
  <si>
    <t>Cashiers Shortages - CLX</t>
  </si>
  <si>
    <t>All Source Resource Acquisition</t>
  </si>
  <si>
    <t>PTC Credits (Sch 95a)</t>
  </si>
  <si>
    <t>CEO1 186 Orders Billed by G/L</t>
  </si>
  <si>
    <t>PTC Credits (Sch 95a) Contra</t>
  </si>
  <si>
    <t>Advance Pmt Montana Firm Contract - Misc Def</t>
  </si>
  <si>
    <t>2004 Credit Facility</t>
  </si>
  <si>
    <t>Def Debits - Misc Def Debits</t>
  </si>
  <si>
    <t>2005 - ShelfReg</t>
  </si>
  <si>
    <t>11</t>
  </si>
  <si>
    <t>2006 - Shelf Registration</t>
  </si>
  <si>
    <t xml:space="preserve">Redmond Ridge Soil Mgmt Agmt    </t>
  </si>
  <si>
    <t>Residential Exchange - Misc Deferred De</t>
  </si>
  <si>
    <t>2002 Universal Shelf</t>
  </si>
  <si>
    <t>Whitehorn Turbine Repair</t>
  </si>
  <si>
    <t>Deferred Debits - CFS Parts Warranty Re</t>
  </si>
  <si>
    <t>Real Estate Brokerage Fee</t>
  </si>
  <si>
    <t>SFAS 132 Supplemental Death Intangible</t>
  </si>
  <si>
    <t>PCA FAS 133 Derivative</t>
  </si>
  <si>
    <t>PGA FAS 133 Net Unrealized Gain/(Loss)</t>
  </si>
  <si>
    <t>SFAS 71 - Snoqualmie License Expenses</t>
  </si>
  <si>
    <t>Limited Use Permit PSPL RR ROW</t>
  </si>
  <si>
    <t>2005 A/R Securitzation</t>
  </si>
  <si>
    <t>White River Conveyance Costs</t>
  </si>
  <si>
    <t>APB-25 Restricted Stock Grant</t>
  </si>
  <si>
    <t>November 2005 Equity Issuance</t>
  </si>
  <si>
    <t>4</t>
  </si>
  <si>
    <t>7b</t>
  </si>
  <si>
    <t>PSE New Credit Agreement - 364 days</t>
  </si>
  <si>
    <t>PSE A/R Securitization - 3 years Facili</t>
  </si>
  <si>
    <t>1900-Restructuree maturing $250mm credi</t>
  </si>
  <si>
    <t>1900-2004 Shelf Registration</t>
  </si>
  <si>
    <t>5.197% Senior Notes Due 10/01/15</t>
  </si>
  <si>
    <t>6.274% Senior Notes Due 3/15/2037</t>
  </si>
  <si>
    <t>FIN 48 Capitalized Overheads - Electric</t>
  </si>
  <si>
    <t>FIN 48 Capitalized Overheads - Gas</t>
  </si>
  <si>
    <t>Env Rem - Estimated Future Costs Misc Gas Sit</t>
  </si>
  <si>
    <t>Env Rem - Gas Historical Actual Ins Recoverie</t>
  </si>
  <si>
    <t>65e</t>
  </si>
  <si>
    <t>44b</t>
  </si>
  <si>
    <t>Env Rem - Tacoma Tide Flats Remediation Costs</t>
  </si>
  <si>
    <t>Env Rem - Tacoma Tide Flats Legal Costs</t>
  </si>
  <si>
    <t>Env Rem - Tac Tide Flts Historical Internal C</t>
  </si>
  <si>
    <t>Env Rem - Everett Remediation Costs</t>
  </si>
  <si>
    <t>Env Rem - Everett Legal Costs</t>
  </si>
  <si>
    <t>Env Rem - Chehalis Remediation Costs</t>
  </si>
  <si>
    <t>Env Rem - Gas Works Remediation Costs</t>
  </si>
  <si>
    <t>Env Rem - Gas Works Legal Costs</t>
  </si>
  <si>
    <t>Env Rem - Gas Works Historical Internal Costs</t>
  </si>
  <si>
    <t>Env Rem - WSDOT Federal/State Remediati</t>
  </si>
  <si>
    <t>Env Rem - WSDOT Fedl/State Legal Costs</t>
  </si>
  <si>
    <t>Env Rem - WSDOT Upland Remediation Costs</t>
  </si>
  <si>
    <t>Env Rem - WSDOT Thea Foss Remediation Costs</t>
  </si>
  <si>
    <t>Env Rem - WSDOT Thea Foss Legal Costs</t>
  </si>
  <si>
    <t>Env Rem - Tulalip Remediation Costs</t>
  </si>
  <si>
    <t>Env Rem - System Oil Insur Lit Legal Co</t>
  </si>
  <si>
    <t>Env Rem - Onmnibus Insur Lit Legal Cost</t>
  </si>
  <si>
    <t>Env Rem - 5th &amp; Jackson Remediation Costs</t>
  </si>
  <si>
    <t>Env Rem - 5th &amp; Jackson Remedia Reimbur</t>
  </si>
  <si>
    <t>5th &amp; Jackson Legal Costs</t>
  </si>
  <si>
    <t>5th &amp; Jackson Indemnity</t>
  </si>
  <si>
    <t>Env Rem - Mercer Street Remediation Costs</t>
  </si>
  <si>
    <t>Env Rem - Quendall Terminal Remediation</t>
  </si>
  <si>
    <t>Env Rem - Quendall Terminal Legal Costs</t>
  </si>
  <si>
    <t>Env Rem - Bay Station (Elliot Ave) MGP</t>
  </si>
  <si>
    <t>Env Rem - Olympia ( Columbia Street) MGP</t>
  </si>
  <si>
    <t>June 2006 $250M 30 Year Notes Issuance</t>
  </si>
  <si>
    <t>WUTC-AFUDC</t>
  </si>
  <si>
    <t>Electric - Def Losses fr Disposition of Utili</t>
  </si>
  <si>
    <t>Def Losses fr Disposition of Utility Pl</t>
  </si>
  <si>
    <t>Def Loss Disp Plt. - Electric</t>
  </si>
  <si>
    <t>Def Loss Disp Plt. - Gas</t>
  </si>
  <si>
    <t>Deferred Losses post 12/31/05 Property</t>
  </si>
  <si>
    <t>Unamort Loss on Reacquired Debt - 1995</t>
  </si>
  <si>
    <t>8-7/8% Series 10/1/06 - Unam Loss Reacq Debt</t>
  </si>
  <si>
    <t>8.25% Series 4/1/96 - Unam Loss Reacq Debt</t>
  </si>
  <si>
    <t>9-5/8% Series 9/15/94 - Unam Loss Reacq Debt</t>
  </si>
  <si>
    <t>$200M VRN - Amort of Debt Retirement</t>
  </si>
  <si>
    <t>8.231% Trust Preferred Notes - Amort of</t>
  </si>
  <si>
    <t>9.375% PEI Bonds 2017 - Unam Loss Reacq Debt</t>
  </si>
  <si>
    <t>9.14% Med Term Notes Due 06/15/18- Unam Loss</t>
  </si>
  <si>
    <t>7.05% PCB Series 1991A-Unamort Loss on</t>
  </si>
  <si>
    <t>7.25% PCB Series 1991B-Unamort Loss on</t>
  </si>
  <si>
    <t>6.8% PCB Series 1992-Unamort Loss on Re</t>
  </si>
  <si>
    <t>5.875% PCB Series 1993-Unamort Loss on</t>
  </si>
  <si>
    <t>8.4%WING MTN SERIES A DUE 1/13/2022 (rd</t>
  </si>
  <si>
    <t>8.39%WNG MTN SERIES A DUE 1/13/2022 (rd</t>
  </si>
  <si>
    <t>8.4% PP MTN SERIES A DUE 5/7/07 (rdeemd</t>
  </si>
  <si>
    <t>8.25% WNG MTN SERIES A DUE 8/12/22, rde</t>
  </si>
  <si>
    <t>8.2% PSPL MTN SERIES B DUE 12/21/12 rde</t>
  </si>
  <si>
    <t>8.59% PSPL MTN SERIE A DUE 4/9/12 rdeem</t>
  </si>
  <si>
    <t>7.19% WNG Series B due 8/18/2023</t>
  </si>
  <si>
    <t>Unamort Loss on Reaqu Debt -$55 Million</t>
  </si>
  <si>
    <t>8.40% Cap Trst - Unamort Reacq Debt</t>
  </si>
  <si>
    <t>12</t>
  </si>
  <si>
    <t>8.231% Capital Trust I Pfd Stock Due 6/1/2</t>
  </si>
  <si>
    <t>DFIT - FAS 133 CFH TLOCK ST</t>
  </si>
  <si>
    <t>DFIT - FAS 133 ST Asset - Gas</t>
  </si>
  <si>
    <t>DFIT - FAS 133 Asset - PGA</t>
  </si>
  <si>
    <t>FIT - FAS 133 Unrealized Loss Fwd Swap</t>
  </si>
  <si>
    <t>DFIT - FAS 133 ST Asset - Electric</t>
  </si>
  <si>
    <t>CDFIT-Rcls</t>
  </si>
  <si>
    <t>Vacation Pay - Accum Def Inc Taxes</t>
  </si>
  <si>
    <t>64a</t>
  </si>
  <si>
    <t>56a</t>
  </si>
  <si>
    <t>Deferred FIT - FAS 133 Fwd Swap Short Term</t>
  </si>
  <si>
    <t>42</t>
  </si>
  <si>
    <t>Deferred FIT - FAS 143 ARO Gain/Loss on Settlement</t>
  </si>
  <si>
    <t>Def FIT - Bad Debts</t>
  </si>
  <si>
    <t>Def FIT - Demand Charges</t>
  </si>
  <si>
    <t>Def FIT - JP Storage 263A</t>
  </si>
  <si>
    <t>Def FIT - Demand Side Mgmt</t>
  </si>
  <si>
    <t>Current Demand Def - Unrec Purch Gas Costs</t>
  </si>
  <si>
    <t>65g</t>
  </si>
  <si>
    <t>Curr Commodity Def - Unrec Purch Gas Costs</t>
  </si>
  <si>
    <t>Interest Curr Comm.- Unrcvd Purch Gas C</t>
  </si>
  <si>
    <t>Interest Curr Demand-Unrcvd Purch Gas C</t>
  </si>
  <si>
    <t>PGA  Amort - Demand</t>
  </si>
  <si>
    <t>PGA  Amort - Dommod</t>
  </si>
  <si>
    <t>DFIT - FAS 133 Liability - PGA</t>
  </si>
  <si>
    <t>DFIT - FAS 133 ST Liability - Electric</t>
  </si>
  <si>
    <t>DFIT - FAS 133 ST Liability - Gas</t>
  </si>
  <si>
    <t>DFIT - FAS 133 Frwd Swap Int ST</t>
  </si>
  <si>
    <t>Total Profit/Loss Current Year</t>
  </si>
  <si>
    <t>8b</t>
  </si>
  <si>
    <t>Total Profit and Loss</t>
  </si>
  <si>
    <t>Def FIT Deferred Compensation</t>
  </si>
  <si>
    <t>Deferred FIT - Tenaska Regulatory Liabi</t>
  </si>
  <si>
    <t>Gas - Accum Def Income Taxes</t>
  </si>
  <si>
    <t>Def FIT FAS 106 Retirement Benefits</t>
  </si>
  <si>
    <t>Def FIT - White River Water Right</t>
  </si>
  <si>
    <t>37c</t>
  </si>
  <si>
    <t>Gas - Merchandise - Accum Def Income Taxes</t>
  </si>
  <si>
    <t>17/21</t>
  </si>
  <si>
    <t>Deferred Revenue Connext - Accum Def Income Tax</t>
  </si>
  <si>
    <t>CIAC after 10/8/76 - Accum Def Income Tax</t>
  </si>
  <si>
    <t>DFIT - FAS 133 LT Asset - Gas</t>
  </si>
  <si>
    <t>DFIT - FAS 133 CFH TLOCK LT</t>
  </si>
  <si>
    <t>CIAC - 1986 Changes - Accum Def Income Tax</t>
  </si>
  <si>
    <t>CIAC - 7/1/87 - Accum Def Income Tax</t>
  </si>
  <si>
    <t>Pipeline Capacity Assignment</t>
  </si>
  <si>
    <t>DFIT - Gain on Sale of Crossroads Building</t>
  </si>
  <si>
    <t>Pension Liability - Accum Def Inc Taxes</t>
  </si>
  <si>
    <t>DFIT - FAS 133 LT Asset - Electric</t>
  </si>
  <si>
    <t>Land Sales - Accum Def Inc Taxes</t>
  </si>
  <si>
    <t>Cabot Gas Contract - Accum Def Inc Taxe</t>
  </si>
  <si>
    <t>SERPS - Accum Def Inc Taxes</t>
  </si>
  <si>
    <t>DFIT - FAS 133 Asset PCA - L/T</t>
  </si>
  <si>
    <t>Non-Qual SRP - Officers - Accum Def Inc Taxes</t>
  </si>
  <si>
    <t>50/67</t>
  </si>
  <si>
    <t>61c</t>
  </si>
  <si>
    <t>DFIT Gain on Skagit Sale</t>
  </si>
  <si>
    <t>L-T Incentive Plan - Accum Def Inc Taxes</t>
  </si>
  <si>
    <t>Env Clean-Up - Accum Def Inc Taxes</t>
  </si>
  <si>
    <t>DFIT - LTIP Restricted Stock</t>
  </si>
  <si>
    <t>DFIT - Officer Restricted Stock</t>
  </si>
  <si>
    <t>Electric - Env Remediation Costs - Accum Def</t>
  </si>
  <si>
    <t>SFAS106 Operating - Accum Def Inc Taxes</t>
  </si>
  <si>
    <t>SFAS106 Non-Operating - Accum Def Inc Taxes</t>
  </si>
  <si>
    <t>SFAS106 Plan Curtail Loss - Accum Def Inc Tax</t>
  </si>
  <si>
    <t>Gain on Disp Of Emiss Allow - Acc Def Inc Tax</t>
  </si>
  <si>
    <t>Pension Costs - VSRP/ESP - Accum Def Inc Taxe</t>
  </si>
  <si>
    <t>Def FIT - Deferred Compensation</t>
  </si>
  <si>
    <t>Sr Mgmt L-T Incentive Plan - Accum Def Inc Ta</t>
  </si>
  <si>
    <t>Non-Integr Merger Costs - Accum Def Inc Taxes</t>
  </si>
  <si>
    <t>IRS Audit 92-94 - Accum Def Inc Taxes</t>
  </si>
  <si>
    <t>Def FIT - FAS 123 LTIP</t>
  </si>
  <si>
    <t>Def FIT - Performance Based Compensatio</t>
  </si>
  <si>
    <t>Mark to Market A/R (Sec. 475) - Accum Def Inc</t>
  </si>
  <si>
    <t>Deferred Stock Options (WECO) - Accum Def Inc</t>
  </si>
  <si>
    <t>Gardiner Property Deferred Loss</t>
  </si>
  <si>
    <t>Def Tax Colstrip Reclamation Electric</t>
  </si>
  <si>
    <t>Def Tax Employee Stock Grants-Electric</t>
  </si>
  <si>
    <t>Def Tax - Workers Compensation Reserve</t>
  </si>
  <si>
    <t>Deferred FIT - FAS 133 Fwd Swap Long Term</t>
  </si>
  <si>
    <t>Deferred FIT - California ISO</t>
  </si>
  <si>
    <t>Deferred FIT - California PX</t>
  </si>
  <si>
    <t>Deferred FIT - Ramgen Reserve</t>
  </si>
  <si>
    <t>48</t>
  </si>
  <si>
    <t>Deferred FIT-Deferred Income (Advance P</t>
  </si>
  <si>
    <t>Deferred FIT Receivable - NOL</t>
  </si>
  <si>
    <t>65c</t>
  </si>
  <si>
    <t>50a1</t>
  </si>
  <si>
    <t>Deferred FIT - FAS 143 Whitehorn 2 &amp; 3</t>
  </si>
  <si>
    <t>Defrrd Tax Asset - SFAS 158 Qualified P</t>
  </si>
  <si>
    <t>Deferred FIT - Canwest Gas Supply - Ele</t>
  </si>
  <si>
    <t>37d</t>
  </si>
  <si>
    <t>Defrrd Tax Asset - SFAS 158 SERP</t>
  </si>
  <si>
    <t>Deferred FIT - Sale of GO</t>
  </si>
  <si>
    <t>Defrrd Tax Asset - SFAS 158 Postrtrmnt</t>
  </si>
  <si>
    <t>Deferred FIT - Horizon Wind Energy Paym</t>
  </si>
  <si>
    <t>Encogen Activity - Electric</t>
  </si>
  <si>
    <t>Deferred FIT AP&amp;T Note Receivable Reser</t>
  </si>
  <si>
    <t>Deferred FIT Colstrip 1&amp;2 Liability Res</t>
  </si>
  <si>
    <t>DFIT Summit Purchase Opt Buyout</t>
  </si>
  <si>
    <t>Def FIT - Production Tax Credit</t>
  </si>
  <si>
    <t>56</t>
  </si>
  <si>
    <t>Def FIT - Non Qual SERP</t>
  </si>
  <si>
    <t>Def FIT - ARO</t>
  </si>
  <si>
    <t>Def FIT - Accrued PTO</t>
  </si>
  <si>
    <t>Def FIT - Post Retirement Benefits</t>
  </si>
  <si>
    <t>Def FIT - Net CIAC</t>
  </si>
  <si>
    <t>Def FIT - Pension</t>
  </si>
  <si>
    <t>Def FIT - Environmental</t>
  </si>
  <si>
    <t>Def FIT - Software</t>
  </si>
  <si>
    <t>Def FIT - Rate Case</t>
  </si>
  <si>
    <t>Def FIT - Bond Amortization</t>
  </si>
  <si>
    <t>Def FIT - Reserve for Injuries and Damage</t>
  </si>
  <si>
    <t>DFIT FIN 48 Interest - Electric</t>
  </si>
  <si>
    <t>DFIT FIN 48 Interest - Gas</t>
  </si>
  <si>
    <t>Common Stock Issued - PSE $10 Par</t>
  </si>
  <si>
    <t>Common Stock</t>
  </si>
  <si>
    <t>Gas - Premium on Cap Stock - Common</t>
  </si>
  <si>
    <t>Electric - Premium on Cap Stock - Common</t>
  </si>
  <si>
    <t>Premium on Cap Stock - Common Stock</t>
  </si>
  <si>
    <t>4.84% Prfd - Gain on Reacqu Cap Stock</t>
  </si>
  <si>
    <t>Miscellaneous Paid in Capital</t>
  </si>
  <si>
    <t>FAS 123R LTIP Equity Awards</t>
  </si>
  <si>
    <t>FAS 123R ESPP Equity</t>
  </si>
  <si>
    <t>SFAS 123R Tax Windfall Benefit</t>
  </si>
  <si>
    <t>FAS 123R LTIP Equity Awards - Performance</t>
  </si>
  <si>
    <t>APIC</t>
  </si>
  <si>
    <t>Gas - Common Stock Expense</t>
  </si>
  <si>
    <t>Gas - Preferred Stock Expense</t>
  </si>
  <si>
    <t>Electric - Common Stock Expense</t>
  </si>
  <si>
    <t>7.75% Prfd Stock Expense</t>
  </si>
  <si>
    <t>Approp RE - Fed Amort Reserve - Baker</t>
  </si>
  <si>
    <t>Approp RE - Fed Amort Reserve - Snoqualmie</t>
  </si>
  <si>
    <t>Unappropriated Retained Earnings</t>
  </si>
  <si>
    <t>Dividends on Common Stock (Gas History)</t>
  </si>
  <si>
    <t>Dividends on Preferred Stock (Gas History)</t>
  </si>
  <si>
    <t>Excess Premium - Preferred Stock</t>
  </si>
  <si>
    <t>Unappropriated Retained Earnings (Elect Histo</t>
  </si>
  <si>
    <t>Unappropriated RE</t>
  </si>
  <si>
    <t>6</t>
  </si>
  <si>
    <t>Retained Earnings - Encogen</t>
  </si>
  <si>
    <t>Puget Western - Retained Earnings</t>
  </si>
  <si>
    <t>Hydro Energy Dev Corp - Retained Earnings</t>
  </si>
  <si>
    <t>OCI-FAS133C-15NPNS</t>
  </si>
  <si>
    <t>OCI-FAS133C-15NPNS Reclass to Earnings</t>
  </si>
  <si>
    <t>OCI-FAS133</t>
  </si>
  <si>
    <t>OCI-FAS133 Reclass to Earnings</t>
  </si>
  <si>
    <t>FAS 87 - Minimun Pension Liability Adju</t>
  </si>
  <si>
    <t>PCA - OCI FAS 133</t>
  </si>
  <si>
    <t>OCI - FAS 133 Treasury Lock Hedge - CQ</t>
  </si>
  <si>
    <t>OCI - FAS 133 Fwd Swap CQ Marks</t>
  </si>
  <si>
    <t>OCI - Fwd Swap 6/27/2036 Amortization</t>
  </si>
  <si>
    <t>OCI - Treasury Lock Settlements</t>
  </si>
  <si>
    <t>OCI - Forward Swap Settlement</t>
  </si>
  <si>
    <t>OCI - Forward Swap 9/13/06</t>
  </si>
  <si>
    <t>Acc Other Comprehensive Income - FAS 15</t>
  </si>
  <si>
    <t>SFAS 158 Tax Benefit Qualified Pension</t>
  </si>
  <si>
    <t>SFAS 158 Tax Benefit SERP - AOCI</t>
  </si>
  <si>
    <t>Acc Other Cmprhnsve Income-FAS 158 Post</t>
  </si>
  <si>
    <t>SFAS 158 Tax Benefit Post Ret. Benefit</t>
  </si>
  <si>
    <t>$200M 2 year floating rate note</t>
  </si>
  <si>
    <t>1b</t>
  </si>
  <si>
    <t>9.57% FMB Due 09/01/20 - 27th Supplement</t>
  </si>
  <si>
    <t>6.53% Med Term Notes B - Due 08/18/08</t>
  </si>
  <si>
    <t>6.83% Med Term Notes B - Due 08/19/13</t>
  </si>
  <si>
    <t>6.51% Med Term Notes B - Due 08/19/08</t>
  </si>
  <si>
    <t>6.10% Med Term Notes B - Due 01/15/04</t>
  </si>
  <si>
    <t>6.07% Med Term Notes B - Due 01/16/04</t>
  </si>
  <si>
    <t>6.90% Med Term Notes B - Due 10/01/13</t>
  </si>
  <si>
    <t>6.92% Med Term Notes C - Due 09/12/05</t>
  </si>
  <si>
    <t>6.93% Med Term Notes C - Due 09/13/05</t>
  </si>
  <si>
    <t>7.02% Med Term Notes C - Due 09/11/07</t>
  </si>
  <si>
    <t>7.04% Med Term Notes C - Due 09/12/07</t>
  </si>
  <si>
    <t>7.12% Med Term Notes C - Due 09/13/10</t>
  </si>
  <si>
    <t>7.35% Med Term Notes C - Due 09/11/15</t>
  </si>
  <si>
    <t>7.36% Med Term Notes C - Due 09/15/15</t>
  </si>
  <si>
    <t>6.61% Med Term Notes C - Due 12/21/09</t>
  </si>
  <si>
    <t>6.62% Med Term Notes C - Due 12/22/09</t>
  </si>
  <si>
    <t>7.15% Med Term Notes C - Due 12/19/25</t>
  </si>
  <si>
    <t>6.58% Med Term Notes C - Due 12/21/06</t>
  </si>
  <si>
    <t>7.20% Med Term Notes C - Due 12/22/25</t>
  </si>
  <si>
    <t>8.14% Med Term Notes Due 11/30/06</t>
  </si>
  <si>
    <t>7.75% Med Term Notes Due 2/1/07</t>
  </si>
  <si>
    <t>8.06% Med Term Notes Due 6/19/06</t>
  </si>
  <si>
    <t>7.70% Med Term Notes Due 12/10/04</t>
  </si>
  <si>
    <t>Conservation Trust Bonds 6.45%</t>
  </si>
  <si>
    <t>7.35% Med Term Notes Due 2/1/24</t>
  </si>
  <si>
    <t>7.80% Med Term Notes Due 5/27/04</t>
  </si>
  <si>
    <t>7.02% Med Term Notes due 12/01/27</t>
  </si>
  <si>
    <t>6.74% Med Term Notes - Due 06/15/18</t>
  </si>
  <si>
    <t>6.46% MTN Series B Due 3/9/09</t>
  </si>
  <si>
    <t>7.00% MTN Series B Due 3/9/29</t>
  </si>
  <si>
    <t>7.96% MTN Series B Due 2/22/10</t>
  </si>
  <si>
    <t>7.61% MTN Series B Due 9/8/08</t>
  </si>
  <si>
    <t>7.69% MTN Due 2/1/11</t>
  </si>
  <si>
    <t>5.0% PCB-Series 2003A due 03/01/2031</t>
  </si>
  <si>
    <t>5.1% PCB-Series 2003B due 03/01/2031</t>
  </si>
  <si>
    <t>3.363%Senior Notes - Due 6/1/08</t>
  </si>
  <si>
    <t>6.724% 30 Year Notes Due 6/15/2036</t>
  </si>
  <si>
    <t>8</t>
  </si>
  <si>
    <t>6.974% Junior Subordinated Notes Due 6/</t>
  </si>
  <si>
    <t>8.231% Capital Trust I Pfd Stock Due 6/</t>
  </si>
  <si>
    <t>8.40% Capital Trust II Pfd Stock Due 6/</t>
  </si>
  <si>
    <t>4.70%  Preferred Stock - Mandatory Rede</t>
  </si>
  <si>
    <t>4.84%  Preferred Stock - Mandatory Rede</t>
  </si>
  <si>
    <t>7.70% Bonds - Unamort Discount</t>
  </si>
  <si>
    <t>Whitehorn Capital Lease - Non-Current</t>
  </si>
  <si>
    <t>Injuries / Damages</t>
  </si>
  <si>
    <t>Liability Reserve - Gas</t>
  </si>
  <si>
    <t>Gas - Accrued Environ Remediation Costs</t>
  </si>
  <si>
    <t>Accrued Env Rem - NWT - Mission Pole</t>
  </si>
  <si>
    <t>Accrued Env Rem - White River (Buckley</t>
  </si>
  <si>
    <t>Accrued Env Rem - Olympia UST</t>
  </si>
  <si>
    <t>Accrued Env Rem - Bremerton UST</t>
  </si>
  <si>
    <t>Accrued Env Rem - Whidbey Island UST</t>
  </si>
  <si>
    <t>Accrued Env Rem - Tenino UST</t>
  </si>
  <si>
    <t>Accrued Env Rem - White River UST</t>
  </si>
  <si>
    <t>Accrued Env Rem - Puyallup Garage</t>
  </si>
  <si>
    <t>Accrued Env Rem - G.O. UST</t>
  </si>
  <si>
    <t>Env Rem - Centralia Plant</t>
  </si>
  <si>
    <t>Accrued Env Rem - Poulsbo Service Cente</t>
  </si>
  <si>
    <t>Accrued Env Rem - Olympia SVC Capacitor</t>
  </si>
  <si>
    <t>White River Selling Cost - Carpenter Shop</t>
  </si>
  <si>
    <t>AETNA II Lawsuit unallocated proceeds -</t>
  </si>
  <si>
    <t>Accrued Env. Remediation - Crystal Mountain</t>
  </si>
  <si>
    <t>ARO-Electric Shuffleton Harbor Lease</t>
  </si>
  <si>
    <t>ARO-Electric Whitehorn 2 &amp; 3 Lease</t>
  </si>
  <si>
    <t>ARO - Asbestos Common</t>
  </si>
  <si>
    <t>ARO-Electric Colstrip 1 &amp; 2 ash pond ca</t>
  </si>
  <si>
    <t>ARO-Electric Colstrip 3 &amp; 4 ash pond ca</t>
  </si>
  <si>
    <t>ARO-Hopkins Ridge</t>
  </si>
  <si>
    <t>ARO - Transmission Wood Poles</t>
  </si>
  <si>
    <t>ARO - Distribution Wood Poles</t>
  </si>
  <si>
    <t>ARO - Contaminated Oil &amp; Related Equipment</t>
  </si>
  <si>
    <t>ARO - Asbestos Electric</t>
  </si>
  <si>
    <t>ARO - Gas Mains</t>
  </si>
  <si>
    <t>ARO - Electric Shuffelton Harbor Lease to</t>
  </si>
  <si>
    <t>ARO-Gas Cast Iron Pipe Removal</t>
  </si>
  <si>
    <t>ARO - Frederickson</t>
  </si>
  <si>
    <t>ARO-Gas Bare Steel Pipe Removal</t>
  </si>
  <si>
    <t>ARO - Gas Cast Iron Pipe Removal to Short</t>
  </si>
  <si>
    <t>ARO - Gas Bare Steel Pipe Removal to Short</t>
  </si>
  <si>
    <t>ARO - Transmission Wood Poles to Short Term</t>
  </si>
  <si>
    <t>ARO - Distribution Wood Poles Short Term</t>
  </si>
  <si>
    <t>ARO - Contaminated Oil &amp; Related Equipment To Short</t>
  </si>
  <si>
    <t>ARO - Electric Short Term</t>
  </si>
  <si>
    <t>23002091ARO</t>
  </si>
  <si>
    <t>ARO - Asbestos Electric ST</t>
  </si>
  <si>
    <t>ARO - Gas Short Term</t>
  </si>
  <si>
    <t>ARO - Common - Short Term</t>
  </si>
  <si>
    <t>ARO - Asbestos Electric - ST</t>
  </si>
  <si>
    <t>ARO - Asebestos Common - ST</t>
  </si>
  <si>
    <t>Note Payable - Hopper - Wind Ridge Site</t>
  </si>
  <si>
    <t>Lehman Brother CP issuances</t>
  </si>
  <si>
    <t>Short Term Debt - Citibank</t>
  </si>
  <si>
    <t>Short Term Debt - JP Morgan Chase</t>
  </si>
  <si>
    <t>US Bank - Commercial Paper</t>
  </si>
  <si>
    <t>Wells Fargo Bank - Commercial Paper</t>
  </si>
  <si>
    <t>Merrill Lynch - Commercial Paper</t>
  </si>
  <si>
    <t>MM-BID LINE-KBC</t>
  </si>
  <si>
    <t>Wachovia - Credit Facility Loan</t>
  </si>
  <si>
    <t>9</t>
  </si>
  <si>
    <t>WECO - Vouchers Payable</t>
  </si>
  <si>
    <t>A/P - Power Cost</t>
  </si>
  <si>
    <t>Accounts Payable - Vouchers (Electric Sys)</t>
  </si>
  <si>
    <t>A/P - BPA Transmission Payable</t>
  </si>
  <si>
    <t>A/P - Firm Contract Power Payable</t>
  </si>
  <si>
    <t>A/P - Secondary Power Payable</t>
  </si>
  <si>
    <t>Accounts Payable - Payroll (Electric Sys)</t>
  </si>
  <si>
    <t>A/P - PURPA Power Payable</t>
  </si>
  <si>
    <t>A/P - Combustion Turbine Fuel Payable</t>
  </si>
  <si>
    <t>Accrued Liabilities</t>
  </si>
  <si>
    <t>A/P - Competitive Bid Conservation Paya</t>
  </si>
  <si>
    <t>A/P - Financial Swap payable</t>
  </si>
  <si>
    <t>Salvation Army Donations</t>
  </si>
  <si>
    <t>A/P - Transmission Payable (Non-BPA)</t>
  </si>
  <si>
    <t>Payroll W/Holding - Energy Fund</t>
  </si>
  <si>
    <t>A/P Frederickson #1 Vouchers</t>
  </si>
  <si>
    <t xml:space="preserve">BPA Ratcheted Demand Liability </t>
  </si>
  <si>
    <t>Encogen Acid Rain Fines</t>
  </si>
  <si>
    <t>41c</t>
  </si>
  <si>
    <t>50c</t>
  </si>
  <si>
    <t>Misc Payroll Deductions</t>
  </si>
  <si>
    <t>Deductions - Medical Insurance (Electric Hist</t>
  </si>
  <si>
    <t>A/P - Everett Delta - NW Pipeline - Gas</t>
  </si>
  <si>
    <t>A/P - Gas Purchases-GST Payable</t>
  </si>
  <si>
    <t>A/P - Gas Pipeline Liability</t>
  </si>
  <si>
    <t>AP - BPA 2006 Capital Projects</t>
  </si>
  <si>
    <t>A/P - Gas Purchases</t>
  </si>
  <si>
    <t>Payroll Deductions - Garnishments</t>
  </si>
  <si>
    <t>Electric - Payroll Deductions - IBEW Union Du</t>
  </si>
  <si>
    <t>Gas - Payroll Deductions - UA Union Dues</t>
  </si>
  <si>
    <t>A/P - GST on Gas Purch. Payable to Counterparties</t>
  </si>
  <si>
    <t>A/P Payroll W/H - Stock Purchase Plan</t>
  </si>
  <si>
    <t>A/P Other</t>
  </si>
  <si>
    <t>Penalties - Crystal Mountain Oil Spill</t>
  </si>
  <si>
    <t>Gas - WUTC Penalty Payable</t>
  </si>
  <si>
    <t>Payroll - Parking Payable</t>
  </si>
  <si>
    <t>PTO / Holiday / etc - Clearing</t>
  </si>
  <si>
    <t>Incentive Pay Liability</t>
  </si>
  <si>
    <t>DBS Non-PO Accrual</t>
  </si>
  <si>
    <t>Medical Insurance - Premera</t>
  </si>
  <si>
    <t>Medical Insurance - Group Health</t>
  </si>
  <si>
    <t>Dental Insurance - WDS</t>
  </si>
  <si>
    <t>Life Insurance - Aetna</t>
  </si>
  <si>
    <t>AD&amp;D Insurance - CIGNA</t>
  </si>
  <si>
    <t>LTD Insurance - Hartford</t>
  </si>
  <si>
    <t>LTC Insurance - CNA</t>
  </si>
  <si>
    <t>Accident Insurance - Carrier name to be</t>
  </si>
  <si>
    <t>A/P - Salary Month End Payroll Accrual</t>
  </si>
  <si>
    <t>A/P - Hourly Month End Payroll Accrual</t>
  </si>
  <si>
    <t>Payroll - Misc Payable Deductions-credi</t>
  </si>
  <si>
    <t>Payroll - Misc Payable Deductions-good</t>
  </si>
  <si>
    <t>Payroll - 401k company match</t>
  </si>
  <si>
    <t>LTC Insurance - UNUM</t>
  </si>
  <si>
    <t>Life Insurance - Hartford</t>
  </si>
  <si>
    <t>Default Payroll Withholding - S/B $0.00</t>
  </si>
  <si>
    <t>Charitable Contribution Pledges</t>
  </si>
  <si>
    <t>A/P - Encogen Vouchers</t>
  </si>
  <si>
    <t>Accounts Payable Reconcilation Account</t>
  </si>
  <si>
    <t>A/P - Encogen Gas Supply</t>
  </si>
  <si>
    <t>GR/IR Clearing Account</t>
  </si>
  <si>
    <t>Freight Clearing</t>
  </si>
  <si>
    <t>Medical Aid - Supplemental</t>
  </si>
  <si>
    <t>Health/Dependent Spending Accts - Year 1</t>
  </si>
  <si>
    <t>Health/Dependent Spending Accts - Year</t>
  </si>
  <si>
    <t>United Way - Payroll Deductions</t>
  </si>
  <si>
    <t>401(k) Plan EE</t>
  </si>
  <si>
    <t>Loan Payback 401(k)</t>
  </si>
  <si>
    <t>P/R-401(k) PE Common Stk issue rounding</t>
  </si>
  <si>
    <t>Cash Discount Clearing</t>
  </si>
  <si>
    <t>Accounts Payable - BillServ NSF's and A</t>
  </si>
  <si>
    <t>Accounts Payable - APS NSF's and Adj-Ke</t>
  </si>
  <si>
    <t>Payroll - Medical Insurance Payable- Re</t>
  </si>
  <si>
    <t>Payroll - ArtsFund Workplace Giving Pay</t>
  </si>
  <si>
    <t>Payroll - Life Insurance Payable- Retir</t>
  </si>
  <si>
    <t>A/P Liability - Credit Balance Refund</t>
  </si>
  <si>
    <t>Medical Insurance - Regence</t>
  </si>
  <si>
    <t>PSE Customer Connections Penalty</t>
  </si>
  <si>
    <t>Notes Pay- Assoc Companies</t>
  </si>
  <si>
    <t>Note Payable to Puget Energy</t>
  </si>
  <si>
    <t>AP Associated Companies</t>
  </si>
  <si>
    <t>A/P Associated Company</t>
  </si>
  <si>
    <t>Transmission Services Deposits</t>
  </si>
  <si>
    <t>Customer Deposits - Gas CLX</t>
  </si>
  <si>
    <t>Customer Deposits - Electric CLX</t>
  </si>
  <si>
    <t>Customer Deposits - Gas CLX- Effective</t>
  </si>
  <si>
    <t>Customer Deposits - Elect CLX - Effecti</t>
  </si>
  <si>
    <t>FIT Payable</t>
  </si>
  <si>
    <t>65c1</t>
  </si>
  <si>
    <t>WA  Property Tax-Freddie 1-Electric</t>
  </si>
  <si>
    <t>Accrued WA Tax - Unbilled Electric Reve</t>
  </si>
  <si>
    <t>Accrued WA Tax - Unbilled Gas Revenue</t>
  </si>
  <si>
    <t>FIT Current Payable</t>
  </si>
  <si>
    <t>Federal Income Taxes</t>
  </si>
  <si>
    <t>23600033RR</t>
  </si>
  <si>
    <t>Federal Income Taxes - Rainier Rec</t>
  </si>
  <si>
    <t>Current Deferred FIT Liability</t>
  </si>
  <si>
    <t>Federal Excise Tax - Fuel/Drayage Veh</t>
  </si>
  <si>
    <t>Accrued FICA - Company</t>
  </si>
  <si>
    <t>Accrued Federal Unemployment Ins</t>
  </si>
  <si>
    <t>Federal Unemployment Insurance</t>
  </si>
  <si>
    <t>Accrued State Unemployment Ins</t>
  </si>
  <si>
    <t>Property Taxes - Washington - Electric</t>
  </si>
  <si>
    <t>Property Taxes - Montana - Electric</t>
  </si>
  <si>
    <t>Washington Unemployment Tax - Employer</t>
  </si>
  <si>
    <t>Property Taxes - Oregon - Electric</t>
  </si>
  <si>
    <t>Property Taxes - Washington - Gas</t>
  </si>
  <si>
    <t>Washington State Real Estate Sales Tax</t>
  </si>
  <si>
    <t>Accrued Washington Municipal Util Tax - Elect</t>
  </si>
  <si>
    <t>Washington Municipal  Tax  Reserve - El</t>
  </si>
  <si>
    <t>Montana State Electric Energy Producer Tax</t>
  </si>
  <si>
    <t>Montana Unemployment Tax Withheld - Employee</t>
  </si>
  <si>
    <t>Corp License Tax - Montana</t>
  </si>
  <si>
    <t>Accrued Washington State Utility Tax - Electr</t>
  </si>
  <si>
    <t>Accrued Washington State Utility Tax - Gas</t>
  </si>
  <si>
    <t>Accrued Washington Municipal Utility Taxes -</t>
  </si>
  <si>
    <t>Washington Municipal  Tax  Reserve - Ga</t>
  </si>
  <si>
    <t>WA State &amp; City of Bellingham Excise Tax</t>
  </si>
  <si>
    <t>Accrued WA State &amp; Local Use Tax</t>
  </si>
  <si>
    <t>WA State Fuel Tax - Encogen</t>
  </si>
  <si>
    <t>Accrued WA State B &amp; O Taxes</t>
  </si>
  <si>
    <t>WA State Property Tax - Encogen</t>
  </si>
  <si>
    <t>Accrued WA City B &amp; O Taxes</t>
  </si>
  <si>
    <t>Bellingham Excise Tax - Encogen</t>
  </si>
  <si>
    <t>Municipal Tax Reserve</t>
  </si>
  <si>
    <t>Federal Unemployment Tax - Employer</t>
  </si>
  <si>
    <t>accrued int construction of  Lake Young</t>
  </si>
  <si>
    <t>Accrued Int 20 Bonds Due Mar &amp; Sep</t>
  </si>
  <si>
    <t>Accrued Int 6.53% Notes Due Dec &amp; Jun</t>
  </si>
  <si>
    <t>Accrued Int 6.83% Notes Due Dec &amp; Jun</t>
  </si>
  <si>
    <t>Interest Payable - Debt</t>
  </si>
  <si>
    <t>Accrued Int 6.51% Notes Due Dec &amp; Jun</t>
  </si>
  <si>
    <t>Accrued Int 6.10% Notes Due Dec &amp; Jun</t>
  </si>
  <si>
    <t>Accrued Int 6.07% Notes Due Dec &amp; Jun</t>
  </si>
  <si>
    <t>Accrued Int 6.90% Notes Due Dec &amp; Jun</t>
  </si>
  <si>
    <t>Accrued Int 6.92% Notes Due Dec &amp; Jun</t>
  </si>
  <si>
    <t>Accrued Int 6.93% Notes Due Dec &amp; Jun</t>
  </si>
  <si>
    <t>Accrued Int 7.02% Notes Due Dec &amp; Jun</t>
  </si>
  <si>
    <t>Accrued Int 7.04% Notes Due Dec &amp; Jun</t>
  </si>
  <si>
    <t>Accrued Int 7.12% Notes Due Dec &amp; Jun</t>
  </si>
  <si>
    <t>Accrued Int 7.35% Notes Due Dec &amp; Jun</t>
  </si>
  <si>
    <t>Accrued Int 7.36% Notes Due Dec &amp; Jun</t>
  </si>
  <si>
    <t>Accrued Int 6.61% Notes Due Dec &amp; Jun</t>
  </si>
  <si>
    <t>Accrued Int 6.62% Notes Due Dec &amp; Jun</t>
  </si>
  <si>
    <t>Accrued Int 7.15% Notes Due Dec &amp; Jun</t>
  </si>
  <si>
    <t>Accrued Int 6.58% Notes Due Dec &amp; Jun</t>
  </si>
  <si>
    <t>Accrued Int 7.20% Notes Due Dec &amp; Jun</t>
  </si>
  <si>
    <t>8.14% Med Term Notes Due 11/30/06 - Accrued I</t>
  </si>
  <si>
    <t>7.75% Med Term Notes Due 2/1/07 - Accrued Int</t>
  </si>
  <si>
    <t>8.06% Med Term Notes Due 6/19/06 - Accrued In</t>
  </si>
  <si>
    <t>7.70% Med Term Notes Due 12/10/04 - Accrued I</t>
  </si>
  <si>
    <t>7.35% Med Term Notes Due 2/1/24 - Accrued Int</t>
  </si>
  <si>
    <t>7.80% Med Term Notes Due 5/27/04 - Accrued In</t>
  </si>
  <si>
    <t>8.231% Debentures Due 6/1/27 - Accrued Int.</t>
  </si>
  <si>
    <t>Accrued Int Bank Notes - Domestic</t>
  </si>
  <si>
    <t>Conservation Trust Interest Payable</t>
  </si>
  <si>
    <t>Accrued Interest - Misc Liabilities</t>
  </si>
  <si>
    <t>Accrued Interest Whitehorn Capital Lease</t>
  </si>
  <si>
    <t>Interest Accrued</t>
  </si>
  <si>
    <t>6.46% MTN Series B Due 3/9/09 - Accrued</t>
  </si>
  <si>
    <t>7.00% MTN Series B Due 3/9/29 - Accrued</t>
  </si>
  <si>
    <t>Electric - Accrued Interest Customer De</t>
  </si>
  <si>
    <t>Gas - Accrued Interest Customer Deposit</t>
  </si>
  <si>
    <t>6.74% Med Term Notes Due 6/15/18 - Accrued In</t>
  </si>
  <si>
    <t>Accrued Interest - Tax Assessments</t>
  </si>
  <si>
    <t>Accrued Interest - Transm Deposits</t>
  </si>
  <si>
    <t>Accrued Interest - 7.96% MTN Series B D</t>
  </si>
  <si>
    <t>Accrued Interest - 7.61% MTN Series B D</t>
  </si>
  <si>
    <t>Accrued Int - Bonds 9.14% MTN Due 06/21/01</t>
  </si>
  <si>
    <t>7.69% MTN Due 2/1/11 - Accrued Interest</t>
  </si>
  <si>
    <t>8.40% Capital Trust II Pfd Stk 6/30/41</t>
  </si>
  <si>
    <t>5.0% PCB-Series 2003A due 03/01/2031-Ac</t>
  </si>
  <si>
    <t>5.1% PCB-Series 2003B due 03/01/2031-Ac</t>
  </si>
  <si>
    <t>accrued interest - $200M 2 year floatin</t>
  </si>
  <si>
    <t>5.483% Senior Notes due 6/1/2035</t>
  </si>
  <si>
    <t>5.197% Senior Notes Dues 10/1/05 - Interest Accr</t>
  </si>
  <si>
    <t>Purchased Gas Commodity Security Deposit</t>
  </si>
  <si>
    <t>3.363% Senior Notes Due 6/1/08 - Accrue</t>
  </si>
  <si>
    <t>Accrued Interest on PE Note</t>
  </si>
  <si>
    <t>Accrued Interest - 6.724% Notes Due 6/1</t>
  </si>
  <si>
    <t>Accrued Interest - 6.274% Senior Notes Due 3/15/2037</t>
  </si>
  <si>
    <t>23701053</t>
  </si>
  <si>
    <t>Federal Income Tax Withheld - Employee</t>
  </si>
  <si>
    <t>FICA Tax Withheld - Employee</t>
  </si>
  <si>
    <t>Washington State &amp; Local Sales Tax Collected</t>
  </si>
  <si>
    <t>Montana State Income Tax Withheld</t>
  </si>
  <si>
    <t>Montana Income Tax Withheld - Employee</t>
  </si>
  <si>
    <t>GST on Gas Sales from PSE</t>
  </si>
  <si>
    <t>Colstrip Units 1 &amp; 2 loss reserve</t>
  </si>
  <si>
    <t>WUTC Gas Pipeline Penalty</t>
  </si>
  <si>
    <t>Misc Accd Liabilities - Western Energy</t>
  </si>
  <si>
    <t>Accrued Liabilities - Elect. Reserve Sh</t>
  </si>
  <si>
    <t>Accrued Severance Costs</t>
  </si>
  <si>
    <t>2005 Attorney General Settlement</t>
  </si>
  <si>
    <t>Whitehorn #2 &amp; #3 - Leases Oper or Leveraged</t>
  </si>
  <si>
    <t>Wash St Annual Filing Fee</t>
  </si>
  <si>
    <t>FAS 123 ESPP liability</t>
  </si>
  <si>
    <t>Lower Baker - FERC License Fees</t>
  </si>
  <si>
    <t>Upper Baker - FERC License Fees</t>
  </si>
  <si>
    <t>Snoqualmie #1 - FERC License Fees</t>
  </si>
  <si>
    <t>Snoqualmie #2 - FERC License Fees</t>
  </si>
  <si>
    <t>White River - FERC License Fees</t>
  </si>
  <si>
    <t>PSE Non-Employee Director Stock Plan</t>
  </si>
  <si>
    <t>Severance Payable</t>
  </si>
  <si>
    <t>Trading Floor FERC Fees Payable</t>
  </si>
  <si>
    <t>Accrued Real Estate Brokerage Fee</t>
  </si>
  <si>
    <t>Accrued WUTC Fee</t>
  </si>
  <si>
    <t>Gas - WUTC SQI Penalty</t>
  </si>
  <si>
    <t>401(k) 1% Company Contribution</t>
  </si>
  <si>
    <t>Conservation Trust Payable</t>
  </si>
  <si>
    <t>Electric - WUTC SQI Penalty</t>
  </si>
  <si>
    <t>Wrkrs Comp Reserve- Richard Grant Accident 10</t>
  </si>
  <si>
    <t>Accrual - 401(k) Match on Incentive Pla</t>
  </si>
  <si>
    <t>Common - WUTC SQI Penalty</t>
  </si>
  <si>
    <t>Non-Employee DSP Unissued Shares</t>
  </si>
  <si>
    <t>Whitehorn Capital Lease - Current</t>
  </si>
  <si>
    <t>FAS 133 Opt Unrealized Loss ST</t>
  </si>
  <si>
    <t>FAS 133 Opt Unrealized Loss LT</t>
  </si>
  <si>
    <t>FAS 133 Day 1 Loss Deferral - Electric - ST</t>
  </si>
  <si>
    <t>FAS 133 Day 1 Loss Deferral - Electric - LT</t>
  </si>
  <si>
    <t>FAS 133 Cash Flow Hedge Unrealized Loss</t>
  </si>
  <si>
    <t>FAS 133 Unrealized Loss - ST</t>
  </si>
  <si>
    <t>FAS 133 CFH Unrealized Loss - TLock S/T</t>
  </si>
  <si>
    <t>FAS 133 Unrealized Loss - LT</t>
  </si>
  <si>
    <t>FAS 133 CFH Unrealized Loss - Fwd Swap</t>
  </si>
  <si>
    <t>FAS 133 -Ineffective CFH Loss LT</t>
  </si>
  <si>
    <t>Advances Refundable User</t>
  </si>
  <si>
    <t>Rule 7 Customer Advances</t>
  </si>
  <si>
    <t>Developers Deposit Rule 7</t>
  </si>
  <si>
    <t>1998 Cust Advances for Construction</t>
  </si>
  <si>
    <t>Cust Advances for  Const Posted 9/1</t>
  </si>
  <si>
    <t>Rule 7 Customer Advances Posted 9/1</t>
  </si>
  <si>
    <t>Developers Deposit Rule 7 Posted 9/1</t>
  </si>
  <si>
    <t>Contractor's Security Bond</t>
  </si>
  <si>
    <t>NewRule7 nonref zero consump cust advan</t>
  </si>
  <si>
    <t>NewRule 7 Refund zero consump cust adva</t>
  </si>
  <si>
    <t>Residential Single Family Elec Customer</t>
  </si>
  <si>
    <t>Residential Plat Elec Customer Advances</t>
  </si>
  <si>
    <t>Non-Residential Elec Customer Advances</t>
  </si>
  <si>
    <t>CIAC - Seattle Public Utilities-Electri</t>
  </si>
  <si>
    <t>Rule 7 Cust Adv With Tax (9-1-03)</t>
  </si>
  <si>
    <t>Rule 7 Cust Adv W/O Tax (9-1-03)</t>
  </si>
  <si>
    <t>Developers Deposit Rule 7 (9-1-03)</t>
  </si>
  <si>
    <t>CA to Eliminate the NCR (9-1-03)</t>
  </si>
  <si>
    <t>15</t>
  </si>
  <si>
    <t>Rule 7A Cust Adv With Tax (Kitt) (9-1-0</t>
  </si>
  <si>
    <t>Rule 7A Cust Adv W/O Tax (Kitt) (9-1-03</t>
  </si>
  <si>
    <t>Colstrip 3 &amp; 4 Final Reclamation Liability</t>
  </si>
  <si>
    <t>Unearned Mt.Star Conversion Revenue</t>
  </si>
  <si>
    <t>J Harvey Const Encroach. Dep/BPA Kitsap</t>
  </si>
  <si>
    <t>Gas - Pipeline Capacity Assignment</t>
  </si>
  <si>
    <t>Colstrip 3&amp;4 Coal Supply Agreement Loss</t>
  </si>
  <si>
    <t>Deferred Electric Conservation Grant - Bremerton</t>
  </si>
  <si>
    <t>Deferred Compensation - Salary Deferred</t>
  </si>
  <si>
    <t>Unearned Option Revenue</t>
  </si>
  <si>
    <t>Unearned Revenue - Pole Contacts</t>
  </si>
  <si>
    <t>FAS106 - Post Retirmnt Benefits</t>
  </si>
  <si>
    <t>Def Rev Sch85 Lifetime O&amp;M on Increm Li</t>
  </si>
  <si>
    <t>Deferred Pole Contact Compliance Payment</t>
  </si>
  <si>
    <t>Hopkins Ridge Transmission Interest Due</t>
  </si>
  <si>
    <t>Sr Mgmt LT Incentive Plans</t>
  </si>
  <si>
    <t>Spec Employee Retire Benefits</t>
  </si>
  <si>
    <t>FAS87 Add'l Min Pension Liab - Officer Supp R</t>
  </si>
  <si>
    <t>Def Credit for Stock Options Payable</t>
  </si>
  <si>
    <t>LT Incentive Plan for Sr Mgmt</t>
  </si>
  <si>
    <t>Unclaimed Vendor Payments</t>
  </si>
  <si>
    <t>Unearned Revenue - Miscellaneous</t>
  </si>
  <si>
    <t>PSE Building (A) - Landlord Incentives</t>
  </si>
  <si>
    <t>PSE Building (B) - Landlord Incentives</t>
  </si>
  <si>
    <t>Deferred Interchange Power</t>
  </si>
  <si>
    <t>FAS 148, 123 LTIP</t>
  </si>
  <si>
    <t>Bothell Access Center Tenant Incentives</t>
  </si>
  <si>
    <t>Oth Deferrd Credit-Alliance Data Sys In</t>
  </si>
  <si>
    <t>Misc Cash Receipts</t>
  </si>
  <si>
    <t>Unclaimed Property - Customer Refunds</t>
  </si>
  <si>
    <t>Unclaimed Property - Payroll Checks</t>
  </si>
  <si>
    <t>Deutsche Bank  Collateral Deposit with PSE</t>
  </si>
  <si>
    <t>SFAS 132 Supplemental Death Add'l Minim</t>
  </si>
  <si>
    <t xml:space="preserve">Unclaimed Vendor Payments - California  </t>
  </si>
  <si>
    <t>Unclaimed Property - Customer Refunds - California</t>
  </si>
  <si>
    <t>Residential Exchange - Other Deferred C</t>
  </si>
  <si>
    <t>Deposit - Rainbow Energy Marketing</t>
  </si>
  <si>
    <t>Snoqualmie License O&amp;M Liability</t>
  </si>
  <si>
    <t>Workers Compensation Reserve - Pinnacle</t>
  </si>
  <si>
    <t>PSE Non-Qualified Retirement Plan Liability</t>
  </si>
  <si>
    <t>Unearned Electric Option Revenue - FAS</t>
  </si>
  <si>
    <t>Unearned Easement Revenue</t>
  </si>
  <si>
    <t>Deferred Credit - Green Power Tariff</t>
  </si>
  <si>
    <t>Unearned Rev-Renewable Energy Credit-Wi</t>
  </si>
  <si>
    <t>Unearned Fees - Cascade Water Alliance</t>
  </si>
  <si>
    <t>Summit Purchase Option Buyout Receipt</t>
  </si>
  <si>
    <t>1997 Cashiers Overages</t>
  </si>
  <si>
    <t>1998 Cashiers Overages</t>
  </si>
  <si>
    <t>1999 Cashiers Overages</t>
  </si>
  <si>
    <t>2000 Cashiers Overages</t>
  </si>
  <si>
    <t>2001 Cashiers Overages</t>
  </si>
  <si>
    <t>2002 Cashiers Overages</t>
  </si>
  <si>
    <t>2003 Cashiers Overages</t>
  </si>
  <si>
    <t>2004 Cashiers Overages</t>
  </si>
  <si>
    <t>2005 Cashiers Overages</t>
  </si>
  <si>
    <t>2006 Cashiers Overages</t>
  </si>
  <si>
    <t>2007 Cashiers Overages</t>
  </si>
  <si>
    <t>1999 Cashiers Overages-Baker Resort</t>
  </si>
  <si>
    <t>2000 Cashiers Overages-Baker Resort</t>
  </si>
  <si>
    <t>2001 Cashiers Overages-Baker Resort</t>
  </si>
  <si>
    <t>2002 Cashiers Overages-Baker Resort</t>
  </si>
  <si>
    <t>2003 Cashiers Overages-Baker Resort</t>
  </si>
  <si>
    <t>2004 Cashiers Overages-Baker Resort</t>
  </si>
  <si>
    <t>2005 Cashiers Overages-Baker Resort</t>
  </si>
  <si>
    <t>2006 Cashiers Overages-Baker Resort</t>
  </si>
  <si>
    <t>2007 Cashiers Overages-Baker Resort</t>
  </si>
  <si>
    <t>Unapplied Conservation and Receivables</t>
  </si>
  <si>
    <t>Low Income Program - Electric</t>
  </si>
  <si>
    <t>Low Income Program - Gas</t>
  </si>
  <si>
    <t>Other Def Cr-S. Reynolds Perform Based</t>
  </si>
  <si>
    <t>Tenaska Disallowance Reserve</t>
  </si>
  <si>
    <t>Tenaska Disallowance Reserve Contra</t>
  </si>
  <si>
    <t>Proceeds from Canwest Settlement</t>
  </si>
  <si>
    <t>Rock Island Power Costs</t>
  </si>
  <si>
    <t>Gain from Sale of Former Bellevue GO Bu</t>
  </si>
  <si>
    <t>Whitehorn 2 &amp; 3 Lease</t>
  </si>
  <si>
    <t>Gain from Sale of Crossroads land and building</t>
  </si>
  <si>
    <t>Unamortized Gain from Disp Allowance - Centra</t>
  </si>
  <si>
    <t>Unamortized Gain from Disp Allowance - Colstr</t>
  </si>
  <si>
    <t>Unamort Gain from Disp Allow - Conserva</t>
  </si>
  <si>
    <t>Gain on Sale Bellevue General Office -</t>
  </si>
  <si>
    <t>Gain on Sale Crossroads - Electric</t>
  </si>
  <si>
    <t>Gain on Sale Crossroads - Gas</t>
  </si>
  <si>
    <t>Gain on Sale Skagit Svc Ctr-Electric</t>
  </si>
  <si>
    <t>DETM - NW Pipeline Capacity Agreement</t>
  </si>
  <si>
    <t>DETM - Westcoast Pipeline Cap. 10% Agreement</t>
  </si>
  <si>
    <t>DETM - Westcoast Cap. Transition Agreement</t>
  </si>
  <si>
    <t>Accum Defer Inv Tax Cr - Gas</t>
  </si>
  <si>
    <t>Def Gains - Disp Utility Plant 7/1/92 - 6/30/</t>
  </si>
  <si>
    <t>Def Gains fr Disp Utility Plant - Elec</t>
  </si>
  <si>
    <t>Def Gains for Disp Utility Plant - Gas</t>
  </si>
  <si>
    <t>Deferred Gains post 12/31/05 Property s</t>
  </si>
  <si>
    <t>Unamort Gain on Reqired Debt-WNG MTN 7.</t>
  </si>
  <si>
    <t>Unamort Gain on Reqired Debt-8.231% Cap</t>
  </si>
  <si>
    <t>Unamort Gain on Reacquired Debt-6.25% M</t>
  </si>
  <si>
    <t>Deferred Inc Tax - Liberalized Deprec</t>
  </si>
  <si>
    <t xml:space="preserve">Deferred Tax - Common Depreciation  </t>
  </si>
  <si>
    <t>31/66</t>
  </si>
  <si>
    <t>35a</t>
  </si>
  <si>
    <t>23b/56</t>
  </si>
  <si>
    <t>10a</t>
  </si>
  <si>
    <t>Major Projects - Property Tax Expense</t>
  </si>
  <si>
    <t>Def Inc Tax - Pre 1981 Additions</t>
  </si>
  <si>
    <t>Def Inc Tax - Post 1980 Additions</t>
  </si>
  <si>
    <t>Colstrip 3 &amp; 4 Deferred Inc Tax</t>
  </si>
  <si>
    <t>Excess Def Taxes - Centralia Sale</t>
  </si>
  <si>
    <t>Accum Defered Income Tax - Gas</t>
  </si>
  <si>
    <t>Def FIT Indirect Cost Adj - Electric</t>
  </si>
  <si>
    <t>Def FIT Indirect Cost Adj - Gas</t>
  </si>
  <si>
    <t>Def FIT Removal Cost</t>
  </si>
  <si>
    <t>Def FIT White River</t>
  </si>
  <si>
    <t>Def Tax - Environmental Recoveries</t>
  </si>
  <si>
    <t>Deferred Inc Tax - Envirnonmental</t>
  </si>
  <si>
    <t>17/20</t>
  </si>
  <si>
    <t>Def Tax - CLX Amortization</t>
  </si>
  <si>
    <t>Deferred Inc Tax - Other Utility</t>
  </si>
  <si>
    <t>Def FIT Pension</t>
  </si>
  <si>
    <t>DFIT - FAS 133 LT Liability - Electric</t>
  </si>
  <si>
    <t>Def FIT Environ - UG920781</t>
  </si>
  <si>
    <t>Def FIT Bond Related</t>
  </si>
  <si>
    <t>Def FIT LFSH - UG920782</t>
  </si>
  <si>
    <t>FIT Def LFSH Regional - UG930287</t>
  </si>
  <si>
    <t>FIT Def AWH 60% Effic - UG930287</t>
  </si>
  <si>
    <t>FIT Def AFUCE on 18676-18677 - UG930287</t>
  </si>
  <si>
    <t>FIT Def Energy Matchmaker - Weatherization</t>
  </si>
  <si>
    <t>FIT Deferred on 18231 &amp; 18251</t>
  </si>
  <si>
    <t>FIT Deferred on 18232 &amp; 18252</t>
  </si>
  <si>
    <t>FIT Deferred on 18233 &amp; 18253</t>
  </si>
  <si>
    <t>FIT Deferred on 18234  18253 &amp; 18254</t>
  </si>
  <si>
    <t>FIT-FAS 133 - PCA Derivative</t>
  </si>
  <si>
    <t>FIT Deferred on 18239</t>
  </si>
  <si>
    <t>Deferred Income Tax - Thermal Energy</t>
  </si>
  <si>
    <t>DFIT - FAS 133 LT Liability - Gas</t>
  </si>
  <si>
    <t>DFIT - Loss on Sale of Everett Building</t>
  </si>
  <si>
    <t>Deferred Income Tax - Therm Rail</t>
  </si>
  <si>
    <t>Duvall Sub Land Exchge - Def Inc Tax</t>
  </si>
  <si>
    <t>Deferred Income Tax - SAP Amortization</t>
  </si>
  <si>
    <t>DFIT - 2006 Storm Excess Costs</t>
  </si>
  <si>
    <t xml:space="preserve">Def Tax -Schedule 94 - Residential Exchange </t>
  </si>
  <si>
    <t>22</t>
  </si>
  <si>
    <t>DFIT - Section 263 A Deductible Costs</t>
  </si>
  <si>
    <t>Def FIT - 1/16/00 Wind Storm Damage</t>
  </si>
  <si>
    <t>Def FIT Bond Redemption Costs</t>
  </si>
  <si>
    <t>Def FIT - 12/04/03 Wind Storm Damage</t>
  </si>
  <si>
    <t>AFUCE Deferred Taxes</t>
  </si>
  <si>
    <t>Def Tax - Interest Inc - HEDC</t>
  </si>
  <si>
    <t>Def Tax - Fredonia Turbine Lease</t>
  </si>
  <si>
    <t>Accum Def Tax Liability - SFAS 109</t>
  </si>
  <si>
    <t>Def FIT - FAS 109</t>
  </si>
  <si>
    <t>64b</t>
  </si>
  <si>
    <t>Superfund Site Cleanup</t>
  </si>
  <si>
    <t>1996 Holiday Storm</t>
  </si>
  <si>
    <t>11/23/98 Storm Loss</t>
  </si>
  <si>
    <t>Deferred Taxes WNP#3</t>
  </si>
  <si>
    <t>37e</t>
  </si>
  <si>
    <t>Accum Def Inc Tax - Gas</t>
  </si>
  <si>
    <t>Accum Def Inc Tax - Tenaska Purchase</t>
  </si>
  <si>
    <t>37a</t>
  </si>
  <si>
    <t>FIT - Tight Sands Credit (TSCR)</t>
  </si>
  <si>
    <t>Accum Def Inc Tax - Cabot Gas Contract</t>
  </si>
  <si>
    <t>37b</t>
  </si>
  <si>
    <t>Investment Tax Credit Not Recognized</t>
  </si>
  <si>
    <t>Deferred Income Tax - Virtual Right of Way Pr</t>
  </si>
  <si>
    <t>Deferred FIT - FAS 133</t>
  </si>
  <si>
    <t>IRS Carryover Adjustments (a)</t>
  </si>
  <si>
    <t>DFIT - FAS 133 Frwd Swap Int LT</t>
  </si>
  <si>
    <t>Deferred FIT - PCA Customer Portion</t>
  </si>
  <si>
    <t>Indirect Cost Adjustment(b)</t>
  </si>
  <si>
    <t>31a/66a</t>
  </si>
  <si>
    <t>35a1</t>
  </si>
  <si>
    <t>23b1/56a</t>
  </si>
  <si>
    <t>10b</t>
  </si>
  <si>
    <t>DFIT - 2007 Storm Damage Deferred</t>
  </si>
  <si>
    <t>DFIT - Goldendale Deferral - UE-070533</t>
  </si>
  <si>
    <t>DFIT - Goldendale Carrying Costs - UE-070533</t>
  </si>
  <si>
    <t>Div Declared - Preferred Stock 4.70%</t>
  </si>
  <si>
    <t>Div Declared - Preferred Stock 4.84%</t>
  </si>
  <si>
    <t>Div Declared - Preferred Stock 7.75%</t>
  </si>
  <si>
    <t>Div Declared - Preferred Stock Series II 7.45</t>
  </si>
  <si>
    <t>Dividends Declared - Common Stock</t>
  </si>
  <si>
    <r>
      <t>Accumulated Amort Acqu Adj.</t>
    </r>
    <r>
      <rPr>
        <sz val="10"/>
        <rFont val="Arial"/>
        <family val="2"/>
      </rPr>
      <t xml:space="preserve"> - Encogen</t>
    </r>
  </si>
  <si>
    <t>Other Operating Investments</t>
  </si>
  <si>
    <t xml:space="preserve">Ratebase </t>
  </si>
  <si>
    <t>Sort Order</t>
  </si>
  <si>
    <t>Total Assets</t>
  </si>
  <si>
    <t>Adjustment</t>
  </si>
  <si>
    <t>Adjustment(1)</t>
  </si>
  <si>
    <t>(1) Adjustments:  Accounts 19000701 and 19000702 were reclassified from Liability to Asset after March</t>
  </si>
  <si>
    <t>Company Code 1020=PSE FUNDING</t>
  </si>
  <si>
    <t>Total</t>
  </si>
  <si>
    <t>Rounding</t>
  </si>
  <si>
    <t>Total Liabilities</t>
  </si>
  <si>
    <t>Gas Merchandising Adj</t>
  </si>
  <si>
    <t>WUTC AFUDC Adj</t>
  </si>
  <si>
    <t>Check</t>
  </si>
  <si>
    <t xml:space="preserve">Puget Sound Energy </t>
  </si>
  <si>
    <t>25300513 Electric</t>
  </si>
  <si>
    <t>Electric</t>
  </si>
  <si>
    <t>2007 GRC</t>
  </si>
  <si>
    <t>Balance Sheet Detail</t>
  </si>
  <si>
    <t>25300513 Gas</t>
  </si>
  <si>
    <t>Gas</t>
  </si>
  <si>
    <t>Comb</t>
  </si>
  <si>
    <t>ELECTRIC</t>
  </si>
  <si>
    <t>GAS</t>
  </si>
  <si>
    <t>COMBINED</t>
  </si>
  <si>
    <t>Combined</t>
  </si>
  <si>
    <t>Account</t>
  </si>
  <si>
    <t>Co. Code</t>
  </si>
  <si>
    <t>Account Description</t>
  </si>
  <si>
    <t>1st Qtr Used</t>
  </si>
  <si>
    <t>AMA (Sep 07)</t>
  </si>
  <si>
    <t>QTR TO QTR Variance</t>
  </si>
  <si>
    <t>W/C Line No.</t>
  </si>
  <si>
    <t>Rate Base Line No.</t>
  </si>
  <si>
    <t>Average Invested Capital</t>
  </si>
  <si>
    <t>Non Operating Investments</t>
  </si>
  <si>
    <t>Working Capital</t>
  </si>
  <si>
    <t>Electric - Plant in Service</t>
  </si>
  <si>
    <t>10100001ARC</t>
  </si>
  <si>
    <t>Electric - Plant in Service - ARC where ARO Not Recovered in Depreciation Rates</t>
  </si>
  <si>
    <t>ARC  - Electric Plant</t>
  </si>
  <si>
    <t>Gas - Plant in Service</t>
  </si>
  <si>
    <t>ARC - Gas Plant</t>
  </si>
  <si>
    <t>Common - Plant in Service</t>
  </si>
  <si>
    <t>28/54</t>
  </si>
  <si>
    <t>23/51</t>
  </si>
  <si>
    <t>2c</t>
  </si>
  <si>
    <t>10100003ARC</t>
  </si>
  <si>
    <t>Common - Plant in Service - ARC where ARO Not Recovered in Depreciation Rates</t>
  </si>
  <si>
    <t>Whitehorn Capital Lease</t>
  </si>
  <si>
    <t>41b</t>
  </si>
  <si>
    <t>50aa</t>
  </si>
  <si>
    <t>41</t>
  </si>
  <si>
    <t>Encogen - Plant in Service</t>
  </si>
  <si>
    <t>Electric - Plant Purchased or Sold</t>
  </si>
  <si>
    <t>Sale of Skookumchuck</t>
  </si>
  <si>
    <t>Electric - Plant Held for Future Use</t>
  </si>
  <si>
    <t>Gas - Plant Held for Future Use</t>
  </si>
  <si>
    <t>Electric - Construction Work in Progress</t>
  </si>
  <si>
    <t>39.1</t>
  </si>
  <si>
    <t>Gas - Construction Work in Progress</t>
  </si>
  <si>
    <t>39.2</t>
  </si>
  <si>
    <t>Construction Work in Process - Common Plant</t>
  </si>
  <si>
    <t>44/59</t>
  </si>
  <si>
    <t>29/62</t>
  </si>
  <si>
    <t>39.3</t>
  </si>
  <si>
    <t>Construction Support Clearing - Common</t>
  </si>
  <si>
    <t>CWIP/Retention Clearing (Debit) - Electric</t>
  </si>
  <si>
    <t>CWIP/Retention Clearing (Debit) - Gas</t>
  </si>
  <si>
    <t>58</t>
  </si>
  <si>
    <t>28</t>
  </si>
  <si>
    <t>CWIP SP Accrual - Electric</t>
  </si>
  <si>
    <t>CWIP SP Accrual - Gas</t>
  </si>
  <si>
    <t>Elec-Accum Depreciation</t>
  </si>
  <si>
    <t>10800001ARC</t>
  </si>
  <si>
    <t>Elec-Accum Depreciation - ARC where ARO Not Recovered in Depreciation Rate</t>
  </si>
  <si>
    <t>24</t>
  </si>
  <si>
    <t>Gas-Accum Depreciation</t>
  </si>
  <si>
    <t>Common-Accum Depreciation</t>
  </si>
  <si>
    <t>30/62</t>
  </si>
  <si>
    <t>24/59</t>
  </si>
  <si>
    <t>7c</t>
  </si>
  <si>
    <t>10800003ARC</t>
  </si>
  <si>
    <t>Common-Accum Depreciation - ARC where ARO Not Recovered in Depreciation Rates</t>
  </si>
  <si>
    <t>Elec-RWIP-Mass C.O.R./Salvage</t>
  </si>
  <si>
    <t>Gas-RWIP-Mass C.O.R./Salvage</t>
  </si>
  <si>
    <t>Common-RWIP-Mass C.O.R./Salvage</t>
  </si>
  <si>
    <t>5c</t>
  </si>
  <si>
    <t>Elec-RWIP-Specific C.O.R./Salvage</t>
  </si>
  <si>
    <t>Gas-RWIP-Specific C.O.R./Salvage</t>
  </si>
  <si>
    <t>Accum Depreciation Non-legal Cost of Removal</t>
  </si>
  <si>
    <t>Contra Accum Depreciation Non-legal Cost of Remova</t>
  </si>
  <si>
    <t>Elec-Accum Depreciation AMA Reserve</t>
  </si>
  <si>
    <t>Gas-Accum Depreciation AMA Reserve</t>
  </si>
  <si>
    <t>Common-Accum Depreciation AMA Reserve</t>
  </si>
  <si>
    <t>Elec-Accum Depreciation -PP</t>
  </si>
  <si>
    <t>17</t>
  </si>
  <si>
    <t>GAS-Accum Depreciation -PP</t>
  </si>
  <si>
    <t>61</t>
  </si>
  <si>
    <t>14</t>
  </si>
  <si>
    <t>5</t>
  </si>
  <si>
    <t>Elec-RWIP-CED3 C.O.R./Salvage-PP</t>
  </si>
  <si>
    <t>Common-RWIP-RET1 C.O.R./Salvage PP</t>
  </si>
  <si>
    <t xml:space="preserve">Gas-RWIP-RET1 C.O.R./Salvage PP    </t>
  </si>
  <si>
    <t>Accum Dep - Encogen</t>
  </si>
  <si>
    <t>Elec-Accum Provisions for Retired Assets</t>
  </si>
  <si>
    <t>Gas-Accum Provisions for Retired Assets</t>
  </si>
  <si>
    <t>Electric - Plant Acq Adj. Milwaukee RR</t>
  </si>
  <si>
    <t>Gas - Plant Acquisition Adjustment</t>
  </si>
  <si>
    <t>Electric - Plant Acq Adj. DuPont</t>
  </si>
  <si>
    <t>Acquisition Adjustment - Encogen</t>
  </si>
  <si>
    <t>Accum Amort Acq Adj. Milwaukee RR - Electric</t>
  </si>
  <si>
    <t>Gas - Accum Prov for Amort of Plant Acquis Ad</t>
  </si>
  <si>
    <t>Accum Amort Acq Adj. DuPont - Electric</t>
  </si>
  <si>
    <t>Accum Amort Acquis Adjust - Encogen</t>
  </si>
  <si>
    <t>Gas Stored at JP Reservoir - Noncurrent</t>
  </si>
  <si>
    <t>Nonutility Property</t>
  </si>
  <si>
    <t>60a</t>
  </si>
  <si>
    <t>Nonutility Plant in Service</t>
  </si>
  <si>
    <t xml:space="preserve">Non-Utility Property - PP </t>
  </si>
  <si>
    <t>Accum Prov for Deprec &amp; Amort - Nonutil</t>
  </si>
  <si>
    <t>Invest in Assoc.-Other than Rainier Receivables</t>
  </si>
  <si>
    <t>61e</t>
  </si>
  <si>
    <t>12310000(RR)</t>
  </si>
  <si>
    <t>Invest in Assoc.-Rainier Receivables</t>
  </si>
  <si>
    <t>Other Investments - Stock Misc</t>
  </si>
  <si>
    <t>61f</t>
  </si>
  <si>
    <t>Other Investment Life Insurance</t>
  </si>
  <si>
    <t>Other Investments - Ramgen Power System</t>
  </si>
  <si>
    <t>Notes Rec - Misc</t>
  </si>
  <si>
    <t>Notes Rec - River Oak</t>
  </si>
  <si>
    <t>Notes Rec - Sheridan</t>
  </si>
  <si>
    <t>Notes Rec - Intolight</t>
  </si>
  <si>
    <t>Notes Rec - Petersen Family Ltd.</t>
  </si>
  <si>
    <t>Notes Rec - BOA Keyport Lighting &amp; Capa</t>
  </si>
  <si>
    <t>Notes Rec - Alaska Power &amp; Telephone</t>
  </si>
  <si>
    <t>Notes Rec - Glenn S. Cook</t>
  </si>
  <si>
    <t>Notes Rec - Bernie &amp; Doris Larson</t>
  </si>
  <si>
    <t>Notes Rec - Greenwater L.L.C.</t>
  </si>
  <si>
    <t>Notes Rec - Newcastle Homeowners' Assoc.</t>
  </si>
  <si>
    <t>Notes Rec - AP&amp;T Promissory Bad Debts R</t>
  </si>
  <si>
    <t>Note Rec - Sorestad</t>
  </si>
  <si>
    <t>Note Rec - Mt. Erie</t>
  </si>
  <si>
    <t>Cash - Seafirst - Check Clearing Account</t>
  </si>
  <si>
    <t>65a</t>
  </si>
  <si>
    <t>50a</t>
  </si>
  <si>
    <t>Cash - First Union - PSE A/P C/D - 1069509</t>
  </si>
  <si>
    <t>Cash - Wells Fargo - WNG CBR - 4159652569</t>
  </si>
  <si>
    <t>Cash - Seafirst - PSPL Non-CLIP - Clsd 10/97</t>
  </si>
  <si>
    <t>Cash - Seafirst - WNG Disburse - 158</t>
  </si>
  <si>
    <t>Cash - PE Key Bank 7738</t>
  </si>
  <si>
    <t>Cash-Key Bank-Flexben-6467</t>
  </si>
  <si>
    <t>Cash - State Bank - Concrete</t>
  </si>
  <si>
    <t>US Bank - General Account 1775586</t>
  </si>
  <si>
    <t>US Bank - Damage Claims 1771847</t>
  </si>
  <si>
    <t>Cash - Bank of Amer - Cr Bal Refnd - 32</t>
  </si>
  <si>
    <t>Conservation Trust Restricted Cash</t>
  </si>
  <si>
    <t>50b</t>
  </si>
  <si>
    <t>Cash - Residential Exchange - Restricte</t>
  </si>
  <si>
    <t>41a</t>
  </si>
  <si>
    <t>61d</t>
  </si>
  <si>
    <t>Cash - BofA - Credit Card Payments-3751</t>
  </si>
  <si>
    <t>Cash-UBOC-Payment Processing Bothell 44</t>
  </si>
  <si>
    <t>Cash-UBOC-Bill Payment Consolidator 443</t>
  </si>
  <si>
    <t>Cash-Key Bank-Concentration 47968102460</t>
  </si>
  <si>
    <t>Cash-Key Bank-PSE Receipts 479681024614</t>
  </si>
  <si>
    <t>Cash-Key Bank-Direct Debit Deposit AFT4</t>
  </si>
  <si>
    <t>Cash-Key Bank-Baker Recreation 47968102</t>
  </si>
  <si>
    <t>Cash-Key Bank-Internet Receipts Bill479</t>
  </si>
  <si>
    <t>Cash-Key Bank-Credit Card Receipts 4796</t>
  </si>
  <si>
    <t>Cash-Key Bank-Payroll 190994701174</t>
  </si>
  <si>
    <t>Cash-Key Bank-Credit Balance Refund 190</t>
  </si>
  <si>
    <t>Cash-Key Bank-Accounts Payable 19099470</t>
  </si>
  <si>
    <t>Cash-Key Bank- SAP Credit Balance Refun</t>
  </si>
  <si>
    <t>Cash-Key Bank- Checkfree</t>
  </si>
  <si>
    <t>Cash-Citibank-Direct Debit Deposit AFT</t>
  </si>
  <si>
    <t>Cash - Citibank E-Payment</t>
  </si>
  <si>
    <t>First Un - Clearing A/P Disb.</t>
  </si>
  <si>
    <t>Cash - Bank of America - A/P Disbursement</t>
  </si>
  <si>
    <t>CLX Cash Clearing</t>
  </si>
  <si>
    <t>Other Special Deposits</t>
  </si>
  <si>
    <t>Other Special Deposits - Gas</t>
  </si>
  <si>
    <t>65b</t>
  </si>
  <si>
    <t>PSE Merchant Deposit - Transmission</t>
  </si>
  <si>
    <t>PSE Transmission Contra - Merchant Deposit</t>
  </si>
  <si>
    <t>BPA Cross-Cascades Transmission Request</t>
  </si>
  <si>
    <t>BPA Fredrickson 1 Transmission Request</t>
  </si>
  <si>
    <t>BPA Hopkins Ridge Transmission Request</t>
  </si>
  <si>
    <t>BPA Linden Transmission Request Deposit</t>
  </si>
  <si>
    <t>PSE Ben Protect Trust-Bank of NY Money</t>
  </si>
  <si>
    <t xml:space="preserve">BPA Saddleback Transmission Request Deposit </t>
  </si>
  <si>
    <t>Payroll - Health / Dependent Spending Deposit</t>
  </si>
  <si>
    <t>Health / Dependent Spending Deposit - Year 2</t>
  </si>
  <si>
    <t>Petty Cash</t>
  </si>
  <si>
    <t>Freddie #1 Operating Advance</t>
  </si>
  <si>
    <t>Colstrip 500KV Transmission O&amp;M Operati</t>
  </si>
  <si>
    <t>Colstrip 1&amp;2 Operating Advance</t>
  </si>
  <si>
    <t>Colstrip 3&amp;4 Operating Advance</t>
  </si>
  <si>
    <t>Stock Exch Fractional Shares</t>
  </si>
  <si>
    <t>Credit Balance Refunds</t>
  </si>
  <si>
    <t>Refunds - SeaFirst #68523505</t>
  </si>
  <si>
    <t>Workers Comp - ESIS Working Fund</t>
  </si>
  <si>
    <t>Working Fund - Baker Lodge</t>
  </si>
  <si>
    <t>Northwest Permits Operating Advance- Gas</t>
  </si>
  <si>
    <t>RW (Right of Way) Easements &amp; Permits</t>
  </si>
  <si>
    <t>Working Fund - Agent (Encogen)</t>
  </si>
  <si>
    <t>Temporary Cash Investments-Non Tax Exempt</t>
  </si>
  <si>
    <t>61b</t>
  </si>
  <si>
    <t>Temporary Cash Investments-Taxable</t>
  </si>
  <si>
    <t>Temporary Cash Investments- Key Bank</t>
  </si>
  <si>
    <t>51</t>
  </si>
  <si>
    <t>49</t>
  </si>
  <si>
    <t>S-T Notes Rec - Misc</t>
  </si>
  <si>
    <t>Notes Rec Line Extensions</t>
  </si>
  <si>
    <t>Customer Accounts Receivable</t>
  </si>
  <si>
    <t>Account Receivable</t>
  </si>
  <si>
    <t>Elec/Cust Accounts Receivable CLX</t>
  </si>
  <si>
    <t>Gas - Cust Accts Rec - Unprocessed Rece</t>
  </si>
  <si>
    <t>Secure Pledge Accounts Receivable</t>
  </si>
  <si>
    <t>Unearned Carrying Charges</t>
  </si>
  <si>
    <t>66a</t>
  </si>
  <si>
    <t>33b/62</t>
  </si>
  <si>
    <t>A/R Merchandise</t>
  </si>
  <si>
    <t>Gas- Cust Accounts Receivable CLX</t>
  </si>
  <si>
    <t>Accounts Receivable - PSE Customers - E</t>
  </si>
  <si>
    <t>Accounts Receivable - PSE Customers - G</t>
  </si>
  <si>
    <t>Subordinated Note Receivable from RR</t>
  </si>
  <si>
    <t>A/R Short-Term Securitization Agreemen</t>
  </si>
  <si>
    <t>2b</t>
  </si>
  <si>
    <t>Discount for NPV - Elect</t>
  </si>
  <si>
    <t>Discount for NPV - Gas</t>
  </si>
  <si>
    <t>Cust Accounts Receivable Clearing - CLX</t>
  </si>
  <si>
    <t>Accts Rec - Misc -401k forfeiture accou</t>
  </si>
  <si>
    <t>Canwest Settlement Receivable</t>
  </si>
  <si>
    <t>6e</t>
  </si>
  <si>
    <t>57</t>
  </si>
  <si>
    <t>Gas Off System Sales - Other Accts Rec</t>
  </si>
  <si>
    <t>A/R Hopkins BPA Transm Int Recble 05TX-11905</t>
  </si>
  <si>
    <t>23</t>
  </si>
  <si>
    <t>Jackson Prairie / NW Pipeline - Other A/R</t>
  </si>
  <si>
    <t>Jackson Prairie / WWP - Other A/R</t>
  </si>
  <si>
    <t>A/R Hopkins BPA Transm Int Recble 02TX-11040</t>
  </si>
  <si>
    <t>Power Sales - Other Accts Rec</t>
  </si>
  <si>
    <t>Transmission - Other Accts Rec</t>
  </si>
  <si>
    <t>BPA Residential Exchange - Other Accts Rec</t>
  </si>
  <si>
    <t>A/R - Crystal Mountain Insurance Receivable</t>
  </si>
  <si>
    <t>Other Accts Rec - Misc</t>
  </si>
  <si>
    <t>Emp Rec / Payroll Advances &amp; Misc - OARM</t>
  </si>
  <si>
    <t>Loans - Exit Payback - Other Accts Rec</t>
  </si>
  <si>
    <t>A/R - Damage Claims - CLX</t>
  </si>
  <si>
    <t>A/R - Energy Diversion - CLX</t>
  </si>
  <si>
    <t>A/R - Vandalism - CLX</t>
  </si>
  <si>
    <t>A/R - Subsidiaries - CLX</t>
  </si>
  <si>
    <t>A/R - Miscellaneous - CLX</t>
  </si>
  <si>
    <t>California ISO/PX Receivables</t>
  </si>
  <si>
    <t>Electric - Water Heater Financing - Oth</t>
  </si>
  <si>
    <t>Whitehorn Unit 2 Reimbursable Repair Co</t>
  </si>
  <si>
    <t xml:space="preserve">A/R - Goldendale Insurance Receivable    </t>
  </si>
  <si>
    <t>A/R-Mellon Investor Services</t>
  </si>
  <si>
    <t>A/R-Treble Damages</t>
  </si>
  <si>
    <t>A/R - Merchandise - CLX</t>
  </si>
  <si>
    <t>A/R CARS Conversion - CLX</t>
  </si>
  <si>
    <t>A/R - Damage Claim Conversion - CLX</t>
  </si>
  <si>
    <t>A/R - Powerex Power Exchange</t>
  </si>
  <si>
    <t>A/R - Refundable Federal Fuel Tax</t>
  </si>
  <si>
    <t>A/R - Encogen (GP)</t>
  </si>
  <si>
    <t>14301003</t>
  </si>
  <si>
    <t>Account Receivable Reconciliation Accou</t>
  </si>
  <si>
    <t>Refundable GST on PSE Gas Purchase</t>
  </si>
  <si>
    <t>Electric APUA - Customer Accts Receivab</t>
  </si>
  <si>
    <t>Gas - APUA - Customer Accts Receivable</t>
  </si>
  <si>
    <t>Electric - APUA - California ISO/PX Rec</t>
  </si>
  <si>
    <t>Discount for uncollectible accounts - E</t>
  </si>
  <si>
    <t>Discount for uncollectible accounts - G</t>
  </si>
  <si>
    <t>APUA - Electric Counterparties</t>
  </si>
  <si>
    <t>APUA - Damage Claims - CLX</t>
  </si>
  <si>
    <t>APUA - Energy Diversion - CLX</t>
  </si>
  <si>
    <t>APUA - Vandalism - CLX</t>
  </si>
  <si>
    <t>APUA - Miscellaneous - CLX</t>
  </si>
  <si>
    <t>APUA - Merchandise - CLX</t>
  </si>
  <si>
    <t>APUA - CARS Conversion-CLX</t>
  </si>
  <si>
    <t>APUA-Treble Damages</t>
  </si>
  <si>
    <t>Intercompany accounts receivable</t>
  </si>
  <si>
    <t>36b</t>
  </si>
  <si>
    <t>Intercompany Accounts - PSE Funding</t>
  </si>
  <si>
    <t>40</t>
  </si>
  <si>
    <t>Fuel Stock - Colstrip 1&amp;2</t>
  </si>
  <si>
    <t>Fuel Stock - Colstrip 3&amp;4</t>
  </si>
  <si>
    <t>Fuel Stock - Colstrip 3&amp;4 Fuel</t>
  </si>
  <si>
    <t>Fuel Stock - Crystal Mountain</t>
  </si>
  <si>
    <t>Fuel Stock - Whitehorn #1</t>
  </si>
  <si>
    <t>Fuel Stock - Frederickson #1</t>
  </si>
  <si>
    <t>Fuel Stock - Fredonia 1&amp;2</t>
  </si>
  <si>
    <t>Fuel Stock - Propane SWARR Station</t>
  </si>
  <si>
    <t>Fuel Stock - Whitehorn Non-Core Gas Inv</t>
  </si>
  <si>
    <t>Fuel Stock - Frederickson Non-Core Gas</t>
  </si>
  <si>
    <t>Fuel Stock - Fredonia Non-Core Gas Inve</t>
  </si>
  <si>
    <t>Fuel Stock - Colstrip 1&amp;2 Propane</t>
  </si>
  <si>
    <t>Fuel Stock - Tenaska - Oil</t>
  </si>
  <si>
    <t>Fuel Stock - Pooled CT Non-Core Gas Inv</t>
  </si>
  <si>
    <t>Fuel Stock - Encogen Oil</t>
  </si>
  <si>
    <t>Fuel Stock - Encogen Natural Gas</t>
  </si>
  <si>
    <t>Inventory - Pre-Capitalized Material</t>
  </si>
  <si>
    <t>Plant Materials - Colstrip 1 &amp; 2</t>
  </si>
  <si>
    <t>Inventory Reserve Account - Pre-Capitalized M</t>
  </si>
  <si>
    <t>Plant Materials - Colstrip 3 &amp; 4</t>
  </si>
  <si>
    <t>Encogen Storeroom</t>
  </si>
  <si>
    <t>Hopkins Ridge Storeroom</t>
  </si>
  <si>
    <t>Wild Horse Wind Farm Storeroom</t>
  </si>
  <si>
    <t>Electric - Plant Material &amp; Supplies</t>
  </si>
  <si>
    <t>Gas - Plant Material &amp; Supplies</t>
  </si>
  <si>
    <t>Plant Material &amp; Supplies</t>
  </si>
  <si>
    <t>Inventory - Fredonia</t>
  </si>
  <si>
    <t>Inventory - Fredrickson</t>
  </si>
  <si>
    <t>Inventory - Whitehorn</t>
  </si>
  <si>
    <t>Inventory - Goldendale</t>
  </si>
  <si>
    <t>CT Site Inventories</t>
  </si>
  <si>
    <t>Undistributed Stores Expense</t>
  </si>
  <si>
    <t>Undistributed Substation Equipment Stor</t>
  </si>
  <si>
    <t>Undistributed Communications Equip Stor</t>
  </si>
  <si>
    <t>Undistributed Intolight Stores Expense</t>
  </si>
  <si>
    <t>SGS-1 Gas Stored Underground</t>
  </si>
  <si>
    <t>SGS-2 Gas Stored Underground</t>
  </si>
  <si>
    <t>Clay Basin Gas Storage - 00925</t>
  </si>
  <si>
    <t>AECO - Gas Stored Underground</t>
  </si>
  <si>
    <t>Liquefied Natural Gas Stored</t>
  </si>
  <si>
    <t>LNG - Gig Harbor</t>
  </si>
  <si>
    <t>Gas - Prepaid Insurance</t>
  </si>
  <si>
    <t>Prepmts - Puget Auto / General Liability</t>
  </si>
  <si>
    <t>Prepmts - Tucannon</t>
  </si>
  <si>
    <t>Prepmts - WIES - Blackout / Brownout</t>
  </si>
  <si>
    <t>Prepmts - BPA Reconductor Agreement</t>
  </si>
  <si>
    <t>Prepmts - Puget Crime Insurance</t>
  </si>
  <si>
    <t>Prepmts - Puget Dir &amp; Officers Liab Ins</t>
  </si>
  <si>
    <t>Prepmts - BC Auto Liability</t>
  </si>
  <si>
    <t>Prepmts - Puget Workman's Comp - Aegis</t>
  </si>
  <si>
    <t>Prepmts - Workman Comp / Letters of Credit</t>
  </si>
  <si>
    <t>Prepmts - All Risk Property Insurance</t>
  </si>
  <si>
    <t>Prepmts - King Air Aircraft Insurance</t>
  </si>
  <si>
    <t>Prepmts - M&amp;M Consulting Fee</t>
  </si>
  <si>
    <t>Prepmts - Pollution Control Bond</t>
  </si>
  <si>
    <t>Prepaid- Transmission software</t>
  </si>
  <si>
    <t>Prepayments - Hopkins Ridge Prop Insurance</t>
  </si>
  <si>
    <t>Prepmts - Misc - Prepaid Insurance</t>
  </si>
  <si>
    <t>Prepmts - Payroll Taxes</t>
  </si>
  <si>
    <t>Prepaid Stanfield Meter Station Upgrade</t>
  </si>
  <si>
    <t>Prepaid SAP Support</t>
  </si>
  <si>
    <t>Prepayments - Misc Employee Benefits</t>
  </si>
  <si>
    <t>Prepmts - Heavy Vehicle Licenses</t>
  </si>
  <si>
    <t>Prepmts - License Fee - Users of Water</t>
  </si>
  <si>
    <t>Prepmts - 3 yr. Websense License</t>
  </si>
  <si>
    <t>Prepmts - Electric - Municipal Taxes</t>
  </si>
  <si>
    <t>Prepmts - Interest</t>
  </si>
  <si>
    <t>Microsoft Maintenance Contract</t>
  </si>
  <si>
    <t>Prepmts - State Street Cond Trustee Fee</t>
  </si>
  <si>
    <t>Prepmts - FERC License Fee - Lower Baker</t>
  </si>
  <si>
    <t>Prepmts - FERC License Fee - Upper Baker</t>
  </si>
  <si>
    <t>Prepmts - SCL - Bothell</t>
  </si>
  <si>
    <t>Prepaid Sales Tax - Fredonia CT 3 &amp; 4</t>
  </si>
  <si>
    <t>Unamortized Premiums Paid on Unexpired Option</t>
  </si>
  <si>
    <t>Prepaid Exp - Hopkins Ridge Interconnec</t>
  </si>
  <si>
    <t>Prepaid- Miscellaneous</t>
  </si>
  <si>
    <t>Prepayments - Licensing Fees (Vehicles)</t>
  </si>
  <si>
    <t>Prepaid insurance - Liab - Navy Contrac</t>
  </si>
  <si>
    <t>Caminus Aces Prepaid Maintenance (elect</t>
  </si>
  <si>
    <t>Caminus GMS Prepaid Maintenance (gas)</t>
  </si>
  <si>
    <t>Prepaid Edison Electric Institute dues</t>
  </si>
  <si>
    <t>Prepaid American Gas Association Dues</t>
  </si>
  <si>
    <t>Prepaid NW Gas Association Dues</t>
  </si>
  <si>
    <t>Prepaid Subscrptns</t>
  </si>
  <si>
    <t>Prepaid -2007 CISCO Smartnet (Dimension</t>
  </si>
  <si>
    <t>Prepaid Rent for Skagit Svc Ctr</t>
  </si>
  <si>
    <t>Prepaid KWI Maintenance</t>
  </si>
  <si>
    <t>Advance/Down Payments</t>
  </si>
  <si>
    <t>Wildhorse Prepaid O&amp;M to Vestas</t>
  </si>
  <si>
    <t>Prepaid - Future Year Expenses</t>
  </si>
  <si>
    <t>Prepaid Colstrip 1&amp;2 WECo Coal Resv Ded.</t>
  </si>
  <si>
    <t>Interest Rec - Misc</t>
  </si>
  <si>
    <t>Interest Rec - River Oak</t>
  </si>
  <si>
    <t>Interest Rec - Petersen Family Ltd.</t>
  </si>
  <si>
    <t>Interest Rec - Newcastle Homeowners' As</t>
  </si>
  <si>
    <t>Interest Receivable - Sorestad</t>
  </si>
  <si>
    <t>Electric - Accrued Utility Revenue</t>
  </si>
  <si>
    <t>Gas - Unbilled Revenue</t>
  </si>
  <si>
    <t>Electric-Accrued Utility Revenue-Transp</t>
  </si>
  <si>
    <t>Unbilled Revenue, PSE customers, Electr</t>
  </si>
  <si>
    <t>Unbilled Revenue, PSE customers, Gas</t>
  </si>
  <si>
    <t>Energy Storage</t>
  </si>
  <si>
    <t>Invest in Derivative Instruments - Opti</t>
  </si>
  <si>
    <t>FAS 133 Day 1 Gain Deferral - Electric</t>
  </si>
  <si>
    <t>FAS 133 CFH Unrealized Gain ST</t>
  </si>
  <si>
    <t>FAS 133 Unrealized Gain ST</t>
  </si>
  <si>
    <t>FAS 133 CFH Unrealized Gain LT</t>
  </si>
  <si>
    <t>FAS 133 Unrealized Gain LT</t>
  </si>
  <si>
    <t>FAS 133 CFH Unrealized Gain - Gwd Swap</t>
  </si>
  <si>
    <t>FAS 133 Non-qualified NPNS - Electric Long-Term</t>
  </si>
  <si>
    <t>FAS 133 Non-qualified NPNS - Electric Short-Term</t>
  </si>
  <si>
    <t>FAS 133 Non-qualified NPNS - LT Reserve</t>
  </si>
  <si>
    <t>FAS 133 NQ NPNS ST RESERVE</t>
  </si>
  <si>
    <t>6.74% MT Notes Due 06/15/18 - Unamort Debt Ex</t>
  </si>
  <si>
    <t>9/1/20 Bonds 27th - Unamort Debt Expense</t>
  </si>
  <si>
    <t>Med Term Notes - B - Unamort Debt Expense</t>
  </si>
  <si>
    <t>Med Term Notes - C - Unamort Debt Expense</t>
  </si>
  <si>
    <t>8.14% MT Notes Due 11/30/06 - Unamort Debt Ex</t>
  </si>
  <si>
    <t>7.75% MT Notes Due 2/1/07 - Unamort Debt Exp</t>
  </si>
  <si>
    <t>$200M 2 year floating rate note unamort</t>
  </si>
  <si>
    <t>$250M 30 Year Senior Notes</t>
  </si>
  <si>
    <t>1995 Conservation Bonds - Unamort Debt Exp</t>
  </si>
  <si>
    <t>8.06% MT Notes Due 6/19/06 - Unamort Debt Exp</t>
  </si>
  <si>
    <t>7.70% MT Notes Due 12/10/04 - Unamort Debt Ex</t>
  </si>
  <si>
    <t>Unamortized Debt Issuance Cost</t>
  </si>
  <si>
    <t>7.35% MT Notes Due 2/1/24 - Unamort Debt Exp</t>
  </si>
  <si>
    <t>7.80% MT Notes Due 5/27/04 - Unamort Debt Exp</t>
  </si>
  <si>
    <t>CAP Securities - Unamort Debt Exp</t>
  </si>
  <si>
    <t>7.02% MT Note Issued - Unamort Debt Expen</t>
  </si>
  <si>
    <t>6.46% MTN Series B Due 3/9/09 - Unamort</t>
  </si>
  <si>
    <t>7.00% MTN Series B Due 3/9/29 - Unamort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</si>
</sst>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mm\ d\,\ yyyy"/>
    <numFmt numFmtId="166" formatCode="_(* #,##0_);_(* \(#,##0\);_(* &quot;-&quot;??_);_(@_)"/>
    <numFmt numFmtId="167" formatCode="mmmm\-yy"/>
    <numFmt numFmtId="168" formatCode="#,###_);[Red]\(#,###\)"/>
    <numFmt numFmtId="169" formatCode="0.000%"/>
    <numFmt numFmtId="170" formatCode="0.0%"/>
    <numFmt numFmtId="171" formatCode="mm/dd/yy"/>
    <numFmt numFmtId="172" formatCode="0.000000"/>
    <numFmt numFmtId="173" formatCode="_(&quot;$&quot;* #,##0_);_(&quot;$&quot;* \(#,##0\);_(&quot;$&quot;* &quot;-&quot;??_);_(@_)"/>
    <numFmt numFmtId="174" formatCode="_(* #,##0.000000_);_(* \(#,##0.000000\);_(* &quot;-&quot;??_);_(@_)"/>
    <numFmt numFmtId="175" formatCode="0.000000%"/>
    <numFmt numFmtId="176" formatCode="&quot;$&quot;#,##0.00"/>
    <numFmt numFmtId="177" formatCode="0.00_)"/>
    <numFmt numFmtId="178" formatCode="mm/yy"/>
    <numFmt numFmtId="179" formatCode="[$-409]dddd\,\ mmmm\ dd\,\ yyyy"/>
    <numFmt numFmtId="180" formatCode="[$-409]mmmm\-yy;@"/>
    <numFmt numFmtId="181" formatCode="mmm\-yyyy"/>
    <numFmt numFmtId="182" formatCode="_(* #,##0.0000000_);_(* \(#,##0.0000000\);_(* &quot;-&quot;???????_);_(@_)"/>
    <numFmt numFmtId="183" formatCode="_(* #,##0.0_);_(* \(#,##0.0\);_(* &quot;-&quot;?_);_(@_)"/>
    <numFmt numFmtId="184" formatCode="_(* #,##0.0_);_(* \(#,##0.0\);_(* &quot;-&quot;??_);_(@_)"/>
    <numFmt numFmtId="185" formatCode="_(* #,##0.0_);_(* \(#,##0.0\);_(* &quot;-&quot;_);_(@_)"/>
    <numFmt numFmtId="186" formatCode="_(* #,##0.00_);_(* \(#,##0.00\);_(* &quot;-&quot;_);_(@_)"/>
    <numFmt numFmtId="187" formatCode="0.0000"/>
    <numFmt numFmtId="188" formatCode="0.000"/>
    <numFmt numFmtId="189" formatCode="0.0"/>
    <numFmt numFmtId="190" formatCode="0.00000"/>
    <numFmt numFmtId="191" formatCode="0.0000000"/>
    <numFmt numFmtId="192" formatCode="_(* #,##0.0000_);_(* \(#,##0.0000\);_(* &quot;-&quot;????_);_(@_)"/>
    <numFmt numFmtId="193" formatCode="[$-409]mmm\-yy;@"/>
    <numFmt numFmtId="194" formatCode="mm/dd/yy;@"/>
    <numFmt numFmtId="195" formatCode="[$-409]mmmm\ d\,\ yyyy;@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_);_(* \(#,##0.000\);_(* &quot;-&quot;???_);_(@_)"/>
    <numFmt numFmtId="200" formatCode="0.00000000"/>
    <numFmt numFmtId="201" formatCode="0.000000000"/>
    <numFmt numFmtId="202" formatCode="0.0000000000"/>
    <numFmt numFmtId="203" formatCode="0.0000%"/>
    <numFmt numFmtId="204" formatCode="0.00000%"/>
    <numFmt numFmtId="205" formatCode="&quot;PAGE&quot;\ 0.00"/>
  </numFmts>
  <fonts count="17">
    <font>
      <sz val="10"/>
      <name val="Arial"/>
      <family val="0"/>
    </font>
    <font>
      <u val="single"/>
      <sz val="10"/>
      <color indexed="14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MS Sans Serif"/>
      <family val="0"/>
    </font>
    <font>
      <b/>
      <i/>
      <sz val="16"/>
      <name val="Helv"/>
      <family val="0"/>
    </font>
    <font>
      <sz val="10"/>
      <name val="Univers (WN)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u val="singleAccounting"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>
      <alignment/>
      <protection/>
    </xf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38" fontId="3" fillId="0" borderId="0">
      <alignment/>
      <protection/>
    </xf>
    <xf numFmtId="40" fontId="3" fillId="0" borderId="0">
      <alignment/>
      <protection/>
    </xf>
    <xf numFmtId="0" fontId="4" fillId="0" borderId="0" applyNumberFormat="0" applyFill="0" applyBorder="0" applyAlignment="0" applyProtection="0"/>
    <xf numFmtId="10" fontId="2" fillId="3" borderId="1" applyNumberFormat="0" applyBorder="0" applyAlignment="0" applyProtection="0"/>
    <xf numFmtId="177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8" fontId="2" fillId="0" borderId="2">
      <alignment/>
      <protection/>
    </xf>
    <xf numFmtId="38" fontId="3" fillId="0" borderId="3">
      <alignment/>
      <protection/>
    </xf>
  </cellStyleXfs>
  <cellXfs count="169">
    <xf numFmtId="0" fontId="0" fillId="0" borderId="0" xfId="0" applyAlignment="1">
      <alignment/>
    </xf>
    <xf numFmtId="49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166" fontId="2" fillId="0" borderId="0" xfId="16" applyNumberFormat="1" applyFont="1" applyFill="1" applyBorder="1" applyAlignment="1">
      <alignment/>
    </xf>
    <xf numFmtId="10" fontId="2" fillId="0" borderId="0" xfId="29" applyNumberFormat="1" applyFont="1" applyFill="1" applyBorder="1" applyAlignment="1">
      <alignment/>
    </xf>
    <xf numFmtId="166" fontId="2" fillId="0" borderId="0" xfId="16" applyNumberFormat="1" applyFont="1" applyFill="1" applyAlignment="1">
      <alignment/>
    </xf>
    <xf numFmtId="0" fontId="0" fillId="0" borderId="0" xfId="0" applyFont="1" applyFill="1" applyAlignment="1">
      <alignment/>
    </xf>
    <xf numFmtId="39" fontId="0" fillId="0" borderId="0" xfId="0" applyNumberFormat="1" applyFont="1" applyFill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/>
    </xf>
    <xf numFmtId="166" fontId="0" fillId="0" borderId="0" xfId="16" applyNumberFormat="1" applyFill="1" applyAlignment="1">
      <alignment/>
    </xf>
    <xf numFmtId="10" fontId="8" fillId="0" borderId="0" xfId="29" applyNumberFormat="1" applyFont="1" applyFill="1" applyBorder="1" applyAlignment="1">
      <alignment/>
    </xf>
    <xf numFmtId="14" fontId="7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0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8" fontId="0" fillId="0" borderId="0" xfId="0" applyNumberFormat="1" applyFill="1" applyAlignment="1">
      <alignment horizontal="center"/>
    </xf>
    <xf numFmtId="38" fontId="0" fillId="0" borderId="0" xfId="0" applyNumberFormat="1" applyFill="1" applyAlignment="1">
      <alignment horizontal="center"/>
    </xf>
    <xf numFmtId="43" fontId="0" fillId="0" borderId="0" xfId="0" applyNumberFormat="1" applyFill="1" applyAlignment="1">
      <alignment/>
    </xf>
    <xf numFmtId="49" fontId="7" fillId="0" borderId="5" xfId="0" applyNumberFormat="1" applyFont="1" applyFill="1" applyBorder="1" applyAlignment="1">
      <alignment horizontal="centerContinuous"/>
    </xf>
    <xf numFmtId="49" fontId="7" fillId="0" borderId="6" xfId="0" applyNumberFormat="1" applyFont="1" applyFill="1" applyBorder="1" applyAlignment="1">
      <alignment horizontal="centerContinuous"/>
    </xf>
    <xf numFmtId="49" fontId="3" fillId="0" borderId="1" xfId="0" applyNumberFormat="1" applyFont="1" applyFill="1" applyBorder="1" applyAlignment="1">
      <alignment horizontal="center"/>
    </xf>
    <xf numFmtId="166" fontId="11" fillId="0" borderId="7" xfId="16" applyNumberFormat="1" applyFont="1" applyFill="1" applyBorder="1" applyAlignment="1">
      <alignment horizontal="center"/>
    </xf>
    <xf numFmtId="166" fontId="11" fillId="0" borderId="8" xfId="16" applyNumberFormat="1" applyFont="1" applyFill="1" applyBorder="1" applyAlignment="1">
      <alignment horizontal="center"/>
    </xf>
    <xf numFmtId="166" fontId="11" fillId="0" borderId="9" xfId="16" applyNumberFormat="1" applyFont="1" applyFill="1" applyBorder="1" applyAlignment="1">
      <alignment horizontal="center"/>
    </xf>
    <xf numFmtId="166" fontId="11" fillId="0" borderId="10" xfId="16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 horizontal="center" wrapText="1"/>
    </xf>
    <xf numFmtId="0" fontId="7" fillId="0" borderId="4" xfId="0" applyNumberFormat="1" applyFont="1" applyFill="1" applyBorder="1" applyAlignment="1">
      <alignment horizontal="center"/>
    </xf>
    <xf numFmtId="178" fontId="3" fillId="0" borderId="4" xfId="0" applyNumberFormat="1" applyFont="1" applyFill="1" applyBorder="1" applyAlignment="1">
      <alignment horizontal="center" wrapText="1"/>
    </xf>
    <xf numFmtId="17" fontId="7" fillId="0" borderId="4" xfId="0" applyNumberFormat="1" applyFont="1" applyFill="1" applyBorder="1" applyAlignment="1" quotePrefix="1">
      <alignment horizontal="center"/>
    </xf>
    <xf numFmtId="17" fontId="7" fillId="0" borderId="4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66" fontId="7" fillId="0" borderId="11" xfId="16" applyNumberFormat="1" applyFont="1" applyFill="1" applyBorder="1" applyAlignment="1">
      <alignment horizontal="centerContinuous" wrapText="1"/>
    </xf>
    <xf numFmtId="166" fontId="3" fillId="0" borderId="0" xfId="16" applyNumberFormat="1" applyFont="1" applyFill="1" applyBorder="1" applyAlignment="1">
      <alignment horizontal="centerContinuous" wrapText="1"/>
    </xf>
    <xf numFmtId="166" fontId="3" fillId="0" borderId="12" xfId="16" applyNumberFormat="1" applyFont="1" applyFill="1" applyBorder="1" applyAlignment="1">
      <alignment horizontal="centerContinuous" wrapText="1"/>
    </xf>
    <xf numFmtId="166" fontId="3" fillId="0" borderId="0" xfId="16" applyNumberFormat="1" applyFont="1" applyFill="1" applyBorder="1" applyAlignment="1">
      <alignment horizontal="centerContinuous"/>
    </xf>
    <xf numFmtId="166" fontId="3" fillId="0" borderId="12" xfId="16" applyNumberFormat="1" applyFont="1" applyFill="1" applyBorder="1" applyAlignment="1">
      <alignment horizontal="centerContinuous"/>
    </xf>
    <xf numFmtId="0" fontId="7" fillId="0" borderId="13" xfId="0" applyFont="1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3" fontId="0" fillId="0" borderId="0" xfId="16" applyNumberFormat="1" applyFont="1" applyFill="1" applyAlignment="1">
      <alignment/>
    </xf>
    <xf numFmtId="43" fontId="0" fillId="0" borderId="0" xfId="16" applyFont="1" applyFill="1" applyAlignment="1">
      <alignment/>
    </xf>
    <xf numFmtId="43" fontId="7" fillId="0" borderId="0" xfId="16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6" fontId="2" fillId="0" borderId="11" xfId="16" applyNumberFormat="1" applyFont="1" applyFill="1" applyBorder="1" applyAlignment="1">
      <alignment/>
    </xf>
    <xf numFmtId="166" fontId="2" fillId="0" borderId="12" xfId="16" applyNumberFormat="1" applyFont="1" applyFill="1" applyBorder="1" applyAlignment="1">
      <alignment/>
    </xf>
    <xf numFmtId="166" fontId="0" fillId="0" borderId="13" xfId="16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6" fontId="12" fillId="0" borderId="11" xfId="16" applyNumberFormat="1" applyFont="1" applyFill="1" applyBorder="1" applyAlignment="1">
      <alignment/>
    </xf>
    <xf numFmtId="166" fontId="12" fillId="0" borderId="0" xfId="16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3" fillId="0" borderId="14" xfId="28" applyFont="1" applyFill="1" applyBorder="1" applyAlignment="1">
      <alignment/>
      <protection/>
    </xf>
    <xf numFmtId="49" fontId="13" fillId="0" borderId="1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4" fillId="0" borderId="1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Fill="1" applyAlignment="1" quotePrefix="1">
      <alignment horizontal="left"/>
    </xf>
    <xf numFmtId="0" fontId="0" fillId="0" borderId="0" xfId="0" applyNumberFormat="1" applyFill="1" applyBorder="1" applyAlignment="1" quotePrefix="1">
      <alignment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0" xfId="0" applyNumberFormat="1" applyFill="1" applyAlignment="1" quotePrefix="1">
      <alignment horizontal="left"/>
    </xf>
    <xf numFmtId="0" fontId="0" fillId="0" borderId="11" xfId="0" applyFont="1" applyFill="1" applyBorder="1" applyAlignment="1">
      <alignment/>
    </xf>
    <xf numFmtId="43" fontId="7" fillId="0" borderId="0" xfId="16" applyNumberFormat="1" applyFont="1" applyFill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166" fontId="0" fillId="0" borderId="0" xfId="16" applyNumberFormat="1" applyFont="1" applyFill="1" applyAlignment="1">
      <alignment/>
    </xf>
    <xf numFmtId="43" fontId="0" fillId="0" borderId="0" xfId="16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0" fontId="13" fillId="0" borderId="0" xfId="28" applyFont="1" applyFill="1" applyBorder="1" applyAlignment="1">
      <alignment horizontal="left" wrapText="1"/>
      <protection/>
    </xf>
    <xf numFmtId="0" fontId="13" fillId="0" borderId="0" xfId="28" applyFont="1" applyFill="1" applyBorder="1" applyAlignment="1">
      <alignment wrapText="1"/>
      <protection/>
    </xf>
    <xf numFmtId="0" fontId="0" fillId="0" borderId="0" xfId="0" applyNumberFormat="1" applyFill="1" applyBorder="1" applyAlignment="1">
      <alignment horizontal="left"/>
    </xf>
    <xf numFmtId="0" fontId="0" fillId="0" borderId="14" xfId="0" applyFill="1" applyBorder="1" applyAlignment="1">
      <alignment/>
    </xf>
    <xf numFmtId="0" fontId="13" fillId="0" borderId="0" xfId="28" applyFont="1" applyFill="1" applyBorder="1" applyAlignment="1">
      <alignment/>
      <protection/>
    </xf>
    <xf numFmtId="0" fontId="0" fillId="0" borderId="14" xfId="0" applyFill="1" applyBorder="1" applyAlignment="1">
      <alignment horizontal="left"/>
    </xf>
    <xf numFmtId="0" fontId="0" fillId="0" borderId="0" xfId="0" applyFont="1" applyFill="1" applyAlignment="1">
      <alignment vertical="top" wrapText="1"/>
    </xf>
    <xf numFmtId="0" fontId="0" fillId="0" borderId="14" xfId="0" applyFont="1" applyFill="1" applyBorder="1" applyAlignment="1">
      <alignment/>
    </xf>
    <xf numFmtId="43" fontId="0" fillId="0" borderId="0" xfId="16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6" fontId="0" fillId="0" borderId="0" xfId="16" applyNumberFormat="1" applyAlignment="1">
      <alignment/>
    </xf>
    <xf numFmtId="166" fontId="2" fillId="0" borderId="4" xfId="16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66" fontId="2" fillId="0" borderId="3" xfId="0" applyNumberFormat="1" applyFont="1" applyFill="1" applyBorder="1" applyAlignment="1">
      <alignment/>
    </xf>
    <xf numFmtId="0" fontId="7" fillId="0" borderId="0" xfId="0" applyFont="1" applyAlignment="1">
      <alignment/>
    </xf>
    <xf numFmtId="166" fontId="0" fillId="0" borderId="4" xfId="16" applyNumberFormat="1" applyBorder="1" applyAlignment="1">
      <alignment/>
    </xf>
    <xf numFmtId="166" fontId="2" fillId="0" borderId="24" xfId="16" applyNumberFormat="1" applyFont="1" applyFill="1" applyBorder="1" applyAlignment="1">
      <alignment/>
    </xf>
    <xf numFmtId="166" fontId="2" fillId="0" borderId="25" xfId="16" applyNumberFormat="1" applyFont="1" applyFill="1" applyBorder="1" applyAlignment="1">
      <alignment/>
    </xf>
    <xf numFmtId="166" fontId="7" fillId="0" borderId="0" xfId="16" applyNumberFormat="1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 horizontal="center"/>
    </xf>
    <xf numFmtId="166" fontId="0" fillId="0" borderId="3" xfId="16" applyNumberFormat="1" applyBorder="1" applyAlignment="1">
      <alignment/>
    </xf>
    <xf numFmtId="166" fontId="0" fillId="0" borderId="26" xfId="16" applyNumberFormat="1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27" xfId="16" applyNumberFormat="1" applyBorder="1" applyAlignment="1">
      <alignment horizontal="centerContinuous"/>
    </xf>
    <xf numFmtId="166" fontId="0" fillId="0" borderId="3" xfId="16" applyNumberFormat="1" applyBorder="1" applyAlignment="1">
      <alignment horizontal="centerContinuous"/>
    </xf>
    <xf numFmtId="166" fontId="0" fillId="0" borderId="15" xfId="16" applyNumberFormat="1" applyBorder="1" applyAlignment="1">
      <alignment horizontal="centerContinuous"/>
    </xf>
    <xf numFmtId="166" fontId="0" fillId="0" borderId="28" xfId="16" applyNumberFormat="1" applyBorder="1" applyAlignment="1">
      <alignment horizontal="center"/>
    </xf>
    <xf numFmtId="166" fontId="0" fillId="0" borderId="0" xfId="16" applyNumberFormat="1" applyBorder="1" applyAlignment="1">
      <alignment horizontal="center"/>
    </xf>
    <xf numFmtId="166" fontId="0" fillId="0" borderId="18" xfId="16" applyNumberFormat="1" applyBorder="1" applyAlignment="1">
      <alignment horizontal="center"/>
    </xf>
    <xf numFmtId="166" fontId="0" fillId="0" borderId="29" xfId="16" applyNumberFormat="1" applyBorder="1" applyAlignment="1">
      <alignment/>
    </xf>
    <xf numFmtId="166" fontId="0" fillId="0" borderId="16" xfId="16" applyNumberFormat="1" applyBorder="1" applyAlignment="1">
      <alignment/>
    </xf>
    <xf numFmtId="166" fontId="0" fillId="0" borderId="5" xfId="16" applyNumberFormat="1" applyBorder="1" applyAlignment="1">
      <alignment horizontal="centerContinuous"/>
    </xf>
    <xf numFmtId="166" fontId="0" fillId="0" borderId="21" xfId="16" applyNumberFormat="1" applyBorder="1" applyAlignment="1">
      <alignment horizontal="centerContinuous"/>
    </xf>
    <xf numFmtId="166" fontId="0" fillId="0" borderId="6" xfId="16" applyNumberFormat="1" applyBorder="1" applyAlignment="1">
      <alignment horizontal="centerContinuous"/>
    </xf>
    <xf numFmtId="166" fontId="0" fillId="0" borderId="0" xfId="16" applyNumberFormat="1" applyBorder="1" applyAlignment="1">
      <alignment/>
    </xf>
    <xf numFmtId="0" fontId="0" fillId="0" borderId="0" xfId="0" applyAlignment="1">
      <alignment vertical="top"/>
    </xf>
    <xf numFmtId="166" fontId="0" fillId="0" borderId="3" xfId="16" applyNumberFormat="1" applyBorder="1" applyAlignment="1">
      <alignment vertical="top"/>
    </xf>
    <xf numFmtId="166" fontId="0" fillId="0" borderId="0" xfId="16" applyNumberFormat="1" applyBorder="1" applyAlignment="1">
      <alignment vertical="top"/>
    </xf>
    <xf numFmtId="0" fontId="0" fillId="0" borderId="0" xfId="0" applyAlignment="1">
      <alignment vertical="top" wrapText="1"/>
    </xf>
    <xf numFmtId="166" fontId="0" fillId="0" borderId="19" xfId="16" applyNumberFormat="1" applyBorder="1" applyAlignment="1">
      <alignment horizontal="center"/>
    </xf>
    <xf numFmtId="166" fontId="0" fillId="0" borderId="20" xfId="16" applyNumberFormat="1" applyBorder="1" applyAlignment="1">
      <alignment horizontal="center"/>
    </xf>
    <xf numFmtId="166" fontId="0" fillId="0" borderId="17" xfId="16" applyNumberFormat="1" applyBorder="1" applyAlignment="1">
      <alignment/>
    </xf>
    <xf numFmtId="166" fontId="0" fillId="0" borderId="0" xfId="16" applyNumberFormat="1" applyBorder="1" applyAlignment="1">
      <alignment horizontal="centerContinuous"/>
    </xf>
    <xf numFmtId="0" fontId="0" fillId="0" borderId="0" xfId="0" applyBorder="1" applyAlignment="1">
      <alignment/>
    </xf>
    <xf numFmtId="166" fontId="0" fillId="0" borderId="0" xfId="16" applyNumberFormat="1" applyBorder="1" applyAlignment="1">
      <alignment/>
    </xf>
    <xf numFmtId="166" fontId="0" fillId="0" borderId="0" xfId="16" applyNumberFormat="1" applyBorder="1" applyAlignment="1">
      <alignment vertical="top"/>
    </xf>
    <xf numFmtId="166" fontId="0" fillId="0" borderId="0" xfId="16" applyNumberFormat="1" applyAlignment="1">
      <alignment vertical="top"/>
    </xf>
    <xf numFmtId="166" fontId="0" fillId="0" borderId="3" xfId="16" applyNumberFormat="1" applyBorder="1" applyAlignment="1">
      <alignment vertical="top"/>
    </xf>
    <xf numFmtId="166" fontId="0" fillId="0" borderId="0" xfId="16" applyNumberFormat="1" applyAlignment="1">
      <alignment/>
    </xf>
    <xf numFmtId="166" fontId="0" fillId="0" borderId="3" xfId="16" applyNumberFormat="1" applyBorder="1" applyAlignment="1">
      <alignment/>
    </xf>
    <xf numFmtId="166" fontId="0" fillId="0" borderId="0" xfId="16" applyNumberFormat="1" applyAlignment="1">
      <alignment/>
    </xf>
    <xf numFmtId="166" fontId="0" fillId="0" borderId="26" xfId="16" applyNumberFormat="1" applyBorder="1" applyAlignment="1">
      <alignment/>
    </xf>
    <xf numFmtId="166" fontId="0" fillId="0" borderId="19" xfId="16" applyNumberFormat="1" applyBorder="1" applyAlignment="1">
      <alignment horizontal="center"/>
    </xf>
    <xf numFmtId="166" fontId="0" fillId="0" borderId="15" xfId="16" applyNumberFormat="1" applyBorder="1" applyAlignment="1">
      <alignment horizontal="center"/>
    </xf>
    <xf numFmtId="166" fontId="0" fillId="0" borderId="20" xfId="16" applyNumberFormat="1" applyBorder="1" applyAlignment="1">
      <alignment horizontal="center"/>
    </xf>
    <xf numFmtId="166" fontId="0" fillId="0" borderId="18" xfId="16" applyNumberFormat="1" applyBorder="1" applyAlignment="1">
      <alignment/>
    </xf>
    <xf numFmtId="166" fontId="0" fillId="0" borderId="18" xfId="16" applyNumberFormat="1" applyBorder="1" applyAlignment="1">
      <alignment horizontal="center"/>
    </xf>
    <xf numFmtId="166" fontId="0" fillId="0" borderId="16" xfId="16" applyNumberFormat="1" applyBorder="1" applyAlignment="1">
      <alignment/>
    </xf>
    <xf numFmtId="166" fontId="0" fillId="0" borderId="17" xfId="16" applyNumberFormat="1" applyBorder="1" applyAlignment="1">
      <alignment/>
    </xf>
    <xf numFmtId="166" fontId="0" fillId="0" borderId="0" xfId="16" applyNumberFormat="1" applyAlignment="1">
      <alignment horizontal="right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Entered" xfId="20"/>
    <cellStyle name="Followed Hyperlink" xfId="21"/>
    <cellStyle name="Grey" xfId="22"/>
    <cellStyle name="Heading1" xfId="23"/>
    <cellStyle name="Heading2" xfId="24"/>
    <cellStyle name="Hyperlink" xfId="25"/>
    <cellStyle name="Input [yellow]" xfId="26"/>
    <cellStyle name="Normal - Style1" xfId="27"/>
    <cellStyle name="Normal_Sheet1" xfId="28"/>
    <cellStyle name="Percent" xfId="29"/>
    <cellStyle name="Percent [2]" xfId="30"/>
    <cellStyle name="StmtTtl1" xfId="31"/>
    <cellStyle name="StmtTtl2" xfId="32"/>
  </cellStyles>
  <dxfs count="2"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66675</xdr:rowOff>
    </xdr:from>
    <xdr:to>
      <xdr:col>11</xdr:col>
      <xdr:colOff>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8562975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SE%20Resp%20Bench%20Request%20DR-003%20Attach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03 ERB"/>
      <sheetName val="8.03 GRB"/>
      <sheetName val="10.04 &amp;  8.04 CWC"/>
      <sheetName val="WC Accts"/>
      <sheetName val="PPXLSaveData0"/>
      <sheetName val="BS"/>
      <sheetName val="PPXLFunctions"/>
      <sheetName val="PPXLOpen"/>
      <sheetName val="GasMerchInv"/>
      <sheetName val="CWC Report Detail"/>
      <sheetName val="Working Capital Acc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88" zoomScaleNormal="88" workbookViewId="0" topLeftCell="A1">
      <selection activeCell="B2" sqref="B2"/>
    </sheetView>
  </sheetViews>
  <sheetFormatPr defaultColWidth="9.140625" defaultRowHeight="12.75"/>
  <cols>
    <col min="1" max="1" width="3.421875" style="0" bestFit="1" customWidth="1"/>
    <col min="2" max="2" width="21.57421875" style="0" customWidth="1"/>
    <col min="3" max="3" width="2.7109375" style="0" customWidth="1"/>
    <col min="4" max="4" width="19.28125" style="0" bestFit="1" customWidth="1"/>
    <col min="5" max="5" width="2.7109375" style="0" customWidth="1"/>
    <col min="6" max="6" width="16.00390625" style="0" bestFit="1" customWidth="1"/>
    <col min="7" max="7" width="15.421875" style="0" bestFit="1" customWidth="1"/>
    <col min="8" max="9" width="14.28125" style="0" bestFit="1" customWidth="1"/>
    <col min="10" max="10" width="2.7109375" style="0" customWidth="1"/>
    <col min="11" max="11" width="16.00390625" style="0" bestFit="1" customWidth="1"/>
  </cols>
  <sheetData>
    <row r="1" ht="12.75">
      <c r="A1" s="120" t="s">
        <v>85</v>
      </c>
    </row>
    <row r="2" spans="1:11" ht="12.75">
      <c r="A2" s="120" t="s">
        <v>87</v>
      </c>
      <c r="D2" s="152"/>
      <c r="E2" s="152"/>
      <c r="F2" s="152"/>
      <c r="G2" s="152"/>
      <c r="H2" s="152"/>
      <c r="I2" s="152"/>
      <c r="J2" s="152"/>
      <c r="K2" s="152"/>
    </row>
    <row r="3" spans="1:11" ht="12.75">
      <c r="A3" s="120" t="s">
        <v>86</v>
      </c>
      <c r="D3" s="152"/>
      <c r="E3" s="152"/>
      <c r="F3" s="152"/>
      <c r="G3" s="152"/>
      <c r="H3" s="152"/>
      <c r="I3" s="152"/>
      <c r="J3" s="152"/>
      <c r="K3" s="152"/>
    </row>
    <row r="4" spans="1:11" ht="12.75">
      <c r="A4" s="120" t="s">
        <v>91</v>
      </c>
      <c r="D4" s="152"/>
      <c r="E4" s="152"/>
      <c r="F4" s="152"/>
      <c r="G4" s="152"/>
      <c r="H4" s="152"/>
      <c r="I4" s="152"/>
      <c r="J4" s="152"/>
      <c r="K4" s="152"/>
    </row>
    <row r="5" spans="4:11" ht="12.75">
      <c r="D5" s="152"/>
      <c r="E5" s="152"/>
      <c r="F5" s="152"/>
      <c r="G5" s="152"/>
      <c r="H5" s="152"/>
      <c r="I5" s="152"/>
      <c r="J5" s="152"/>
      <c r="K5" s="152"/>
    </row>
    <row r="6" spans="4:11" ht="12.75">
      <c r="D6" s="152"/>
      <c r="E6" s="152"/>
      <c r="F6" s="152"/>
      <c r="G6" s="152"/>
      <c r="H6" s="152"/>
      <c r="I6" s="152"/>
      <c r="J6" s="152"/>
      <c r="K6" s="152"/>
    </row>
    <row r="7" spans="4:11" ht="12.75">
      <c r="D7" s="152"/>
      <c r="E7" s="152"/>
      <c r="F7" s="152"/>
      <c r="G7" s="152"/>
      <c r="H7" s="152"/>
      <c r="I7" s="152"/>
      <c r="J7" s="152"/>
      <c r="K7" s="152"/>
    </row>
    <row r="8" spans="4:11" ht="12.75">
      <c r="D8" s="152"/>
      <c r="E8" s="152"/>
      <c r="F8" s="152"/>
      <c r="G8" s="152"/>
      <c r="H8" s="152"/>
      <c r="I8" s="152"/>
      <c r="J8" s="152"/>
      <c r="K8" s="152"/>
    </row>
    <row r="9" spans="4:11" ht="12.75">
      <c r="D9" s="152"/>
      <c r="E9" s="152"/>
      <c r="F9" s="152"/>
      <c r="G9" s="152"/>
      <c r="H9" s="152"/>
      <c r="I9" s="152"/>
      <c r="J9" s="152"/>
      <c r="K9" s="152"/>
    </row>
    <row r="10" spans="4:11" ht="12.75">
      <c r="D10" s="152"/>
      <c r="E10" s="152"/>
      <c r="F10" s="152"/>
      <c r="G10" s="152"/>
      <c r="H10" s="152"/>
      <c r="I10" s="152"/>
      <c r="J10" s="152"/>
      <c r="K10" s="152"/>
    </row>
    <row r="11" spans="4:11" ht="12.75">
      <c r="D11" s="152"/>
      <c r="E11" s="152"/>
      <c r="F11" s="126" t="s">
        <v>47</v>
      </c>
      <c r="G11" s="126"/>
      <c r="H11" s="126" t="s">
        <v>52</v>
      </c>
      <c r="I11" s="126"/>
      <c r="J11" s="152"/>
      <c r="K11" s="126" t="s">
        <v>80</v>
      </c>
    </row>
    <row r="12" spans="4:11" ht="12.75">
      <c r="D12" s="152"/>
      <c r="E12" s="152"/>
      <c r="F12" s="126" t="s">
        <v>48</v>
      </c>
      <c r="G12" s="126" t="s">
        <v>50</v>
      </c>
      <c r="H12" s="126" t="s">
        <v>50</v>
      </c>
      <c r="I12" s="126" t="s">
        <v>53</v>
      </c>
      <c r="J12" s="152"/>
      <c r="K12" s="126" t="s">
        <v>1040</v>
      </c>
    </row>
    <row r="13" spans="1:11" ht="12.75">
      <c r="A13" s="130" t="s">
        <v>56</v>
      </c>
      <c r="B13" s="130"/>
      <c r="C13" s="126"/>
      <c r="D13" s="125" t="s">
        <v>1012</v>
      </c>
      <c r="E13" s="126"/>
      <c r="F13" s="125" t="s">
        <v>49</v>
      </c>
      <c r="G13" s="125" t="s">
        <v>51</v>
      </c>
      <c r="H13" s="125" t="s">
        <v>51</v>
      </c>
      <c r="I13" s="125" t="s">
        <v>49</v>
      </c>
      <c r="J13" s="126"/>
      <c r="K13" s="125" t="s">
        <v>81</v>
      </c>
    </row>
    <row r="14" spans="1:11" ht="12.75">
      <c r="A14" s="131" t="s">
        <v>57</v>
      </c>
      <c r="B14" s="131"/>
      <c r="C14" s="112"/>
      <c r="D14" s="126" t="s">
        <v>58</v>
      </c>
      <c r="E14" s="126"/>
      <c r="F14" s="126" t="s">
        <v>59</v>
      </c>
      <c r="G14" s="126" t="s">
        <v>89</v>
      </c>
      <c r="H14" s="126" t="s">
        <v>60</v>
      </c>
      <c r="I14" s="126" t="s">
        <v>61</v>
      </c>
      <c r="J14" s="126"/>
      <c r="K14" s="126" t="s">
        <v>82</v>
      </c>
    </row>
    <row r="15" spans="4:11" ht="12.75">
      <c r="D15" s="152"/>
      <c r="E15" s="152"/>
      <c r="F15" s="126"/>
      <c r="G15" s="152"/>
      <c r="H15" s="152"/>
      <c r="I15" s="152"/>
      <c r="J15" s="152"/>
      <c r="K15" s="152"/>
    </row>
    <row r="16" spans="1:11" s="144" customFormat="1" ht="12.75">
      <c r="A16" s="144">
        <f>ROW()</f>
        <v>16</v>
      </c>
      <c r="B16" s="144" t="s">
        <v>1007</v>
      </c>
      <c r="D16" s="146">
        <f>'Attachment B'!S632</f>
        <v>6860910658.177912</v>
      </c>
      <c r="E16" s="146"/>
      <c r="F16" s="146">
        <f>SUM('Attachment B'!AC7:AC631)</f>
        <v>48248899.33291667</v>
      </c>
      <c r="G16" s="146">
        <f>'Attachement A Page 2'!H12</f>
        <v>5279567529.276254</v>
      </c>
      <c r="H16" s="146">
        <f>SUM('Attachment B'!AL7:AL631)</f>
        <v>820776362.6004165</v>
      </c>
      <c r="I16" s="146">
        <f>SUM('Attachment B'!AM7:AM631)</f>
        <v>712317866.968333</v>
      </c>
      <c r="J16" s="146"/>
      <c r="K16" s="146">
        <f>SUM(F16:J16)</f>
        <v>6860910658.177919</v>
      </c>
    </row>
    <row r="17" spans="1:11" s="144" customFormat="1" ht="12.75">
      <c r="A17" s="144">
        <f>ROW()</f>
        <v>17</v>
      </c>
      <c r="D17" s="146"/>
      <c r="E17" s="146"/>
      <c r="F17" s="146"/>
      <c r="G17" s="146"/>
      <c r="H17" s="146"/>
      <c r="I17" s="146"/>
      <c r="J17" s="146"/>
      <c r="K17" s="146"/>
    </row>
    <row r="18" spans="1:11" s="144" customFormat="1" ht="12.75">
      <c r="A18" s="144">
        <f>ROW()</f>
        <v>18</v>
      </c>
      <c r="B18" s="144" t="s">
        <v>1014</v>
      </c>
      <c r="D18" s="146">
        <f>'Attachment B'!S1279</f>
        <v>-6860910658.177917</v>
      </c>
      <c r="E18" s="146"/>
      <c r="F18" s="146">
        <f>SUM('Attachment B'!AC636:AC1277)</f>
        <v>-5301417609.795832</v>
      </c>
      <c r="G18" s="146">
        <f>'Attachement A Page 2'!H14</f>
        <v>-765690527.9983336</v>
      </c>
      <c r="H18" s="146">
        <f>SUM('Attachment B'!AL636:AL1277)</f>
        <v>-226233393.05833334</v>
      </c>
      <c r="I18" s="146">
        <f>SUM('Attachment B'!AM636:AM1277)</f>
        <v>-567569127.3254167</v>
      </c>
      <c r="J18" s="146"/>
      <c r="K18" s="146">
        <f>SUM(F18:J18)</f>
        <v>-6860910658.177916</v>
      </c>
    </row>
    <row r="19" spans="1:11" s="144" customFormat="1" ht="12.75">
      <c r="A19" s="144">
        <f>ROW()</f>
        <v>19</v>
      </c>
      <c r="D19" s="145"/>
      <c r="E19" s="146"/>
      <c r="F19" s="145"/>
      <c r="G19" s="145"/>
      <c r="H19" s="145"/>
      <c r="I19" s="145"/>
      <c r="J19" s="146"/>
      <c r="K19" s="145"/>
    </row>
    <row r="20" spans="1:11" s="144" customFormat="1" ht="12.75">
      <c r="A20" s="144">
        <f>ROW()</f>
        <v>20</v>
      </c>
      <c r="B20" s="144" t="s">
        <v>67</v>
      </c>
      <c r="D20" s="146">
        <f>SUM(D16:D19)</f>
        <v>0</v>
      </c>
      <c r="E20" s="146"/>
      <c r="F20" s="146">
        <f>SUM(F16:F19)</f>
        <v>-5253168710.462915</v>
      </c>
      <c r="G20" s="146">
        <f>SUM(G16:G19)</f>
        <v>4513877001.27792</v>
      </c>
      <c r="H20" s="146">
        <f>SUM(H16:H19)</f>
        <v>594542969.5420833</v>
      </c>
      <c r="I20" s="146">
        <f>SUM(I16:I19)</f>
        <v>144748739.64291632</v>
      </c>
      <c r="J20" s="146"/>
      <c r="K20" s="146">
        <f>SUM(K16:K19)</f>
        <v>0</v>
      </c>
    </row>
    <row r="21" spans="1:11" s="144" customFormat="1" ht="12.75">
      <c r="A21" s="144">
        <f>ROW()</f>
        <v>21</v>
      </c>
      <c r="D21" s="146"/>
      <c r="E21" s="146"/>
      <c r="F21" s="146"/>
      <c r="G21" s="146"/>
      <c r="H21" s="146"/>
      <c r="I21" s="146"/>
      <c r="J21" s="146"/>
      <c r="K21" s="146"/>
    </row>
    <row r="22" spans="1:11" s="144" customFormat="1" ht="25.5">
      <c r="A22" s="144">
        <f>ROW()</f>
        <v>22</v>
      </c>
      <c r="B22" s="147" t="s">
        <v>69</v>
      </c>
      <c r="D22" s="153">
        <v>0</v>
      </c>
      <c r="E22" s="153"/>
      <c r="F22" s="153">
        <v>0</v>
      </c>
      <c r="G22" s="153"/>
      <c r="H22" s="153">
        <f>'Attachment B'!AL1281</f>
        <v>79890.457916379</v>
      </c>
      <c r="I22" s="153">
        <f>'Attachment B'!AM1281</f>
        <v>-79890.45791637897</v>
      </c>
      <c r="J22" s="153"/>
      <c r="K22" s="153">
        <f>SUM(F22:J22)</f>
        <v>0</v>
      </c>
    </row>
    <row r="23" spans="1:11" ht="12.75">
      <c r="A23">
        <f>ROW()</f>
        <v>23</v>
      </c>
      <c r="D23" s="128"/>
      <c r="E23" s="143"/>
      <c r="F23" s="128"/>
      <c r="G23" s="128"/>
      <c r="H23" s="128"/>
      <c r="I23" s="128"/>
      <c r="J23" s="143"/>
      <c r="K23" s="128"/>
    </row>
    <row r="24" spans="1:11" ht="26.25" thickBot="1">
      <c r="A24" s="144">
        <f>ROW()</f>
        <v>24</v>
      </c>
      <c r="B24" s="147" t="s">
        <v>68</v>
      </c>
      <c r="D24" s="129">
        <f>SUM(D20:D23)</f>
        <v>0</v>
      </c>
      <c r="E24" s="143"/>
      <c r="F24" s="129">
        <f>SUM(F20:F23)</f>
        <v>-5253168710.462915</v>
      </c>
      <c r="G24" s="129">
        <f>SUM(G20:G23)</f>
        <v>4513877001.27792</v>
      </c>
      <c r="H24" s="129">
        <f>SUM(H20:H23)</f>
        <v>594622859.9999996</v>
      </c>
      <c r="I24" s="129">
        <f>SUM(I20:I23)</f>
        <v>144668849.18499994</v>
      </c>
      <c r="J24" s="143"/>
      <c r="K24" s="129">
        <f>SUM(K20:K23)</f>
        <v>0</v>
      </c>
    </row>
    <row r="25" spans="1:11" ht="13.5" thickTop="1">
      <c r="A25">
        <f>ROW()</f>
        <v>25</v>
      </c>
      <c r="D25" s="143"/>
      <c r="E25" s="143"/>
      <c r="F25" s="143"/>
      <c r="G25" s="143"/>
      <c r="H25" s="143"/>
      <c r="I25" s="143"/>
      <c r="J25" s="143"/>
      <c r="K25" s="143"/>
    </row>
    <row r="26" spans="1:11" ht="12.75">
      <c r="A26">
        <f>ROW()</f>
        <v>26</v>
      </c>
      <c r="D26" s="148" t="s">
        <v>76</v>
      </c>
      <c r="E26" s="143"/>
      <c r="F26" s="140" t="s">
        <v>79</v>
      </c>
      <c r="G26" s="141"/>
      <c r="H26" s="141"/>
      <c r="I26" s="142"/>
      <c r="J26" s="143"/>
      <c r="K26" s="151"/>
    </row>
    <row r="27" spans="1:11" ht="12.75">
      <c r="A27">
        <f>ROW()</f>
        <v>27</v>
      </c>
      <c r="D27" s="149" t="s">
        <v>77</v>
      </c>
      <c r="E27" s="143"/>
      <c r="F27" s="132"/>
      <c r="G27" s="133"/>
      <c r="H27" s="133"/>
      <c r="I27" s="134"/>
      <c r="J27" s="143"/>
      <c r="K27" s="151"/>
    </row>
    <row r="28" spans="1:11" ht="12.75">
      <c r="A28">
        <f>ROW()</f>
        <v>28</v>
      </c>
      <c r="D28" s="149" t="s">
        <v>78</v>
      </c>
      <c r="E28" s="143"/>
      <c r="F28" s="135" t="s">
        <v>65</v>
      </c>
      <c r="G28" s="136" t="s">
        <v>62</v>
      </c>
      <c r="H28" s="136" t="s">
        <v>63</v>
      </c>
      <c r="I28" s="137" t="s">
        <v>64</v>
      </c>
      <c r="J28" s="143"/>
      <c r="K28" s="136"/>
    </row>
    <row r="29" spans="1:11" ht="12.75">
      <c r="A29">
        <f>ROW()</f>
        <v>29</v>
      </c>
      <c r="D29" s="150"/>
      <c r="E29" s="143"/>
      <c r="F29" s="138"/>
      <c r="G29" s="121"/>
      <c r="H29" s="121"/>
      <c r="I29" s="139"/>
      <c r="J29" s="143"/>
      <c r="K29" s="143"/>
    </row>
    <row r="30" spans="4:11" ht="12.75">
      <c r="D30" s="143"/>
      <c r="E30" s="143"/>
      <c r="F30" s="143"/>
      <c r="G30" s="143"/>
      <c r="H30" s="143"/>
      <c r="I30" s="143"/>
      <c r="J30" s="143"/>
      <c r="K30" s="143"/>
    </row>
    <row r="31" spans="4:11" ht="12.75">
      <c r="D31" s="143"/>
      <c r="E31" s="143"/>
      <c r="F31" s="143"/>
      <c r="G31" s="143"/>
      <c r="H31" s="143"/>
      <c r="I31" s="143"/>
      <c r="J31" s="143"/>
      <c r="K31" s="143"/>
    </row>
    <row r="32" spans="4:11" ht="12.75">
      <c r="D32" s="143"/>
      <c r="E32" s="143"/>
      <c r="F32" s="143"/>
      <c r="G32" s="143"/>
      <c r="H32" s="143"/>
      <c r="I32" s="143"/>
      <c r="J32" s="143"/>
      <c r="K32" s="143"/>
    </row>
    <row r="33" spans="4:11" ht="12.75">
      <c r="D33" s="143"/>
      <c r="E33" s="143"/>
      <c r="F33" s="143"/>
      <c r="G33" s="143"/>
      <c r="H33" s="143"/>
      <c r="I33" s="143"/>
      <c r="J33" s="143"/>
      <c r="K33" s="143"/>
    </row>
    <row r="34" spans="4:11" ht="12.75">
      <c r="D34" s="113"/>
      <c r="E34" s="113"/>
      <c r="F34" s="113"/>
      <c r="G34" s="113"/>
      <c r="H34" s="113"/>
      <c r="I34" s="113"/>
      <c r="J34" s="113"/>
      <c r="K34" s="113"/>
    </row>
    <row r="35" spans="4:11" ht="12.75">
      <c r="D35" s="113"/>
      <c r="E35" s="113"/>
      <c r="F35" s="113"/>
      <c r="G35" s="113"/>
      <c r="H35" s="113"/>
      <c r="I35" s="113"/>
      <c r="J35" s="113"/>
      <c r="K35" s="113"/>
    </row>
    <row r="36" spans="4:11" ht="12.75">
      <c r="D36" s="113"/>
      <c r="E36" s="113"/>
      <c r="F36" s="113"/>
      <c r="G36" s="113"/>
      <c r="H36" s="113"/>
      <c r="I36" s="113"/>
      <c r="J36" s="113"/>
      <c r="K36" s="113"/>
    </row>
    <row r="37" spans="4:11" ht="12.75">
      <c r="D37" s="113"/>
      <c r="E37" s="113"/>
      <c r="F37" s="113"/>
      <c r="G37" s="113"/>
      <c r="H37" s="113"/>
      <c r="I37" s="113"/>
      <c r="J37" s="113"/>
      <c r="K37" s="113"/>
    </row>
    <row r="38" spans="4:11" ht="12.75">
      <c r="D38" s="113"/>
      <c r="E38" s="113"/>
      <c r="F38" s="113"/>
      <c r="G38" s="113"/>
      <c r="H38" s="113"/>
      <c r="I38" s="113"/>
      <c r="J38" s="113"/>
      <c r="K38" s="113"/>
    </row>
    <row r="39" spans="4:11" ht="12.75">
      <c r="D39" s="113"/>
      <c r="E39" s="113"/>
      <c r="F39" s="113"/>
      <c r="G39" s="113"/>
      <c r="H39" s="113"/>
      <c r="I39" s="113"/>
      <c r="J39" s="113"/>
      <c r="K39" s="113"/>
    </row>
    <row r="40" spans="4:11" ht="12.75">
      <c r="D40" s="113"/>
      <c r="E40" s="113"/>
      <c r="F40" s="113"/>
      <c r="G40" s="113"/>
      <c r="H40" s="113"/>
      <c r="I40" s="113"/>
      <c r="J40" s="113"/>
      <c r="K40" s="113"/>
    </row>
    <row r="41" spans="4:11" ht="12.75">
      <c r="D41" s="113"/>
      <c r="E41" s="113"/>
      <c r="F41" s="113"/>
      <c r="G41" s="113"/>
      <c r="H41" s="113"/>
      <c r="I41" s="113"/>
      <c r="J41" s="113"/>
      <c r="K41" s="113"/>
    </row>
    <row r="42" spans="4:11" ht="12.75">
      <c r="D42" s="113"/>
      <c r="E42" s="113"/>
      <c r="F42" s="113"/>
      <c r="G42" s="113"/>
      <c r="H42" s="113"/>
      <c r="I42" s="113"/>
      <c r="J42" s="113"/>
      <c r="K42" s="113"/>
    </row>
    <row r="43" spans="4:11" ht="12.75">
      <c r="D43" s="113"/>
      <c r="E43" s="113"/>
      <c r="F43" s="113"/>
      <c r="G43" s="113"/>
      <c r="H43" s="113"/>
      <c r="I43" s="113"/>
      <c r="J43" s="113"/>
      <c r="K43" s="113"/>
    </row>
    <row r="44" spans="4:11" ht="12.75">
      <c r="D44" s="113"/>
      <c r="E44" s="113"/>
      <c r="F44" s="113"/>
      <c r="G44" s="113"/>
      <c r="H44" s="113"/>
      <c r="I44" s="113"/>
      <c r="J44" s="113"/>
      <c r="K44" s="113"/>
    </row>
    <row r="45" spans="4:11" ht="12.75">
      <c r="D45" s="113"/>
      <c r="E45" s="113"/>
      <c r="F45" s="113"/>
      <c r="G45" s="113"/>
      <c r="H45" s="113"/>
      <c r="I45" s="113"/>
      <c r="J45" s="113"/>
      <c r="K45" s="113"/>
    </row>
    <row r="46" spans="4:11" ht="12.75">
      <c r="D46" s="113"/>
      <c r="E46" s="113"/>
      <c r="F46" s="113"/>
      <c r="G46" s="113"/>
      <c r="H46" s="113"/>
      <c r="I46" s="113"/>
      <c r="J46" s="113"/>
      <c r="K46" s="113"/>
    </row>
    <row r="47" spans="4:11" ht="12.75">
      <c r="D47" s="113"/>
      <c r="E47" s="113"/>
      <c r="F47" s="113"/>
      <c r="G47" s="113"/>
      <c r="H47" s="113"/>
      <c r="I47" s="113"/>
      <c r="J47" s="113"/>
      <c r="K47" s="113"/>
    </row>
    <row r="48" spans="4:11" ht="12.75">
      <c r="D48" s="113"/>
      <c r="E48" s="113"/>
      <c r="F48" s="113"/>
      <c r="G48" s="113"/>
      <c r="H48" s="113"/>
      <c r="I48" s="113"/>
      <c r="J48" s="113"/>
      <c r="K48" s="113"/>
    </row>
    <row r="49" spans="4:11" ht="12.75">
      <c r="D49" s="113"/>
      <c r="E49" s="113"/>
      <c r="F49" s="113"/>
      <c r="G49" s="113"/>
      <c r="H49" s="113"/>
      <c r="I49" s="113"/>
      <c r="J49" s="113"/>
      <c r="K49" s="113"/>
    </row>
  </sheetData>
  <printOptions horizontalCentered="1"/>
  <pageMargins left="0.25" right="0.25" top="0.5" bottom="0.5" header="0.5" footer="0.5"/>
  <pageSetup fitToHeight="1" fitToWidth="1"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88" zoomScaleNormal="88" workbookViewId="0" topLeftCell="A1">
      <selection activeCell="D12" sqref="D12"/>
    </sheetView>
  </sheetViews>
  <sheetFormatPr defaultColWidth="9.140625" defaultRowHeight="12.75"/>
  <cols>
    <col min="1" max="1" width="3.421875" style="0" bestFit="1" customWidth="1"/>
    <col min="2" max="2" width="21.57421875" style="0" customWidth="1"/>
    <col min="3" max="3" width="2.7109375" style="0" customWidth="1"/>
    <col min="4" max="4" width="15.421875" style="0" bestFit="1" customWidth="1"/>
    <col min="5" max="5" width="15.8515625" style="0" bestFit="1" customWidth="1"/>
    <col min="6" max="6" width="15.421875" style="0" bestFit="1" customWidth="1"/>
    <col min="7" max="7" width="13.57421875" style="0" bestFit="1" customWidth="1"/>
    <col min="8" max="8" width="15.421875" style="0" bestFit="1" customWidth="1"/>
  </cols>
  <sheetData>
    <row r="1" ht="12.75">
      <c r="A1" s="120" t="s">
        <v>85</v>
      </c>
    </row>
    <row r="2" ht="12.75">
      <c r="A2" s="120" t="s">
        <v>88</v>
      </c>
    </row>
    <row r="3" ht="12.75">
      <c r="A3" s="120" t="s">
        <v>86</v>
      </c>
    </row>
    <row r="4" ht="12.75">
      <c r="A4" s="120" t="s">
        <v>91</v>
      </c>
    </row>
    <row r="8" spans="4:8" ht="12.75">
      <c r="D8" s="112" t="s">
        <v>1020</v>
      </c>
      <c r="E8" s="112" t="s">
        <v>1024</v>
      </c>
      <c r="G8" s="112" t="s">
        <v>55</v>
      </c>
      <c r="H8" s="112" t="s">
        <v>50</v>
      </c>
    </row>
    <row r="9" spans="1:8" ht="12.75">
      <c r="A9" s="130" t="s">
        <v>56</v>
      </c>
      <c r="B9" s="130"/>
      <c r="C9" s="126"/>
      <c r="D9" s="127" t="s">
        <v>54</v>
      </c>
      <c r="E9" s="127" t="s">
        <v>54</v>
      </c>
      <c r="F9" s="127" t="s">
        <v>54</v>
      </c>
      <c r="G9" s="127" t="s">
        <v>50</v>
      </c>
      <c r="H9" s="125" t="s">
        <v>51</v>
      </c>
    </row>
    <row r="10" spans="1:8" ht="12.75">
      <c r="A10" s="131" t="s">
        <v>57</v>
      </c>
      <c r="B10" s="131"/>
      <c r="C10" s="112"/>
      <c r="D10" s="112" t="s">
        <v>58</v>
      </c>
      <c r="E10" s="112" t="s">
        <v>59</v>
      </c>
      <c r="F10" s="112" t="s">
        <v>83</v>
      </c>
      <c r="G10" s="112" t="s">
        <v>60</v>
      </c>
      <c r="H10" s="112" t="s">
        <v>84</v>
      </c>
    </row>
    <row r="12" spans="1:8" s="144" customFormat="1" ht="12.75">
      <c r="A12" s="144">
        <f>ROW()</f>
        <v>12</v>
      </c>
      <c r="B12" s="144" t="s">
        <v>1007</v>
      </c>
      <c r="D12" s="155">
        <f>SUM('Attachment B'!AD7:AD630)</f>
        <v>3601487661.8673663</v>
      </c>
      <c r="E12" s="155">
        <f>SUM('Attachment B'!AE7:AE630)</f>
        <v>1531303201.9405537</v>
      </c>
      <c r="F12" s="155">
        <f>SUM(D12:E12)</f>
        <v>5132790863.80792</v>
      </c>
      <c r="G12" s="155">
        <f>SUM('Attachment B'!AI7:AI630)</f>
        <v>146776665.46833336</v>
      </c>
      <c r="H12" s="155">
        <f>SUM(F12:G12)</f>
        <v>5279567529.276254</v>
      </c>
    </row>
    <row r="13" spans="1:8" s="144" customFormat="1" ht="12.75">
      <c r="A13" s="144">
        <f>ROW()</f>
        <v>13</v>
      </c>
      <c r="D13" s="155"/>
      <c r="E13" s="155"/>
      <c r="F13" s="155"/>
      <c r="G13" s="155"/>
      <c r="H13" s="155"/>
    </row>
    <row r="14" spans="1:8" s="144" customFormat="1" ht="12.75">
      <c r="A14" s="144">
        <f>ROW()</f>
        <v>14</v>
      </c>
      <c r="B14" s="144" t="s">
        <v>1014</v>
      </c>
      <c r="D14" s="155">
        <f>SUM('Attachment B'!AD636:AD1277)</f>
        <v>-539569087.9488168</v>
      </c>
      <c r="E14" s="155">
        <f>SUM('Attachment B'!AE636:AE1277)</f>
        <v>-216984731.68326673</v>
      </c>
      <c r="F14" s="155">
        <f>SUM(D14:E14)</f>
        <v>-756553819.6320835</v>
      </c>
      <c r="G14" s="155">
        <f>SUM('Attachment B'!AI636:AI1277)</f>
        <v>-9136708.366249999</v>
      </c>
      <c r="H14" s="155">
        <f>SUM(F14:G14)</f>
        <v>-765690527.9983336</v>
      </c>
    </row>
    <row r="15" spans="1:8" s="144" customFormat="1" ht="12.75">
      <c r="A15" s="144">
        <f>ROW()</f>
        <v>15</v>
      </c>
      <c r="D15" s="156"/>
      <c r="E15" s="156"/>
      <c r="F15" s="156"/>
      <c r="G15" s="156"/>
      <c r="H15" s="156"/>
    </row>
    <row r="16" spans="1:8" s="144" customFormat="1" ht="12.75">
      <c r="A16" s="144">
        <f>ROW()</f>
        <v>16</v>
      </c>
      <c r="B16" s="144" t="s">
        <v>67</v>
      </c>
      <c r="D16" s="154">
        <f>SUM(D12:D15)</f>
        <v>3061918573.9185495</v>
      </c>
      <c r="E16" s="154">
        <f>SUM(E12:E15)</f>
        <v>1314318470.257287</v>
      </c>
      <c r="F16" s="154">
        <f>SUM(F12:F15)</f>
        <v>4376237044.175837</v>
      </c>
      <c r="G16" s="154">
        <f>SUM(G12:G15)</f>
        <v>137639957.10208336</v>
      </c>
      <c r="H16" s="154">
        <f>SUM(H12:H15)</f>
        <v>4513877001.27792</v>
      </c>
    </row>
    <row r="17" spans="1:8" s="144" customFormat="1" ht="12.75">
      <c r="A17" s="144">
        <f>ROW()</f>
        <v>17</v>
      </c>
      <c r="D17" s="155"/>
      <c r="E17" s="155"/>
      <c r="F17" s="155"/>
      <c r="G17" s="155"/>
      <c r="H17" s="155"/>
    </row>
    <row r="18" spans="1:8" s="144" customFormat="1" ht="25.5">
      <c r="A18" s="144">
        <f>ROW()</f>
        <v>18</v>
      </c>
      <c r="B18" s="147" t="s">
        <v>69</v>
      </c>
      <c r="D18" s="157"/>
      <c r="E18" s="157"/>
      <c r="F18" s="157"/>
      <c r="G18" s="157"/>
      <c r="H18" s="157"/>
    </row>
    <row r="19" spans="1:8" s="144" customFormat="1" ht="38.25">
      <c r="A19" s="144">
        <f>ROW()</f>
        <v>19</v>
      </c>
      <c r="B19" s="147" t="s">
        <v>70</v>
      </c>
      <c r="D19" s="157">
        <f>'Attachment B'!AD1281</f>
        <v>32402291</v>
      </c>
      <c r="E19" s="157"/>
      <c r="F19" s="157">
        <f>SUM(D19:E19)</f>
        <v>32402291</v>
      </c>
      <c r="G19" s="157">
        <f>-F19</f>
        <v>-32402291</v>
      </c>
      <c r="H19" s="157">
        <f>SUM(F19:G19)</f>
        <v>0</v>
      </c>
    </row>
    <row r="20" spans="1:8" ht="12.75">
      <c r="A20">
        <f>ROW()</f>
        <v>20</v>
      </c>
      <c r="D20" s="158"/>
      <c r="E20" s="158"/>
      <c r="F20" s="158"/>
      <c r="G20" s="158"/>
      <c r="H20" s="158"/>
    </row>
    <row r="21" spans="1:8" ht="26.25" thickBot="1">
      <c r="A21" s="144">
        <f>ROW()</f>
        <v>21</v>
      </c>
      <c r="B21" s="147" t="s">
        <v>68</v>
      </c>
      <c r="D21" s="160">
        <f>SUM(D16:D20)</f>
        <v>3094320864.9185495</v>
      </c>
      <c r="E21" s="160">
        <f>SUM(E16:E20)</f>
        <v>1314318470.257287</v>
      </c>
      <c r="F21" s="160">
        <f>SUM(F16:F20)</f>
        <v>4408639335.175837</v>
      </c>
      <c r="G21" s="160">
        <f>SUM(G16:G20)</f>
        <v>105237666.10208336</v>
      </c>
      <c r="H21" s="160">
        <f>SUM(H16:H20)</f>
        <v>4513877001.27792</v>
      </c>
    </row>
    <row r="22" spans="1:8" ht="13.5" thickTop="1">
      <c r="A22">
        <f>ROW()</f>
        <v>22</v>
      </c>
      <c r="D22" s="159"/>
      <c r="E22" s="159"/>
      <c r="F22" s="159"/>
      <c r="G22" s="159"/>
      <c r="H22" s="159"/>
    </row>
    <row r="23" spans="1:8" ht="12.75">
      <c r="A23">
        <f>ROW()</f>
        <v>23</v>
      </c>
      <c r="D23" s="161" t="s">
        <v>66</v>
      </c>
      <c r="E23" s="162" t="s">
        <v>66</v>
      </c>
      <c r="F23" s="159"/>
      <c r="G23" s="159"/>
      <c r="H23" s="168" t="s">
        <v>90</v>
      </c>
    </row>
    <row r="24" spans="1:8" ht="12.75">
      <c r="A24">
        <f>ROW()</f>
        <v>24</v>
      </c>
      <c r="D24" s="163" t="s">
        <v>71</v>
      </c>
      <c r="E24" s="164" t="s">
        <v>74</v>
      </c>
      <c r="F24" s="159"/>
      <c r="G24" s="159"/>
      <c r="H24" s="159"/>
    </row>
    <row r="25" spans="1:8" ht="12.75">
      <c r="A25">
        <f>ROW()</f>
        <v>25</v>
      </c>
      <c r="D25" s="163" t="s">
        <v>72</v>
      </c>
      <c r="E25" s="165" t="s">
        <v>75</v>
      </c>
      <c r="F25" s="159"/>
      <c r="G25" s="159"/>
      <c r="H25" s="159"/>
    </row>
    <row r="26" spans="1:8" ht="12.75">
      <c r="A26">
        <f>ROW()</f>
        <v>26</v>
      </c>
      <c r="D26" s="163" t="s">
        <v>73</v>
      </c>
      <c r="E26" s="165"/>
      <c r="F26" s="159"/>
      <c r="G26" s="159"/>
      <c r="H26" s="159"/>
    </row>
    <row r="27" spans="1:8" ht="12.75">
      <c r="A27">
        <f>ROW()</f>
        <v>27</v>
      </c>
      <c r="D27" s="167"/>
      <c r="E27" s="166"/>
      <c r="F27" s="159"/>
      <c r="G27" s="159"/>
      <c r="H27" s="159"/>
    </row>
    <row r="28" spans="4:8" ht="12.75">
      <c r="D28" s="159"/>
      <c r="E28" s="159"/>
      <c r="F28" s="159"/>
      <c r="G28" s="159"/>
      <c r="H28" s="159"/>
    </row>
    <row r="29" spans="4:8" ht="12.75">
      <c r="D29" s="159"/>
      <c r="E29" s="159"/>
      <c r="F29" s="159"/>
      <c r="G29" s="159"/>
      <c r="H29" s="159"/>
    </row>
    <row r="30" spans="4:8" ht="12.75">
      <c r="D30" s="159"/>
      <c r="E30" s="159"/>
      <c r="F30" s="159"/>
      <c r="G30" s="159"/>
      <c r="H30" s="159"/>
    </row>
    <row r="31" spans="4:8" ht="12.75">
      <c r="D31" s="159"/>
      <c r="E31" s="159"/>
      <c r="F31" s="159"/>
      <c r="G31" s="159"/>
      <c r="H31" s="159"/>
    </row>
    <row r="32" spans="4:8" ht="12.75">
      <c r="D32" s="159"/>
      <c r="E32" s="159"/>
      <c r="F32" s="159"/>
      <c r="G32" s="159"/>
      <c r="H32" s="159"/>
    </row>
    <row r="33" spans="4:8" ht="12.75">
      <c r="D33" s="159"/>
      <c r="E33" s="159"/>
      <c r="F33" s="159"/>
      <c r="G33" s="159"/>
      <c r="H33" s="159"/>
    </row>
    <row r="34" spans="4:8" ht="12.75">
      <c r="D34" s="159"/>
      <c r="E34" s="159"/>
      <c r="F34" s="159"/>
      <c r="G34" s="159"/>
      <c r="H34" s="159"/>
    </row>
    <row r="35" spans="4:8" ht="12.75">
      <c r="D35" s="159"/>
      <c r="E35" s="159"/>
      <c r="F35" s="159"/>
      <c r="G35" s="159"/>
      <c r="H35" s="159"/>
    </row>
    <row r="36" spans="4:8" ht="12.75">
      <c r="D36" s="159"/>
      <c r="E36" s="159"/>
      <c r="F36" s="159"/>
      <c r="G36" s="159"/>
      <c r="H36" s="159"/>
    </row>
    <row r="37" spans="4:8" ht="12.75">
      <c r="D37" s="159"/>
      <c r="E37" s="159"/>
      <c r="F37" s="159"/>
      <c r="G37" s="159"/>
      <c r="H37" s="159"/>
    </row>
    <row r="38" spans="4:8" ht="12.75">
      <c r="D38" s="159"/>
      <c r="E38" s="159"/>
      <c r="F38" s="159"/>
      <c r="G38" s="159"/>
      <c r="H38" s="159"/>
    </row>
    <row r="39" spans="4:8" ht="12.75">
      <c r="D39" s="159"/>
      <c r="E39" s="159"/>
      <c r="F39" s="159"/>
      <c r="G39" s="159"/>
      <c r="H39" s="159"/>
    </row>
    <row r="40" spans="4:8" ht="12.75">
      <c r="D40" s="159"/>
      <c r="E40" s="159"/>
      <c r="F40" s="159"/>
      <c r="G40" s="159"/>
      <c r="H40" s="159"/>
    </row>
    <row r="41" spans="4:8" ht="12.75">
      <c r="D41" s="159"/>
      <c r="E41" s="159"/>
      <c r="F41" s="159"/>
      <c r="G41" s="159"/>
      <c r="H41" s="159"/>
    </row>
    <row r="42" spans="4:8" ht="12.75">
      <c r="D42" s="159"/>
      <c r="E42" s="159"/>
      <c r="F42" s="159"/>
      <c r="G42" s="159"/>
      <c r="H42" s="159"/>
    </row>
    <row r="43" spans="4:8" ht="12.75">
      <c r="D43" s="159"/>
      <c r="E43" s="159"/>
      <c r="F43" s="159"/>
      <c r="G43" s="159"/>
      <c r="H43" s="159"/>
    </row>
    <row r="44" spans="4:8" ht="12.75">
      <c r="D44" s="159"/>
      <c r="E44" s="159"/>
      <c r="F44" s="159"/>
      <c r="G44" s="159"/>
      <c r="H44" s="159"/>
    </row>
    <row r="45" spans="4:8" ht="12.75">
      <c r="D45" s="159"/>
      <c r="E45" s="159"/>
      <c r="F45" s="159"/>
      <c r="G45" s="159"/>
      <c r="H45" s="159"/>
    </row>
    <row r="46" spans="4:8" ht="12.75">
      <c r="D46" s="159"/>
      <c r="E46" s="159"/>
      <c r="F46" s="159"/>
      <c r="G46" s="159"/>
      <c r="H46" s="159"/>
    </row>
  </sheetData>
  <printOptions horizontalCentered="1"/>
  <pageMargins left="0.75" right="0.75" top="0.5" bottom="0.5" header="0.5" footer="0.5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13"/>
    <pageSetUpPr fitToPage="1"/>
  </sheetPr>
  <dimension ref="A1:AO1294"/>
  <sheetViews>
    <sheetView tabSelected="1" workbookViewId="0" topLeftCell="A1">
      <pane xSplit="2" ySplit="6" topLeftCell="Z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11" sqref="AC11"/>
    </sheetView>
  </sheetViews>
  <sheetFormatPr defaultColWidth="9.140625" defaultRowHeight="12.75"/>
  <cols>
    <col min="1" max="1" width="9.140625" style="11" customWidth="1"/>
    <col min="2" max="2" width="9.28125" style="6" customWidth="1"/>
    <col min="3" max="3" width="9.421875" style="57" customWidth="1"/>
    <col min="4" max="4" width="41.8515625" style="11" customWidth="1"/>
    <col min="5" max="5" width="6.140625" style="3" customWidth="1"/>
    <col min="6" max="14" width="22.00390625" style="49" customWidth="1"/>
    <col min="15" max="18" width="21.8515625" style="49" customWidth="1"/>
    <col min="19" max="19" width="17.421875" style="5" customWidth="1"/>
    <col min="20" max="20" width="17.421875" style="5" hidden="1" customWidth="1"/>
    <col min="21" max="21" width="7.7109375" style="6" customWidth="1"/>
    <col min="22" max="22" width="7.57421875" style="6" customWidth="1"/>
    <col min="23" max="23" width="8.7109375" style="6" customWidth="1"/>
    <col min="24" max="24" width="6.57421875" style="6" customWidth="1"/>
    <col min="25" max="25" width="7.421875" style="6" customWidth="1"/>
    <col min="26" max="26" width="0.9921875" style="11" customWidth="1"/>
    <col min="27" max="27" width="18.28125" style="10" customWidth="1"/>
    <col min="28" max="28" width="18.421875" style="10" customWidth="1"/>
    <col min="29" max="29" width="19.57421875" style="10" customWidth="1"/>
    <col min="30" max="30" width="17.57421875" style="10" customWidth="1"/>
    <col min="31" max="31" width="17.140625" style="10" customWidth="1"/>
    <col min="32" max="33" width="17.57421875" style="10" customWidth="1"/>
    <col min="34" max="34" width="17.140625" style="10" customWidth="1"/>
    <col min="35" max="36" width="17.57421875" style="10" customWidth="1"/>
    <col min="37" max="37" width="18.00390625" style="10" customWidth="1"/>
    <col min="38" max="38" width="15.7109375" style="11" customWidth="1"/>
    <col min="39" max="39" width="15.57421875" style="11" customWidth="1"/>
    <col min="40" max="40" width="12.8515625" style="5" bestFit="1" customWidth="1"/>
    <col min="41" max="42" width="10.140625" style="5" customWidth="1"/>
    <col min="43" max="43" width="12.7109375" style="5" customWidth="1"/>
    <col min="44" max="44" width="10.140625" style="5" customWidth="1"/>
    <col min="45" max="47" width="16.57421875" style="5" customWidth="1"/>
    <col min="48" max="48" width="14.7109375" style="5" customWidth="1"/>
    <col min="49" max="51" width="9.140625" style="5" customWidth="1"/>
    <col min="52" max="52" width="13.57421875" style="5" bestFit="1" customWidth="1"/>
    <col min="53" max="71" width="9.140625" style="5" customWidth="1"/>
    <col min="72" max="16384" width="9.140625" style="11" customWidth="1"/>
  </cols>
  <sheetData>
    <row r="1" spans="2:38" ht="12.75">
      <c r="B1" s="1" t="s">
        <v>1018</v>
      </c>
      <c r="C1" s="2"/>
      <c r="D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Z1" s="7"/>
      <c r="AA1" s="5"/>
      <c r="AB1" s="8" t="s">
        <v>1019</v>
      </c>
      <c r="AC1" s="9">
        <v>0.5914771263504829</v>
      </c>
      <c r="AE1" s="8" t="s">
        <v>1020</v>
      </c>
      <c r="AF1" s="9">
        <v>0.8282</v>
      </c>
      <c r="AH1" s="8" t="s">
        <v>1020</v>
      </c>
      <c r="AI1" s="9">
        <v>0.8282</v>
      </c>
      <c r="AJ1" s="9">
        <v>0.6515</v>
      </c>
      <c r="AK1" s="10" t="s">
        <v>1021</v>
      </c>
      <c r="AL1" s="9"/>
    </row>
    <row r="2" spans="2:38" ht="12.75">
      <c r="B2" s="1" t="s">
        <v>1022</v>
      </c>
      <c r="C2" s="12"/>
      <c r="D2" s="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  <c r="R2" s="14"/>
      <c r="S2" s="15"/>
      <c r="T2" s="15"/>
      <c r="U2" s="1"/>
      <c r="Z2" s="7"/>
      <c r="AA2" s="5"/>
      <c r="AB2" s="8" t="s">
        <v>1023</v>
      </c>
      <c r="AC2" s="9">
        <f>AC3-AC1</f>
        <v>0.4085228736495171</v>
      </c>
      <c r="AE2" s="8" t="s">
        <v>1024</v>
      </c>
      <c r="AF2" s="9">
        <v>0.1718</v>
      </c>
      <c r="AH2" s="8" t="s">
        <v>1024</v>
      </c>
      <c r="AI2" s="9">
        <v>0.1718</v>
      </c>
      <c r="AJ2" s="16">
        <v>0.3485</v>
      </c>
      <c r="AK2" s="10" t="s">
        <v>1021</v>
      </c>
      <c r="AL2" s="16"/>
    </row>
    <row r="3" spans="2:36" ht="12.75">
      <c r="B3" s="17">
        <v>39355</v>
      </c>
      <c r="C3" s="7"/>
      <c r="D3" s="1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U3" s="19"/>
      <c r="W3" s="19"/>
      <c r="X3" s="19"/>
      <c r="Y3" s="19"/>
      <c r="AA3" s="5"/>
      <c r="AB3" s="8"/>
      <c r="AC3" s="20">
        <v>1</v>
      </c>
      <c r="AD3" s="21">
        <v>0.5</v>
      </c>
      <c r="AE3" s="8"/>
      <c r="AF3" s="20">
        <f>SUM(AF1:AF2)</f>
        <v>1</v>
      </c>
      <c r="AG3" s="21">
        <v>0.5</v>
      </c>
      <c r="AH3" s="8"/>
      <c r="AI3" s="20">
        <f>SUM(AI1:AI2)</f>
        <v>1</v>
      </c>
      <c r="AJ3" s="9">
        <f>SUM(AJ1:AJ2)</f>
        <v>1</v>
      </c>
    </row>
    <row r="4" spans="2:37" ht="13.5" thickBot="1">
      <c r="B4" s="22" t="str">
        <f ca="1">CELL("filename",B1)</f>
        <v>C:\DOCUME~1\ROBEO\LOCALS~1\Temp\workshare\mwtempe8\ws48.tmp\[PSE Resp Bench DR 003_Attach A-B.xls]Attachment B</v>
      </c>
      <c r="C4" s="11"/>
      <c r="E4" s="2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2:39" ht="16.5" customHeight="1">
      <c r="B5" s="1"/>
      <c r="C5" s="7"/>
      <c r="D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4"/>
      <c r="T5" s="4"/>
      <c r="U5" s="26" t="s">
        <v>1020</v>
      </c>
      <c r="V5" s="27"/>
      <c r="W5" s="26" t="s">
        <v>1024</v>
      </c>
      <c r="X5" s="27"/>
      <c r="Y5" s="28" t="s">
        <v>1025</v>
      </c>
      <c r="AA5" s="29" t="s">
        <v>1026</v>
      </c>
      <c r="AB5" s="30" t="s">
        <v>1027</v>
      </c>
      <c r="AC5" s="31" t="s">
        <v>1028</v>
      </c>
      <c r="AD5" s="29" t="s">
        <v>1026</v>
      </c>
      <c r="AE5" s="30" t="s">
        <v>1027</v>
      </c>
      <c r="AF5" s="31" t="s">
        <v>1028</v>
      </c>
      <c r="AG5" s="29" t="s">
        <v>1026</v>
      </c>
      <c r="AH5" s="30" t="s">
        <v>1027</v>
      </c>
      <c r="AI5" s="31" t="s">
        <v>1028</v>
      </c>
      <c r="AJ5" s="29" t="s">
        <v>1026</v>
      </c>
      <c r="AK5" s="30" t="s">
        <v>1027</v>
      </c>
      <c r="AL5" s="31" t="s">
        <v>1028</v>
      </c>
      <c r="AM5" s="32" t="s">
        <v>1029</v>
      </c>
    </row>
    <row r="6" spans="1:39" ht="33.75" customHeight="1">
      <c r="A6" s="11" t="s">
        <v>1006</v>
      </c>
      <c r="B6" s="33" t="s">
        <v>1030</v>
      </c>
      <c r="C6" s="34" t="s">
        <v>1031</v>
      </c>
      <c r="D6" s="35" t="s">
        <v>1032</v>
      </c>
      <c r="E6" s="36" t="s">
        <v>1033</v>
      </c>
      <c r="F6" s="13">
        <v>38990</v>
      </c>
      <c r="G6" s="13">
        <v>39021</v>
      </c>
      <c r="H6" s="13">
        <v>39051</v>
      </c>
      <c r="I6" s="13">
        <v>39082</v>
      </c>
      <c r="J6" s="13">
        <v>39113</v>
      </c>
      <c r="K6" s="13">
        <v>39141</v>
      </c>
      <c r="L6" s="13">
        <v>39172</v>
      </c>
      <c r="M6" s="13">
        <v>39202</v>
      </c>
      <c r="N6" s="13">
        <v>39233</v>
      </c>
      <c r="O6" s="13">
        <v>39263</v>
      </c>
      <c r="P6" s="13">
        <v>39294</v>
      </c>
      <c r="Q6" s="13">
        <v>39325</v>
      </c>
      <c r="R6" s="13">
        <v>39332</v>
      </c>
      <c r="S6" s="37" t="s">
        <v>1034</v>
      </c>
      <c r="T6" s="38" t="s">
        <v>1035</v>
      </c>
      <c r="U6" s="39" t="s">
        <v>1036</v>
      </c>
      <c r="V6" s="39" t="s">
        <v>1037</v>
      </c>
      <c r="W6" s="39" t="s">
        <v>1036</v>
      </c>
      <c r="X6" s="39" t="s">
        <v>1037</v>
      </c>
      <c r="Y6" s="39" t="s">
        <v>1036</v>
      </c>
      <c r="AA6" s="40" t="s">
        <v>1038</v>
      </c>
      <c r="AB6" s="41"/>
      <c r="AC6" s="42"/>
      <c r="AD6" s="40" t="s">
        <v>1005</v>
      </c>
      <c r="AE6" s="43"/>
      <c r="AF6" s="44"/>
      <c r="AG6" s="40" t="s">
        <v>1004</v>
      </c>
      <c r="AH6" s="43"/>
      <c r="AI6" s="44"/>
      <c r="AJ6" s="40" t="s">
        <v>1039</v>
      </c>
      <c r="AK6" s="43"/>
      <c r="AL6" s="44"/>
      <c r="AM6" s="45" t="s">
        <v>1040</v>
      </c>
    </row>
    <row r="7" spans="1:41" ht="12.75">
      <c r="A7" s="11">
        <v>1</v>
      </c>
      <c r="B7" s="46">
        <v>10100001</v>
      </c>
      <c r="C7" s="47"/>
      <c r="D7" s="5" t="s">
        <v>1041</v>
      </c>
      <c r="F7" s="48">
        <v>4668955662.63</v>
      </c>
      <c r="G7" s="48">
        <v>4684435156.76</v>
      </c>
      <c r="H7" s="48">
        <v>4698087474.55</v>
      </c>
      <c r="I7" s="48">
        <v>5075731051.12</v>
      </c>
      <c r="J7" s="48">
        <v>5085244941.58</v>
      </c>
      <c r="K7" s="48">
        <v>5216734459.32</v>
      </c>
      <c r="L7" s="48">
        <v>5440420902.51</v>
      </c>
      <c r="M7" s="49">
        <v>5461117415.56</v>
      </c>
      <c r="N7" s="49">
        <v>5476862800.93</v>
      </c>
      <c r="O7" s="49">
        <v>5497715985.51</v>
      </c>
      <c r="P7" s="49">
        <v>5504167494.48</v>
      </c>
      <c r="Q7" s="49">
        <v>5523457387.27</v>
      </c>
      <c r="R7" s="49">
        <v>5501852961.17</v>
      </c>
      <c r="S7" s="50">
        <f aca="true" t="shared" si="0" ref="S7:S70">(F7+R7+SUM(G7:Q7)*2)/24</f>
        <v>5229114948.457501</v>
      </c>
      <c r="T7" s="50" t="e">
        <f>S7-#REF!</f>
        <v>#REF!</v>
      </c>
      <c r="U7" s="51">
        <v>18</v>
      </c>
      <c r="V7" s="51">
        <v>4</v>
      </c>
      <c r="W7" s="51">
        <v>50</v>
      </c>
      <c r="X7" s="51"/>
      <c r="Y7" s="51">
        <v>18</v>
      </c>
      <c r="AA7" s="53">
        <v>0</v>
      </c>
      <c r="AB7" s="8">
        <v>0</v>
      </c>
      <c r="AC7" s="54">
        <v>0</v>
      </c>
      <c r="AD7" s="53">
        <f>$S7</f>
        <v>5229114948.457501</v>
      </c>
      <c r="AE7" s="8"/>
      <c r="AF7" s="54">
        <f>AD7+AE7</f>
        <v>5229114948.457501</v>
      </c>
      <c r="AG7" s="53"/>
      <c r="AH7" s="8">
        <v>0</v>
      </c>
      <c r="AI7" s="54">
        <f aca="true" t="shared" si="1" ref="AI7:AI70">AG7+AH7</f>
        <v>0</v>
      </c>
      <c r="AJ7" s="53">
        <f aca="true" t="shared" si="2" ref="AJ7:AL26">IF($Y7&gt;0,$S7-$AF7-$AI7-$AC7,0)</f>
        <v>0</v>
      </c>
      <c r="AK7" s="8">
        <f t="shared" si="2"/>
        <v>0</v>
      </c>
      <c r="AL7" s="54">
        <f t="shared" si="2"/>
        <v>0</v>
      </c>
      <c r="AM7" s="55">
        <f aca="true" t="shared" si="3" ref="AM7:AM70">S7-AC7-AF7-AL7-AI7</f>
        <v>0</v>
      </c>
      <c r="AN7" s="4">
        <f>S7-AC7-AF7-AI7-AL7-AM7</f>
        <v>0</v>
      </c>
      <c r="AO7" s="4"/>
    </row>
    <row r="8" spans="1:41" ht="12.75">
      <c r="A8" s="11">
        <v>2</v>
      </c>
      <c r="B8" s="46" t="s">
        <v>1042</v>
      </c>
      <c r="C8" s="47"/>
      <c r="D8" s="5" t="s">
        <v>1043</v>
      </c>
      <c r="E8" s="3">
        <v>38596</v>
      </c>
      <c r="F8" s="48">
        <v>825982</v>
      </c>
      <c r="G8" s="48">
        <v>825982</v>
      </c>
      <c r="H8" s="48">
        <v>825982</v>
      </c>
      <c r="I8" s="48">
        <v>1269779</v>
      </c>
      <c r="J8" s="48">
        <v>1099670</v>
      </c>
      <c r="K8" s="48">
        <v>1099670</v>
      </c>
      <c r="L8" s="48">
        <v>1099670</v>
      </c>
      <c r="M8" s="49">
        <v>1099670</v>
      </c>
      <c r="N8" s="49">
        <v>1099670</v>
      </c>
      <c r="O8" s="49">
        <v>1099670</v>
      </c>
      <c r="P8" s="49">
        <v>1099670</v>
      </c>
      <c r="Q8" s="49">
        <v>1099671</v>
      </c>
      <c r="R8" s="49">
        <v>1099671</v>
      </c>
      <c r="S8" s="50">
        <f t="shared" si="0"/>
        <v>1056827.5416666667</v>
      </c>
      <c r="T8" s="50" t="e">
        <f>S8-#REF!</f>
        <v>#REF!</v>
      </c>
      <c r="U8" s="51">
        <v>18</v>
      </c>
      <c r="V8" s="51"/>
      <c r="W8" s="51">
        <v>50</v>
      </c>
      <c r="X8" s="51"/>
      <c r="Y8" s="51">
        <v>18</v>
      </c>
      <c r="AA8" s="53">
        <v>0</v>
      </c>
      <c r="AB8" s="8">
        <v>0</v>
      </c>
      <c r="AC8" s="54">
        <v>0</v>
      </c>
      <c r="AD8" s="53"/>
      <c r="AE8" s="8"/>
      <c r="AF8" s="54">
        <f>AD8+AE8</f>
        <v>0</v>
      </c>
      <c r="AG8" s="53">
        <f>$S8</f>
        <v>1056827.5416666667</v>
      </c>
      <c r="AH8" s="8">
        <v>0</v>
      </c>
      <c r="AI8" s="54">
        <f t="shared" si="1"/>
        <v>1056827.5416666667</v>
      </c>
      <c r="AJ8" s="53">
        <f t="shared" si="2"/>
        <v>0</v>
      </c>
      <c r="AK8" s="8">
        <f t="shared" si="2"/>
        <v>0</v>
      </c>
      <c r="AL8" s="54">
        <f t="shared" si="2"/>
        <v>0</v>
      </c>
      <c r="AM8" s="55">
        <f t="shared" si="3"/>
        <v>0</v>
      </c>
      <c r="AN8" s="4">
        <f aca="true" t="shared" si="4" ref="AN8:AN71">S8-AC8-AF8-AI8-AL8-AM8</f>
        <v>0</v>
      </c>
      <c r="AO8" s="4"/>
    </row>
    <row r="9" spans="1:41" ht="12.75">
      <c r="A9" s="11">
        <v>3</v>
      </c>
      <c r="B9" s="46">
        <v>10100011</v>
      </c>
      <c r="C9" s="47"/>
      <c r="D9" s="5" t="s">
        <v>1044</v>
      </c>
      <c r="E9" s="3">
        <v>38777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50">
        <f t="shared" si="0"/>
        <v>0</v>
      </c>
      <c r="T9" s="50" t="e">
        <f>S9-#REF!</f>
        <v>#REF!</v>
      </c>
      <c r="U9" s="51">
        <v>18</v>
      </c>
      <c r="V9" s="51">
        <v>4</v>
      </c>
      <c r="W9" s="51">
        <v>50</v>
      </c>
      <c r="X9" s="51"/>
      <c r="Y9" s="51">
        <v>18</v>
      </c>
      <c r="AA9" s="53">
        <v>0</v>
      </c>
      <c r="AB9" s="8">
        <v>0</v>
      </c>
      <c r="AC9" s="54">
        <v>0</v>
      </c>
      <c r="AD9" s="53">
        <f>$S9</f>
        <v>0</v>
      </c>
      <c r="AE9" s="8"/>
      <c r="AF9" s="54">
        <f>AD9+AE9</f>
        <v>0</v>
      </c>
      <c r="AG9" s="53"/>
      <c r="AH9" s="8">
        <v>0</v>
      </c>
      <c r="AI9" s="54">
        <f t="shared" si="1"/>
        <v>0</v>
      </c>
      <c r="AJ9" s="53">
        <f t="shared" si="2"/>
        <v>0</v>
      </c>
      <c r="AK9" s="8">
        <f t="shared" si="2"/>
        <v>0</v>
      </c>
      <c r="AL9" s="54">
        <f t="shared" si="2"/>
        <v>0</v>
      </c>
      <c r="AM9" s="55">
        <f t="shared" si="3"/>
        <v>0</v>
      </c>
      <c r="AN9" s="4">
        <f t="shared" si="4"/>
        <v>0</v>
      </c>
      <c r="AO9" s="4"/>
    </row>
    <row r="10" spans="1:41" ht="12.75">
      <c r="A10" s="11">
        <v>4</v>
      </c>
      <c r="B10" s="46">
        <v>10100002</v>
      </c>
      <c r="C10" s="47"/>
      <c r="D10" s="5" t="s">
        <v>1045</v>
      </c>
      <c r="F10" s="48">
        <v>2034025652.21</v>
      </c>
      <c r="G10" s="48">
        <v>2042310277.46</v>
      </c>
      <c r="H10" s="48">
        <v>2080688142.43</v>
      </c>
      <c r="I10" s="48">
        <v>2097627887.64</v>
      </c>
      <c r="J10" s="48">
        <v>2108715418.12</v>
      </c>
      <c r="K10" s="48">
        <v>2114637534.63</v>
      </c>
      <c r="L10" s="48">
        <v>2125192977.4</v>
      </c>
      <c r="M10" s="49">
        <v>2129897808.19</v>
      </c>
      <c r="N10" s="49">
        <v>2143662105.76</v>
      </c>
      <c r="O10" s="49">
        <v>2159976134.74</v>
      </c>
      <c r="P10" s="49">
        <v>2174556692.91</v>
      </c>
      <c r="Q10" s="49">
        <v>2187432855.02</v>
      </c>
      <c r="R10" s="49">
        <v>2197462687.45</v>
      </c>
      <c r="S10" s="50">
        <f t="shared" si="0"/>
        <v>2123370167.0108337</v>
      </c>
      <c r="T10" s="50" t="e">
        <f>S10-#REF!</f>
        <v>#REF!</v>
      </c>
      <c r="U10" s="51">
        <v>53</v>
      </c>
      <c r="V10" s="51"/>
      <c r="W10" s="51">
        <v>9</v>
      </c>
      <c r="X10" s="51">
        <v>1</v>
      </c>
      <c r="Y10" s="51">
        <v>18</v>
      </c>
      <c r="AA10" s="53">
        <v>0</v>
      </c>
      <c r="AB10" s="8">
        <v>0</v>
      </c>
      <c r="AC10" s="54">
        <v>0</v>
      </c>
      <c r="AD10" s="53"/>
      <c r="AE10" s="8">
        <f>$S10</f>
        <v>2123370167.0108337</v>
      </c>
      <c r="AF10" s="54">
        <f>S10</f>
        <v>2123370167.0108337</v>
      </c>
      <c r="AG10" s="53">
        <v>0</v>
      </c>
      <c r="AH10" s="8"/>
      <c r="AI10" s="54">
        <f t="shared" si="1"/>
        <v>0</v>
      </c>
      <c r="AJ10" s="53">
        <f t="shared" si="2"/>
        <v>0</v>
      </c>
      <c r="AK10" s="8">
        <f t="shared" si="2"/>
        <v>0</v>
      </c>
      <c r="AL10" s="54">
        <f t="shared" si="2"/>
        <v>0</v>
      </c>
      <c r="AM10" s="55">
        <f t="shared" si="3"/>
        <v>0</v>
      </c>
      <c r="AN10" s="4">
        <f t="shared" si="4"/>
        <v>0</v>
      </c>
      <c r="AO10" s="4"/>
    </row>
    <row r="11" spans="1:41" ht="12.75">
      <c r="A11" s="11">
        <v>5</v>
      </c>
      <c r="B11" s="46">
        <v>10100012</v>
      </c>
      <c r="C11" s="47"/>
      <c r="D11" s="5" t="s">
        <v>1046</v>
      </c>
      <c r="E11" s="3">
        <v>38777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50">
        <f t="shared" si="0"/>
        <v>0</v>
      </c>
      <c r="T11" s="50" t="e">
        <f>S11-#REF!</f>
        <v>#REF!</v>
      </c>
      <c r="U11" s="51">
        <v>53</v>
      </c>
      <c r="V11" s="51"/>
      <c r="W11" s="51">
        <v>9</v>
      </c>
      <c r="X11" s="51">
        <v>1</v>
      </c>
      <c r="Y11" s="51">
        <v>18</v>
      </c>
      <c r="AA11" s="53">
        <v>0</v>
      </c>
      <c r="AB11" s="8">
        <v>0</v>
      </c>
      <c r="AC11" s="54">
        <v>0</v>
      </c>
      <c r="AD11" s="53"/>
      <c r="AE11" s="8">
        <f>$S11</f>
        <v>0</v>
      </c>
      <c r="AF11" s="54">
        <f>S11</f>
        <v>0</v>
      </c>
      <c r="AG11" s="53">
        <v>0</v>
      </c>
      <c r="AH11" s="8"/>
      <c r="AI11" s="54">
        <f t="shared" si="1"/>
        <v>0</v>
      </c>
      <c r="AJ11" s="53">
        <f t="shared" si="2"/>
        <v>0</v>
      </c>
      <c r="AK11" s="8">
        <f t="shared" si="2"/>
        <v>0</v>
      </c>
      <c r="AL11" s="54">
        <f t="shared" si="2"/>
        <v>0</v>
      </c>
      <c r="AM11" s="55">
        <f t="shared" si="3"/>
        <v>0</v>
      </c>
      <c r="AN11" s="4">
        <f t="shared" si="4"/>
        <v>0</v>
      </c>
      <c r="AO11" s="4"/>
    </row>
    <row r="12" spans="1:41" ht="12.75">
      <c r="A12" s="11">
        <v>6</v>
      </c>
      <c r="B12" s="46">
        <v>10100003</v>
      </c>
      <c r="C12" s="47"/>
      <c r="D12" s="5" t="s">
        <v>1047</v>
      </c>
      <c r="F12" s="48">
        <v>436542699.07</v>
      </c>
      <c r="G12" s="48">
        <v>438284967.19</v>
      </c>
      <c r="H12" s="48">
        <v>437872567.33</v>
      </c>
      <c r="I12" s="48">
        <v>442792898.21</v>
      </c>
      <c r="J12" s="48">
        <v>442762711.17</v>
      </c>
      <c r="K12" s="48">
        <v>447191192.48</v>
      </c>
      <c r="L12" s="48">
        <v>450445706.1</v>
      </c>
      <c r="M12" s="49">
        <v>452108933.48</v>
      </c>
      <c r="N12" s="49">
        <v>453626269.06</v>
      </c>
      <c r="O12" s="49">
        <v>455295080.55</v>
      </c>
      <c r="P12" s="49">
        <v>461937255.6</v>
      </c>
      <c r="Q12" s="49">
        <v>462715196.28</v>
      </c>
      <c r="R12" s="49">
        <v>474779501.77</v>
      </c>
      <c r="S12" s="50">
        <f t="shared" si="0"/>
        <v>450057823.1558333</v>
      </c>
      <c r="T12" s="50" t="e">
        <f>S12-#REF!</f>
        <v>#REF!</v>
      </c>
      <c r="U12" s="51" t="s">
        <v>1048</v>
      </c>
      <c r="V12" s="51">
        <v>5</v>
      </c>
      <c r="W12" s="51" t="s">
        <v>1049</v>
      </c>
      <c r="X12" s="56" t="s">
        <v>1050</v>
      </c>
      <c r="Y12" s="56">
        <v>18</v>
      </c>
      <c r="AA12" s="53">
        <v>0</v>
      </c>
      <c r="AB12" s="8">
        <v>0</v>
      </c>
      <c r="AC12" s="54">
        <v>0</v>
      </c>
      <c r="AD12" s="53">
        <f>$S12*$AJ$1</f>
        <v>293212671.7860254</v>
      </c>
      <c r="AE12" s="8">
        <f>$S12*$AJ$2</f>
        <v>156845151.3698079</v>
      </c>
      <c r="AF12" s="54">
        <f>S12</f>
        <v>450057823.1558333</v>
      </c>
      <c r="AG12" s="53"/>
      <c r="AH12" s="8"/>
      <c r="AI12" s="54">
        <f t="shared" si="1"/>
        <v>0</v>
      </c>
      <c r="AJ12" s="53">
        <f t="shared" si="2"/>
        <v>0</v>
      </c>
      <c r="AK12" s="8">
        <f t="shared" si="2"/>
        <v>0</v>
      </c>
      <c r="AL12" s="54">
        <f t="shared" si="2"/>
        <v>0</v>
      </c>
      <c r="AM12" s="55">
        <f t="shared" si="3"/>
        <v>0</v>
      </c>
      <c r="AN12" s="4">
        <f t="shared" si="4"/>
        <v>0</v>
      </c>
      <c r="AO12" s="4"/>
    </row>
    <row r="13" spans="1:41" ht="12.75">
      <c r="A13" s="11">
        <v>7</v>
      </c>
      <c r="B13" s="46" t="s">
        <v>1051</v>
      </c>
      <c r="C13" s="47"/>
      <c r="D13" s="5" t="s">
        <v>1052</v>
      </c>
      <c r="E13" s="3">
        <v>38687</v>
      </c>
      <c r="F13" s="48">
        <v>12097</v>
      </c>
      <c r="G13" s="48">
        <v>12097</v>
      </c>
      <c r="H13" s="48">
        <v>12097</v>
      </c>
      <c r="I13" s="48">
        <v>12097</v>
      </c>
      <c r="J13" s="48">
        <v>12097</v>
      </c>
      <c r="K13" s="48">
        <v>12097</v>
      </c>
      <c r="L13" s="48">
        <v>12097</v>
      </c>
      <c r="M13" s="49">
        <v>12097</v>
      </c>
      <c r="N13" s="49">
        <v>12097</v>
      </c>
      <c r="O13" s="49">
        <v>12097</v>
      </c>
      <c r="P13" s="49">
        <v>12097</v>
      </c>
      <c r="Q13" s="49">
        <v>12097</v>
      </c>
      <c r="R13" s="49">
        <v>12097</v>
      </c>
      <c r="S13" s="50">
        <f t="shared" si="0"/>
        <v>12097</v>
      </c>
      <c r="T13" s="50" t="e">
        <f>S13-#REF!</f>
        <v>#REF!</v>
      </c>
      <c r="U13" s="51" t="s">
        <v>1048</v>
      </c>
      <c r="V13" s="51"/>
      <c r="W13" s="51" t="s">
        <v>1049</v>
      </c>
      <c r="X13" s="56"/>
      <c r="Y13" s="56">
        <v>18</v>
      </c>
      <c r="AA13" s="53">
        <v>0</v>
      </c>
      <c r="AB13" s="8">
        <v>0</v>
      </c>
      <c r="AC13" s="54">
        <v>0</v>
      </c>
      <c r="AD13" s="53"/>
      <c r="AE13" s="8"/>
      <c r="AF13" s="54">
        <f aca="true" t="shared" si="5" ref="AF13:AF18">AD13+AE13</f>
        <v>0</v>
      </c>
      <c r="AG13" s="53">
        <f>$S13*$AJ$1</f>
        <v>7881.1955</v>
      </c>
      <c r="AH13" s="8">
        <f>$S13*$AJ$2</f>
        <v>4215.804499999999</v>
      </c>
      <c r="AI13" s="54">
        <f t="shared" si="1"/>
        <v>12097</v>
      </c>
      <c r="AJ13" s="53">
        <f t="shared" si="2"/>
        <v>0</v>
      </c>
      <c r="AK13" s="8">
        <f t="shared" si="2"/>
        <v>0</v>
      </c>
      <c r="AL13" s="54">
        <f t="shared" si="2"/>
        <v>0</v>
      </c>
      <c r="AM13" s="55">
        <f t="shared" si="3"/>
        <v>0</v>
      </c>
      <c r="AN13" s="4">
        <f t="shared" si="4"/>
        <v>0</v>
      </c>
      <c r="AO13" s="4"/>
    </row>
    <row r="14" spans="1:41" ht="12.75">
      <c r="A14" s="11">
        <v>8</v>
      </c>
      <c r="B14" s="46">
        <v>10110001</v>
      </c>
      <c r="C14" s="47"/>
      <c r="D14" s="5" t="s">
        <v>1053</v>
      </c>
      <c r="E14" s="3">
        <v>39052</v>
      </c>
      <c r="F14" s="48">
        <v>0</v>
      </c>
      <c r="G14" s="48">
        <v>0</v>
      </c>
      <c r="H14" s="48">
        <v>23017120.63</v>
      </c>
      <c r="I14" s="48">
        <v>23003981.82</v>
      </c>
      <c r="J14" s="48">
        <v>22990843.01</v>
      </c>
      <c r="K14" s="48">
        <v>22977292.24</v>
      </c>
      <c r="L14" s="48">
        <v>22963741.47</v>
      </c>
      <c r="M14" s="49">
        <v>22950190.7</v>
      </c>
      <c r="N14" s="49">
        <v>22936639.93</v>
      </c>
      <c r="O14" s="49">
        <v>22923089.16</v>
      </c>
      <c r="P14" s="49">
        <v>22909538.39</v>
      </c>
      <c r="Q14" s="49">
        <v>22895562.53</v>
      </c>
      <c r="R14" s="49">
        <v>22881586.67</v>
      </c>
      <c r="S14" s="50">
        <f t="shared" si="0"/>
        <v>20084066.101250004</v>
      </c>
      <c r="T14" s="50" t="e">
        <f>S14-#REF!</f>
        <v>#REF!</v>
      </c>
      <c r="U14" s="51" t="s">
        <v>1054</v>
      </c>
      <c r="V14" s="51"/>
      <c r="W14" s="51" t="s">
        <v>1055</v>
      </c>
      <c r="X14" s="56"/>
      <c r="Y14" s="56" t="s">
        <v>1056</v>
      </c>
      <c r="AA14" s="53">
        <v>0</v>
      </c>
      <c r="AB14" s="8">
        <v>0</v>
      </c>
      <c r="AC14" s="54">
        <v>0</v>
      </c>
      <c r="AD14" s="53"/>
      <c r="AE14" s="8"/>
      <c r="AF14" s="54">
        <f t="shared" si="5"/>
        <v>0</v>
      </c>
      <c r="AG14" s="53"/>
      <c r="AH14" s="8"/>
      <c r="AI14" s="54">
        <f t="shared" si="1"/>
        <v>0</v>
      </c>
      <c r="AJ14" s="53">
        <f t="shared" si="2"/>
        <v>20084066.101250004</v>
      </c>
      <c r="AK14" s="8">
        <f t="shared" si="2"/>
        <v>20084066.101250004</v>
      </c>
      <c r="AL14" s="54">
        <f t="shared" si="2"/>
        <v>20084066.101250004</v>
      </c>
      <c r="AM14" s="55">
        <f t="shared" si="3"/>
        <v>0</v>
      </c>
      <c r="AN14" s="4">
        <f t="shared" si="4"/>
        <v>0</v>
      </c>
      <c r="AO14" s="4"/>
    </row>
    <row r="15" spans="1:41" ht="12.75">
      <c r="A15" s="11">
        <v>9</v>
      </c>
      <c r="B15" s="46">
        <v>10191001</v>
      </c>
      <c r="C15" s="47"/>
      <c r="D15" s="5" t="s">
        <v>1057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50">
        <f t="shared" si="0"/>
        <v>0</v>
      </c>
      <c r="T15" s="50" t="e">
        <f>S15-#REF!</f>
        <v>#REF!</v>
      </c>
      <c r="U15" s="51">
        <v>18</v>
      </c>
      <c r="V15" s="51">
        <v>4</v>
      </c>
      <c r="W15" s="51">
        <v>50</v>
      </c>
      <c r="X15" s="56"/>
      <c r="Y15" s="56">
        <v>18</v>
      </c>
      <c r="AA15" s="53">
        <v>0</v>
      </c>
      <c r="AB15" s="8">
        <v>0</v>
      </c>
      <c r="AC15" s="54">
        <v>0</v>
      </c>
      <c r="AD15" s="53">
        <f>$S15</f>
        <v>0</v>
      </c>
      <c r="AE15" s="8"/>
      <c r="AF15" s="54">
        <f t="shared" si="5"/>
        <v>0</v>
      </c>
      <c r="AG15" s="53"/>
      <c r="AH15" s="8">
        <v>0</v>
      </c>
      <c r="AI15" s="54">
        <f t="shared" si="1"/>
        <v>0</v>
      </c>
      <c r="AJ15" s="53">
        <f t="shared" si="2"/>
        <v>0</v>
      </c>
      <c r="AK15" s="8">
        <f t="shared" si="2"/>
        <v>0</v>
      </c>
      <c r="AL15" s="54">
        <f t="shared" si="2"/>
        <v>0</v>
      </c>
      <c r="AM15" s="55">
        <f t="shared" si="3"/>
        <v>0</v>
      </c>
      <c r="AN15" s="4">
        <f t="shared" si="4"/>
        <v>0</v>
      </c>
      <c r="AO15" s="4"/>
    </row>
    <row r="16" spans="1:41" ht="12" customHeight="1">
      <c r="A16" s="11">
        <v>10</v>
      </c>
      <c r="B16" s="46">
        <v>10200001</v>
      </c>
      <c r="C16" s="47"/>
      <c r="D16" s="5" t="s">
        <v>1058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-191866448.03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50">
        <f t="shared" si="0"/>
        <v>-15988870.669166667</v>
      </c>
      <c r="T16" s="50" t="e">
        <f>S16-#REF!</f>
        <v>#REF!</v>
      </c>
      <c r="U16" s="51">
        <v>18</v>
      </c>
      <c r="V16" s="51">
        <v>4</v>
      </c>
      <c r="W16" s="51">
        <v>50</v>
      </c>
      <c r="X16" s="56"/>
      <c r="Y16" s="56">
        <v>18</v>
      </c>
      <c r="AA16" s="53">
        <v>0</v>
      </c>
      <c r="AB16" s="8">
        <v>0</v>
      </c>
      <c r="AC16" s="54">
        <v>0</v>
      </c>
      <c r="AD16" s="53">
        <f>$S16</f>
        <v>-15988870.669166667</v>
      </c>
      <c r="AE16" s="8"/>
      <c r="AF16" s="54">
        <f t="shared" si="5"/>
        <v>-15988870.669166667</v>
      </c>
      <c r="AG16" s="53"/>
      <c r="AH16" s="8">
        <v>0</v>
      </c>
      <c r="AI16" s="54">
        <f t="shared" si="1"/>
        <v>0</v>
      </c>
      <c r="AJ16" s="53">
        <f t="shared" si="2"/>
        <v>0</v>
      </c>
      <c r="AK16" s="8">
        <f t="shared" si="2"/>
        <v>0</v>
      </c>
      <c r="AL16" s="54">
        <f t="shared" si="2"/>
        <v>0</v>
      </c>
      <c r="AM16" s="55">
        <f t="shared" si="3"/>
        <v>0</v>
      </c>
      <c r="AN16" s="4">
        <f t="shared" si="4"/>
        <v>0</v>
      </c>
      <c r="AO16" s="4"/>
    </row>
    <row r="17" spans="1:41" ht="12.75">
      <c r="A17" s="11">
        <v>11</v>
      </c>
      <c r="B17" s="46">
        <v>10200011</v>
      </c>
      <c r="C17" s="47"/>
      <c r="D17" s="5" t="s">
        <v>1059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50">
        <f t="shared" si="0"/>
        <v>0</v>
      </c>
      <c r="T17" s="50" t="e">
        <f>S17-#REF!</f>
        <v>#REF!</v>
      </c>
      <c r="U17" s="51">
        <v>18</v>
      </c>
      <c r="V17" s="51">
        <v>4</v>
      </c>
      <c r="W17" s="51">
        <v>50</v>
      </c>
      <c r="X17" s="56"/>
      <c r="Y17" s="56">
        <v>18</v>
      </c>
      <c r="AA17" s="53">
        <v>0</v>
      </c>
      <c r="AB17" s="8">
        <v>0</v>
      </c>
      <c r="AC17" s="54">
        <v>0</v>
      </c>
      <c r="AD17" s="53">
        <f>$S17</f>
        <v>0</v>
      </c>
      <c r="AE17" s="8"/>
      <c r="AF17" s="54">
        <f t="shared" si="5"/>
        <v>0</v>
      </c>
      <c r="AG17" s="53"/>
      <c r="AH17" s="8">
        <v>0</v>
      </c>
      <c r="AI17" s="54">
        <f t="shared" si="1"/>
        <v>0</v>
      </c>
      <c r="AJ17" s="53">
        <f t="shared" si="2"/>
        <v>0</v>
      </c>
      <c r="AK17" s="8">
        <f t="shared" si="2"/>
        <v>0</v>
      </c>
      <c r="AL17" s="54">
        <f t="shared" si="2"/>
        <v>0</v>
      </c>
      <c r="AM17" s="55">
        <f t="shared" si="3"/>
        <v>0</v>
      </c>
      <c r="AN17" s="4">
        <f t="shared" si="4"/>
        <v>0</v>
      </c>
      <c r="AO17" s="4"/>
    </row>
    <row r="18" spans="1:41" ht="12.75">
      <c r="A18" s="11">
        <v>12</v>
      </c>
      <c r="B18" s="46">
        <v>10500001</v>
      </c>
      <c r="C18" s="47"/>
      <c r="D18" s="5" t="s">
        <v>1060</v>
      </c>
      <c r="F18" s="48">
        <v>8456070.8</v>
      </c>
      <c r="G18" s="48">
        <v>8458740.1</v>
      </c>
      <c r="H18" s="48">
        <v>8095160.35</v>
      </c>
      <c r="I18" s="48">
        <v>8250088.88</v>
      </c>
      <c r="J18" s="48">
        <v>8255090.91</v>
      </c>
      <c r="K18" s="48">
        <v>8692549.66</v>
      </c>
      <c r="L18" s="48">
        <v>8432408.02</v>
      </c>
      <c r="M18" s="49">
        <v>8372819.46</v>
      </c>
      <c r="N18" s="49">
        <v>8380655.41</v>
      </c>
      <c r="O18" s="49">
        <v>8396523.38</v>
      </c>
      <c r="P18" s="49">
        <v>8438443.37</v>
      </c>
      <c r="Q18" s="49">
        <v>8440856.18</v>
      </c>
      <c r="R18" s="49">
        <v>8480844.18</v>
      </c>
      <c r="S18" s="50">
        <f t="shared" si="0"/>
        <v>8390149.434166666</v>
      </c>
      <c r="T18" s="50" t="e">
        <f>S18-#REF!</f>
        <v>#REF!</v>
      </c>
      <c r="U18" s="51">
        <v>19</v>
      </c>
      <c r="V18" s="51">
        <v>14</v>
      </c>
      <c r="W18" s="51">
        <v>52</v>
      </c>
      <c r="X18" s="56"/>
      <c r="Y18" s="56">
        <v>19</v>
      </c>
      <c r="AA18" s="53">
        <v>0</v>
      </c>
      <c r="AB18" s="8">
        <v>0</v>
      </c>
      <c r="AC18" s="54">
        <v>0</v>
      </c>
      <c r="AD18" s="53">
        <f>$S18</f>
        <v>8390149.434166666</v>
      </c>
      <c r="AE18" s="8"/>
      <c r="AF18" s="54">
        <f t="shared" si="5"/>
        <v>8390149.434166666</v>
      </c>
      <c r="AG18" s="53"/>
      <c r="AH18" s="8">
        <v>0</v>
      </c>
      <c r="AI18" s="54">
        <f t="shared" si="1"/>
        <v>0</v>
      </c>
      <c r="AJ18" s="53">
        <f t="shared" si="2"/>
        <v>0</v>
      </c>
      <c r="AK18" s="8">
        <f t="shared" si="2"/>
        <v>0</v>
      </c>
      <c r="AL18" s="54">
        <f t="shared" si="2"/>
        <v>0</v>
      </c>
      <c r="AM18" s="55">
        <f t="shared" si="3"/>
        <v>0</v>
      </c>
      <c r="AN18" s="4">
        <f t="shared" si="4"/>
        <v>0</v>
      </c>
      <c r="AO18" s="4"/>
    </row>
    <row r="19" spans="1:41" ht="12.75">
      <c r="A19" s="11">
        <v>13</v>
      </c>
      <c r="B19" s="46">
        <v>10500002</v>
      </c>
      <c r="C19" s="47"/>
      <c r="D19" s="5" t="s">
        <v>1061</v>
      </c>
      <c r="F19" s="48">
        <v>64439.34</v>
      </c>
      <c r="G19" s="48">
        <v>64439.34</v>
      </c>
      <c r="H19" s="48">
        <v>64439.34</v>
      </c>
      <c r="I19" s="48">
        <v>64439.34</v>
      </c>
      <c r="J19" s="48">
        <v>64439.34</v>
      </c>
      <c r="K19" s="48">
        <v>64439.34</v>
      </c>
      <c r="L19" s="48">
        <v>64439.34</v>
      </c>
      <c r="M19" s="49">
        <v>64439.34</v>
      </c>
      <c r="N19" s="49">
        <v>64439.34</v>
      </c>
      <c r="O19" s="49">
        <v>64439.34</v>
      </c>
      <c r="P19" s="49">
        <v>64439.34</v>
      </c>
      <c r="Q19" s="49">
        <v>64439.34</v>
      </c>
      <c r="R19" s="49">
        <v>64439.34</v>
      </c>
      <c r="S19" s="50">
        <f t="shared" si="0"/>
        <v>64439.339999999975</v>
      </c>
      <c r="T19" s="50" t="e">
        <f>S19-#REF!</f>
        <v>#REF!</v>
      </c>
      <c r="U19" s="51">
        <v>53</v>
      </c>
      <c r="V19" s="51"/>
      <c r="W19" s="51">
        <v>9</v>
      </c>
      <c r="X19" s="56">
        <v>1</v>
      </c>
      <c r="Y19" s="56">
        <v>18</v>
      </c>
      <c r="AA19" s="53">
        <v>0</v>
      </c>
      <c r="AB19" s="8">
        <v>0</v>
      </c>
      <c r="AC19" s="54">
        <v>0</v>
      </c>
      <c r="AD19" s="53"/>
      <c r="AE19" s="8">
        <f>$S19</f>
        <v>64439.339999999975</v>
      </c>
      <c r="AF19" s="54">
        <f>S19</f>
        <v>64439.339999999975</v>
      </c>
      <c r="AG19" s="53">
        <v>0</v>
      </c>
      <c r="AH19" s="8"/>
      <c r="AI19" s="54">
        <f t="shared" si="1"/>
        <v>0</v>
      </c>
      <c r="AJ19" s="53">
        <f t="shared" si="2"/>
        <v>0</v>
      </c>
      <c r="AK19" s="8">
        <f t="shared" si="2"/>
        <v>0</v>
      </c>
      <c r="AL19" s="54">
        <f t="shared" si="2"/>
        <v>0</v>
      </c>
      <c r="AM19" s="55">
        <f t="shared" si="3"/>
        <v>0</v>
      </c>
      <c r="AN19" s="4">
        <f t="shared" si="4"/>
        <v>0</v>
      </c>
      <c r="AO19" s="4"/>
    </row>
    <row r="20" spans="1:41" ht="12.75">
      <c r="A20" s="11">
        <v>14</v>
      </c>
      <c r="B20" s="46">
        <v>10700001</v>
      </c>
      <c r="C20" s="47"/>
      <c r="D20" s="5" t="s">
        <v>1062</v>
      </c>
      <c r="F20" s="48">
        <v>436209246.96</v>
      </c>
      <c r="G20" s="48">
        <v>460642049.27</v>
      </c>
      <c r="H20" s="48">
        <v>482383115.38</v>
      </c>
      <c r="I20" s="48">
        <v>148238296.69</v>
      </c>
      <c r="J20" s="48">
        <v>144850457.08</v>
      </c>
      <c r="K20" s="48">
        <v>140305919.39</v>
      </c>
      <c r="L20" s="48">
        <v>154034652.6</v>
      </c>
      <c r="M20" s="49">
        <v>155894886.57</v>
      </c>
      <c r="N20" s="49">
        <v>161506303.72</v>
      </c>
      <c r="O20" s="49">
        <v>165934198.19</v>
      </c>
      <c r="P20" s="49">
        <v>181860374.7</v>
      </c>
      <c r="Q20" s="49">
        <v>185447479.81</v>
      </c>
      <c r="R20" s="49">
        <v>218574670.16</v>
      </c>
      <c r="S20" s="50">
        <f t="shared" si="0"/>
        <v>225707474.32999995</v>
      </c>
      <c r="T20" s="50" t="e">
        <f>S20-#REF!</f>
        <v>#REF!</v>
      </c>
      <c r="U20" s="51">
        <v>43</v>
      </c>
      <c r="V20" s="51"/>
      <c r="W20" s="51">
        <v>62</v>
      </c>
      <c r="X20" s="56"/>
      <c r="Y20" s="56" t="s">
        <v>1063</v>
      </c>
      <c r="AA20" s="53">
        <v>0</v>
      </c>
      <c r="AB20" s="8">
        <v>0</v>
      </c>
      <c r="AC20" s="54">
        <v>0</v>
      </c>
      <c r="AD20" s="53"/>
      <c r="AE20" s="8"/>
      <c r="AF20" s="54">
        <f aca="true" t="shared" si="6" ref="AF20:AF29">AD20+AE20</f>
        <v>0</v>
      </c>
      <c r="AG20" s="53"/>
      <c r="AH20" s="8"/>
      <c r="AI20" s="54">
        <f t="shared" si="1"/>
        <v>0</v>
      </c>
      <c r="AJ20" s="53">
        <f t="shared" si="2"/>
        <v>225707474.32999995</v>
      </c>
      <c r="AK20" s="8">
        <f t="shared" si="2"/>
        <v>225707474.32999995</v>
      </c>
      <c r="AL20" s="54">
        <f t="shared" si="2"/>
        <v>225707474.32999995</v>
      </c>
      <c r="AM20" s="55">
        <f t="shared" si="3"/>
        <v>0</v>
      </c>
      <c r="AN20" s="4">
        <f t="shared" si="4"/>
        <v>0</v>
      </c>
      <c r="AO20" s="4"/>
    </row>
    <row r="21" spans="1:41" ht="12.75">
      <c r="A21" s="11">
        <v>15</v>
      </c>
      <c r="B21" s="46">
        <v>10700002</v>
      </c>
      <c r="C21" s="47"/>
      <c r="D21" s="5" t="s">
        <v>1064</v>
      </c>
      <c r="F21" s="48">
        <v>41592642.11</v>
      </c>
      <c r="G21" s="48">
        <v>50152796.45</v>
      </c>
      <c r="H21" s="48">
        <v>26261067.64</v>
      </c>
      <c r="I21" s="48">
        <v>42037266.65</v>
      </c>
      <c r="J21" s="48">
        <v>21643324.85</v>
      </c>
      <c r="K21" s="48">
        <v>26512386.19</v>
      </c>
      <c r="L21" s="48">
        <v>32656828.29</v>
      </c>
      <c r="M21" s="49">
        <v>36657485.56</v>
      </c>
      <c r="N21" s="49">
        <v>44416380.63</v>
      </c>
      <c r="O21" s="49">
        <v>48058210.43</v>
      </c>
      <c r="P21" s="49">
        <v>48042601.99</v>
      </c>
      <c r="Q21" s="49">
        <v>45726803.85</v>
      </c>
      <c r="R21" s="49">
        <v>51668621.02</v>
      </c>
      <c r="S21" s="50">
        <f t="shared" si="0"/>
        <v>39066315.34125</v>
      </c>
      <c r="T21" s="50" t="e">
        <f>S21-#REF!</f>
        <v>#REF!</v>
      </c>
      <c r="U21" s="51">
        <v>58</v>
      </c>
      <c r="V21" s="51"/>
      <c r="W21" s="51">
        <v>28</v>
      </c>
      <c r="X21" s="56"/>
      <c r="Y21" s="56" t="s">
        <v>1065</v>
      </c>
      <c r="AA21" s="53">
        <v>0</v>
      </c>
      <c r="AB21" s="8">
        <v>0</v>
      </c>
      <c r="AC21" s="54">
        <v>0</v>
      </c>
      <c r="AD21" s="53"/>
      <c r="AE21" s="8"/>
      <c r="AF21" s="54">
        <f t="shared" si="6"/>
        <v>0</v>
      </c>
      <c r="AG21" s="53"/>
      <c r="AH21" s="8"/>
      <c r="AI21" s="54">
        <f t="shared" si="1"/>
        <v>0</v>
      </c>
      <c r="AJ21" s="53">
        <f t="shared" si="2"/>
        <v>39066315.34125</v>
      </c>
      <c r="AK21" s="8">
        <f t="shared" si="2"/>
        <v>39066315.34125</v>
      </c>
      <c r="AL21" s="54">
        <f t="shared" si="2"/>
        <v>39066315.34125</v>
      </c>
      <c r="AM21" s="55">
        <f t="shared" si="3"/>
        <v>0</v>
      </c>
      <c r="AN21" s="4">
        <f t="shared" si="4"/>
        <v>0</v>
      </c>
      <c r="AO21" s="4"/>
    </row>
    <row r="22" spans="1:41" ht="12.75">
      <c r="A22" s="11">
        <v>16</v>
      </c>
      <c r="B22" s="46">
        <v>10700003</v>
      </c>
      <c r="C22" s="47"/>
      <c r="D22" s="5" t="s">
        <v>1066</v>
      </c>
      <c r="F22" s="48">
        <v>12524782.79</v>
      </c>
      <c r="G22" s="48">
        <v>13985278.96</v>
      </c>
      <c r="H22" s="48">
        <v>14303434.25</v>
      </c>
      <c r="I22" s="48">
        <v>16298659.04</v>
      </c>
      <c r="J22" s="48">
        <v>14034663.71</v>
      </c>
      <c r="K22" s="48">
        <v>13031943.16</v>
      </c>
      <c r="L22" s="48">
        <v>12083107.61</v>
      </c>
      <c r="M22" s="49">
        <v>15339970.63</v>
      </c>
      <c r="N22" s="49">
        <v>17305973.37</v>
      </c>
      <c r="O22" s="49">
        <v>20792692.81</v>
      </c>
      <c r="P22" s="49">
        <v>18819235.54</v>
      </c>
      <c r="Q22" s="49">
        <v>20667015.73</v>
      </c>
      <c r="R22" s="49">
        <v>13150510.34</v>
      </c>
      <c r="S22" s="50">
        <f t="shared" si="0"/>
        <v>15791635.11458333</v>
      </c>
      <c r="T22" s="50" t="e">
        <f>S22-#REF!</f>
        <v>#REF!</v>
      </c>
      <c r="U22" s="51" t="s">
        <v>1067</v>
      </c>
      <c r="V22" s="51"/>
      <c r="W22" s="51" t="s">
        <v>1068</v>
      </c>
      <c r="X22" s="56"/>
      <c r="Y22" s="56" t="s">
        <v>1069</v>
      </c>
      <c r="AA22" s="53">
        <v>0</v>
      </c>
      <c r="AB22" s="8">
        <v>0</v>
      </c>
      <c r="AC22" s="54">
        <v>0</v>
      </c>
      <c r="AD22" s="53"/>
      <c r="AE22" s="8"/>
      <c r="AF22" s="54">
        <f t="shared" si="6"/>
        <v>0</v>
      </c>
      <c r="AG22" s="53"/>
      <c r="AH22" s="8"/>
      <c r="AI22" s="54">
        <f t="shared" si="1"/>
        <v>0</v>
      </c>
      <c r="AJ22" s="53">
        <f t="shared" si="2"/>
        <v>15791635.11458333</v>
      </c>
      <c r="AK22" s="8">
        <f t="shared" si="2"/>
        <v>15791635.11458333</v>
      </c>
      <c r="AL22" s="54">
        <f t="shared" si="2"/>
        <v>15791635.11458333</v>
      </c>
      <c r="AM22" s="55">
        <f t="shared" si="3"/>
        <v>0</v>
      </c>
      <c r="AN22" s="4">
        <f t="shared" si="4"/>
        <v>0</v>
      </c>
      <c r="AO22" s="4"/>
    </row>
    <row r="23" spans="1:41" ht="12.75">
      <c r="A23" s="11">
        <v>17</v>
      </c>
      <c r="B23" s="46">
        <v>10700013</v>
      </c>
      <c r="C23" s="47"/>
      <c r="D23" s="5" t="s">
        <v>1070</v>
      </c>
      <c r="F23" s="48">
        <v>-2000630.5</v>
      </c>
      <c r="G23" s="48">
        <v>-3149001.32</v>
      </c>
      <c r="H23" s="48">
        <v>-3091133.28</v>
      </c>
      <c r="I23" s="48">
        <v>-841990.26</v>
      </c>
      <c r="J23" s="48">
        <v>2783124.26</v>
      </c>
      <c r="K23" s="48">
        <v>2709615.66</v>
      </c>
      <c r="L23" s="48">
        <v>1898020.78</v>
      </c>
      <c r="M23" s="49">
        <v>1006645.1</v>
      </c>
      <c r="N23" s="49">
        <v>109283.53</v>
      </c>
      <c r="O23" s="49">
        <v>-889401.77</v>
      </c>
      <c r="P23" s="49">
        <v>-1739326.81</v>
      </c>
      <c r="Q23" s="49">
        <v>-2850215.91</v>
      </c>
      <c r="R23" s="49">
        <v>-5567944.73</v>
      </c>
      <c r="S23" s="50">
        <f t="shared" si="0"/>
        <v>-653222.3029166666</v>
      </c>
      <c r="T23" s="50" t="e">
        <f>S23-#REF!</f>
        <v>#REF!</v>
      </c>
      <c r="U23" s="51" t="s">
        <v>1067</v>
      </c>
      <c r="V23" s="51"/>
      <c r="W23" s="51" t="s">
        <v>1068</v>
      </c>
      <c r="X23" s="56"/>
      <c r="Y23" s="56" t="s">
        <v>1069</v>
      </c>
      <c r="AA23" s="53">
        <v>0</v>
      </c>
      <c r="AB23" s="8">
        <v>0</v>
      </c>
      <c r="AC23" s="54">
        <v>0</v>
      </c>
      <c r="AD23" s="53"/>
      <c r="AE23" s="8"/>
      <c r="AF23" s="54">
        <f t="shared" si="6"/>
        <v>0</v>
      </c>
      <c r="AG23" s="53"/>
      <c r="AH23" s="8"/>
      <c r="AI23" s="54">
        <f t="shared" si="1"/>
        <v>0</v>
      </c>
      <c r="AJ23" s="53">
        <f t="shared" si="2"/>
        <v>-653222.3029166666</v>
      </c>
      <c r="AK23" s="8">
        <f t="shared" si="2"/>
        <v>-653222.3029166666</v>
      </c>
      <c r="AL23" s="54">
        <f t="shared" si="2"/>
        <v>-653222.3029166666</v>
      </c>
      <c r="AM23" s="55">
        <f t="shared" si="3"/>
        <v>0</v>
      </c>
      <c r="AN23" s="4">
        <f t="shared" si="4"/>
        <v>0</v>
      </c>
      <c r="AO23" s="4"/>
    </row>
    <row r="24" spans="1:41" ht="12.75">
      <c r="A24" s="11">
        <v>18</v>
      </c>
      <c r="B24" s="46">
        <v>10700021</v>
      </c>
      <c r="C24" s="47"/>
      <c r="D24" s="5" t="s">
        <v>1071</v>
      </c>
      <c r="F24" s="48">
        <v>47064.91</v>
      </c>
      <c r="G24" s="48">
        <v>47064.91</v>
      </c>
      <c r="H24" s="48">
        <v>0</v>
      </c>
      <c r="I24" s="48">
        <v>4041.59</v>
      </c>
      <c r="J24" s="48">
        <v>0</v>
      </c>
      <c r="K24" s="48">
        <v>0</v>
      </c>
      <c r="L24" s="48">
        <v>0</v>
      </c>
      <c r="M24" s="49">
        <v>0</v>
      </c>
      <c r="N24" s="49">
        <v>0</v>
      </c>
      <c r="O24" s="49">
        <v>21790.13</v>
      </c>
      <c r="P24" s="49">
        <v>21790.13</v>
      </c>
      <c r="Q24" s="49">
        <v>21790.13</v>
      </c>
      <c r="R24" s="49">
        <v>110122.45</v>
      </c>
      <c r="S24" s="50">
        <f t="shared" si="0"/>
        <v>16255.880833333335</v>
      </c>
      <c r="T24" s="50" t="e">
        <f>S24-#REF!</f>
        <v>#REF!</v>
      </c>
      <c r="U24" s="51">
        <v>43</v>
      </c>
      <c r="V24" s="51"/>
      <c r="W24" s="51">
        <v>62</v>
      </c>
      <c r="X24" s="56"/>
      <c r="Y24" s="56" t="s">
        <v>1063</v>
      </c>
      <c r="AA24" s="53">
        <v>0</v>
      </c>
      <c r="AB24" s="8">
        <v>0</v>
      </c>
      <c r="AC24" s="54">
        <v>0</v>
      </c>
      <c r="AD24" s="53"/>
      <c r="AE24" s="8"/>
      <c r="AF24" s="54">
        <f t="shared" si="6"/>
        <v>0</v>
      </c>
      <c r="AG24" s="53"/>
      <c r="AH24" s="8"/>
      <c r="AI24" s="54">
        <f t="shared" si="1"/>
        <v>0</v>
      </c>
      <c r="AJ24" s="53">
        <f t="shared" si="2"/>
        <v>16255.880833333335</v>
      </c>
      <c r="AK24" s="8">
        <f t="shared" si="2"/>
        <v>16255.880833333335</v>
      </c>
      <c r="AL24" s="54">
        <f t="shared" si="2"/>
        <v>16255.880833333335</v>
      </c>
      <c r="AM24" s="55">
        <f t="shared" si="3"/>
        <v>0</v>
      </c>
      <c r="AN24" s="4">
        <f t="shared" si="4"/>
        <v>0</v>
      </c>
      <c r="AO24" s="4"/>
    </row>
    <row r="25" spans="1:41" ht="12.75">
      <c r="A25" s="11">
        <v>19</v>
      </c>
      <c r="B25" s="46">
        <v>10700022</v>
      </c>
      <c r="C25" s="47"/>
      <c r="D25" s="5" t="s">
        <v>1072</v>
      </c>
      <c r="E25" s="3">
        <v>38961</v>
      </c>
      <c r="F25" s="48">
        <v>10204.26</v>
      </c>
      <c r="G25" s="48">
        <v>10204.26</v>
      </c>
      <c r="H25" s="48">
        <v>12540.72</v>
      </c>
      <c r="I25" s="48">
        <v>12540.72</v>
      </c>
      <c r="J25" s="48">
        <v>12540.72</v>
      </c>
      <c r="K25" s="48">
        <v>12540.72</v>
      </c>
      <c r="L25" s="48">
        <v>12540.72</v>
      </c>
      <c r="M25" s="49">
        <v>12540.72</v>
      </c>
      <c r="N25" s="49">
        <v>12540.72</v>
      </c>
      <c r="O25" s="49">
        <v>0</v>
      </c>
      <c r="P25" s="49">
        <v>0</v>
      </c>
      <c r="Q25" s="49">
        <v>0</v>
      </c>
      <c r="R25" s="49">
        <v>0</v>
      </c>
      <c r="S25" s="50">
        <f t="shared" si="0"/>
        <v>8590.952500000001</v>
      </c>
      <c r="T25" s="50" t="e">
        <f>S25-#REF!</f>
        <v>#REF!</v>
      </c>
      <c r="U25" s="51" t="s">
        <v>1073</v>
      </c>
      <c r="V25" s="51"/>
      <c r="W25" s="51" t="s">
        <v>1074</v>
      </c>
      <c r="X25" s="56"/>
      <c r="Y25" s="56" t="s">
        <v>1065</v>
      </c>
      <c r="AA25" s="53">
        <v>0</v>
      </c>
      <c r="AB25" s="8">
        <v>0</v>
      </c>
      <c r="AC25" s="54">
        <v>0</v>
      </c>
      <c r="AD25" s="53"/>
      <c r="AE25" s="8"/>
      <c r="AF25" s="54">
        <f t="shared" si="6"/>
        <v>0</v>
      </c>
      <c r="AG25" s="53"/>
      <c r="AH25" s="8"/>
      <c r="AI25" s="54">
        <f t="shared" si="1"/>
        <v>0</v>
      </c>
      <c r="AJ25" s="53">
        <f t="shared" si="2"/>
        <v>8590.952500000001</v>
      </c>
      <c r="AK25" s="8">
        <f t="shared" si="2"/>
        <v>8590.952500000001</v>
      </c>
      <c r="AL25" s="54">
        <f t="shared" si="2"/>
        <v>8590.952500000001</v>
      </c>
      <c r="AM25" s="55">
        <f t="shared" si="3"/>
        <v>0</v>
      </c>
      <c r="AN25" s="4">
        <f t="shared" si="4"/>
        <v>0</v>
      </c>
      <c r="AO25" s="4"/>
    </row>
    <row r="26" spans="1:41" ht="12.75">
      <c r="A26" s="11">
        <v>20</v>
      </c>
      <c r="B26" s="46">
        <v>10700041</v>
      </c>
      <c r="C26" s="47"/>
      <c r="D26" s="5" t="s">
        <v>1075</v>
      </c>
      <c r="F26" s="48">
        <v>11405707.41</v>
      </c>
      <c r="G26" s="48">
        <v>12699320.69</v>
      </c>
      <c r="H26" s="48">
        <v>10400406.78</v>
      </c>
      <c r="I26" s="48">
        <v>0</v>
      </c>
      <c r="J26" s="48">
        <v>7599523.77</v>
      </c>
      <c r="K26" s="48">
        <v>8521299.45</v>
      </c>
      <c r="L26" s="48">
        <v>9431799.4</v>
      </c>
      <c r="M26" s="49">
        <v>11393595.87</v>
      </c>
      <c r="N26" s="49">
        <v>12124068.01</v>
      </c>
      <c r="O26" s="49">
        <v>13365933.92</v>
      </c>
      <c r="P26" s="49">
        <v>12546673</v>
      </c>
      <c r="Q26" s="49">
        <v>10111975.85</v>
      </c>
      <c r="R26" s="49">
        <v>10417448.82</v>
      </c>
      <c r="S26" s="50">
        <f t="shared" si="0"/>
        <v>9925514.57125</v>
      </c>
      <c r="T26" s="50" t="e">
        <f>S26-#REF!</f>
        <v>#REF!</v>
      </c>
      <c r="U26" s="51">
        <v>43</v>
      </c>
      <c r="V26" s="51"/>
      <c r="W26" s="51">
        <v>62</v>
      </c>
      <c r="X26" s="56"/>
      <c r="Y26" s="56" t="s">
        <v>1063</v>
      </c>
      <c r="AA26" s="53">
        <v>0</v>
      </c>
      <c r="AB26" s="8">
        <v>0</v>
      </c>
      <c r="AC26" s="54">
        <v>0</v>
      </c>
      <c r="AD26" s="53"/>
      <c r="AE26" s="8"/>
      <c r="AF26" s="54">
        <f t="shared" si="6"/>
        <v>0</v>
      </c>
      <c r="AG26" s="53"/>
      <c r="AH26" s="8"/>
      <c r="AI26" s="54">
        <f t="shared" si="1"/>
        <v>0</v>
      </c>
      <c r="AJ26" s="53">
        <f t="shared" si="2"/>
        <v>9925514.57125</v>
      </c>
      <c r="AK26" s="8">
        <f t="shared" si="2"/>
        <v>9925514.57125</v>
      </c>
      <c r="AL26" s="54">
        <f t="shared" si="2"/>
        <v>9925514.57125</v>
      </c>
      <c r="AM26" s="55">
        <f t="shared" si="3"/>
        <v>0</v>
      </c>
      <c r="AN26" s="4">
        <f t="shared" si="4"/>
        <v>0</v>
      </c>
      <c r="AO26" s="4"/>
    </row>
    <row r="27" spans="1:41" ht="12.75">
      <c r="A27" s="11">
        <v>21</v>
      </c>
      <c r="B27" s="46">
        <v>10700042</v>
      </c>
      <c r="C27" s="47"/>
      <c r="D27" s="5" t="s">
        <v>1076</v>
      </c>
      <c r="F27" s="48">
        <v>12643223.99</v>
      </c>
      <c r="G27" s="48">
        <v>15701687.47</v>
      </c>
      <c r="H27" s="48">
        <v>14830363.43</v>
      </c>
      <c r="I27" s="48">
        <v>710000</v>
      </c>
      <c r="J27" s="48">
        <v>16232698.68</v>
      </c>
      <c r="K27" s="48">
        <v>19425726.39</v>
      </c>
      <c r="L27" s="48">
        <v>20223819.66</v>
      </c>
      <c r="M27" s="49">
        <v>21085567.03</v>
      </c>
      <c r="N27" s="49">
        <v>18975474.01</v>
      </c>
      <c r="O27" s="49">
        <v>17463717.42</v>
      </c>
      <c r="P27" s="49">
        <v>19181249.17</v>
      </c>
      <c r="Q27" s="49">
        <v>17794594.34</v>
      </c>
      <c r="R27" s="49">
        <v>15184951.15</v>
      </c>
      <c r="S27" s="50">
        <f t="shared" si="0"/>
        <v>16294915.430833332</v>
      </c>
      <c r="T27" s="50" t="e">
        <f>S27-#REF!</f>
        <v>#REF!</v>
      </c>
      <c r="U27" s="51">
        <v>58</v>
      </c>
      <c r="V27" s="51"/>
      <c r="W27" s="51">
        <v>28</v>
      </c>
      <c r="X27" s="56"/>
      <c r="Y27" s="56" t="s">
        <v>1065</v>
      </c>
      <c r="AA27" s="53">
        <v>0</v>
      </c>
      <c r="AB27" s="8">
        <v>0</v>
      </c>
      <c r="AC27" s="54">
        <v>0</v>
      </c>
      <c r="AD27" s="53"/>
      <c r="AE27" s="8"/>
      <c r="AF27" s="54">
        <f t="shared" si="6"/>
        <v>0</v>
      </c>
      <c r="AG27" s="53"/>
      <c r="AH27" s="8"/>
      <c r="AI27" s="54">
        <f t="shared" si="1"/>
        <v>0</v>
      </c>
      <c r="AJ27" s="53">
        <f aca="true" t="shared" si="7" ref="AJ27:AL46">IF($Y27&gt;0,$S27-$AF27-$AI27-$AC27,0)</f>
        <v>16294915.430833332</v>
      </c>
      <c r="AK27" s="8">
        <f t="shared" si="7"/>
        <v>16294915.430833332</v>
      </c>
      <c r="AL27" s="54">
        <f t="shared" si="7"/>
        <v>16294915.430833332</v>
      </c>
      <c r="AM27" s="55">
        <f t="shared" si="3"/>
        <v>0</v>
      </c>
      <c r="AN27" s="4">
        <f t="shared" si="4"/>
        <v>0</v>
      </c>
      <c r="AO27" s="4"/>
    </row>
    <row r="28" spans="1:41" ht="12.75">
      <c r="A28" s="11">
        <v>22</v>
      </c>
      <c r="B28" s="46">
        <v>10800001</v>
      </c>
      <c r="C28" s="47"/>
      <c r="D28" s="5" t="s">
        <v>1077</v>
      </c>
      <c r="F28" s="48">
        <v>-1959112601.42</v>
      </c>
      <c r="G28" s="48">
        <v>-1967123030.42</v>
      </c>
      <c r="H28" s="48">
        <v>-1974917551.81</v>
      </c>
      <c r="I28" s="48">
        <v>-1981226559.1</v>
      </c>
      <c r="J28" s="48">
        <v>-1992669370.68</v>
      </c>
      <c r="K28" s="48">
        <v>-1999959834.84</v>
      </c>
      <c r="L28" s="48">
        <v>-2030627597.66</v>
      </c>
      <c r="M28" s="49">
        <v>-2233442821.66</v>
      </c>
      <c r="N28" s="49">
        <v>-2243641149.35</v>
      </c>
      <c r="O28" s="49">
        <v>-2251740072.28</v>
      </c>
      <c r="P28" s="49">
        <v>-2249325511.44</v>
      </c>
      <c r="Q28" s="49">
        <v>-2238233969.67</v>
      </c>
      <c r="R28" s="49">
        <v>-2210721838.45</v>
      </c>
      <c r="S28" s="50">
        <f t="shared" si="0"/>
        <v>-2103985390.7370832</v>
      </c>
      <c r="T28" s="50" t="e">
        <f>S28-#REF!</f>
        <v>#REF!</v>
      </c>
      <c r="U28" s="51">
        <v>24</v>
      </c>
      <c r="V28" s="51">
        <v>17</v>
      </c>
      <c r="W28" s="51">
        <v>58</v>
      </c>
      <c r="X28" s="56"/>
      <c r="Y28" s="56">
        <v>24</v>
      </c>
      <c r="AA28" s="53">
        <v>0</v>
      </c>
      <c r="AB28" s="8">
        <v>0</v>
      </c>
      <c r="AC28" s="54">
        <v>0</v>
      </c>
      <c r="AD28" s="53">
        <f>$S28</f>
        <v>-2103985390.7370832</v>
      </c>
      <c r="AE28" s="8"/>
      <c r="AF28" s="54">
        <f t="shared" si="6"/>
        <v>-2103985390.7370832</v>
      </c>
      <c r="AG28" s="53"/>
      <c r="AH28" s="8">
        <v>0</v>
      </c>
      <c r="AI28" s="54">
        <f t="shared" si="1"/>
        <v>0</v>
      </c>
      <c r="AJ28" s="53">
        <f t="shared" si="7"/>
        <v>0</v>
      </c>
      <c r="AK28" s="8">
        <f t="shared" si="7"/>
        <v>0</v>
      </c>
      <c r="AL28" s="54">
        <f t="shared" si="7"/>
        <v>0</v>
      </c>
      <c r="AM28" s="55">
        <f t="shared" si="3"/>
        <v>0</v>
      </c>
      <c r="AN28" s="4">
        <f t="shared" si="4"/>
        <v>0</v>
      </c>
      <c r="AO28" s="4"/>
    </row>
    <row r="29" spans="1:41" ht="12.75">
      <c r="A29" s="11">
        <v>23</v>
      </c>
      <c r="B29" s="46" t="s">
        <v>1078</v>
      </c>
      <c r="C29" s="47"/>
      <c r="D29" s="5" t="s">
        <v>1079</v>
      </c>
      <c r="E29" s="3">
        <v>38596</v>
      </c>
      <c r="F29" s="48">
        <v>-209358</v>
      </c>
      <c r="G29" s="48">
        <v>-210492.55</v>
      </c>
      <c r="H29" s="48">
        <v>-211627</v>
      </c>
      <c r="I29" s="48">
        <v>-248484</v>
      </c>
      <c r="J29" s="48">
        <v>-79509</v>
      </c>
      <c r="K29" s="48">
        <v>-80644</v>
      </c>
      <c r="L29" s="48">
        <v>-84850</v>
      </c>
      <c r="M29" s="49">
        <v>-85985</v>
      </c>
      <c r="N29" s="49">
        <v>-87119</v>
      </c>
      <c r="O29" s="49">
        <v>-91326</v>
      </c>
      <c r="P29" s="49">
        <v>-92495.63</v>
      </c>
      <c r="Q29" s="49">
        <v>-93665.11</v>
      </c>
      <c r="R29" s="49">
        <v>-97801.84</v>
      </c>
      <c r="S29" s="50">
        <f t="shared" si="0"/>
        <v>-126648.10083333334</v>
      </c>
      <c r="T29" s="50" t="e">
        <f>S29-#REF!</f>
        <v>#REF!</v>
      </c>
      <c r="U29" s="51">
        <v>24</v>
      </c>
      <c r="V29" s="51"/>
      <c r="W29" s="51">
        <v>58</v>
      </c>
      <c r="X29" s="56"/>
      <c r="Y29" s="56" t="s">
        <v>1080</v>
      </c>
      <c r="AA29" s="53">
        <v>0</v>
      </c>
      <c r="AB29" s="8">
        <v>0</v>
      </c>
      <c r="AC29" s="54">
        <v>0</v>
      </c>
      <c r="AD29" s="53"/>
      <c r="AE29" s="8"/>
      <c r="AF29" s="54">
        <f t="shared" si="6"/>
        <v>0</v>
      </c>
      <c r="AG29" s="53">
        <f>$S29</f>
        <v>-126648.10083333334</v>
      </c>
      <c r="AH29" s="8">
        <v>0</v>
      </c>
      <c r="AI29" s="54">
        <f t="shared" si="1"/>
        <v>-126648.10083333334</v>
      </c>
      <c r="AJ29" s="53">
        <f t="shared" si="7"/>
        <v>0</v>
      </c>
      <c r="AK29" s="8">
        <f t="shared" si="7"/>
        <v>0</v>
      </c>
      <c r="AL29" s="54">
        <f t="shared" si="7"/>
        <v>0</v>
      </c>
      <c r="AM29" s="55">
        <f t="shared" si="3"/>
        <v>0</v>
      </c>
      <c r="AN29" s="4">
        <f t="shared" si="4"/>
        <v>0</v>
      </c>
      <c r="AO29" s="4"/>
    </row>
    <row r="30" spans="1:41" ht="12.75">
      <c r="A30" s="11">
        <v>24</v>
      </c>
      <c r="B30" s="46">
        <v>10800002</v>
      </c>
      <c r="C30" s="47"/>
      <c r="D30" s="5" t="s">
        <v>1081</v>
      </c>
      <c r="F30" s="48">
        <v>-652938823.86</v>
      </c>
      <c r="G30" s="48">
        <v>-657489643.07</v>
      </c>
      <c r="H30" s="48">
        <v>-661617821.49</v>
      </c>
      <c r="I30" s="48">
        <v>-665289799.12</v>
      </c>
      <c r="J30" s="48">
        <v>-670307636.03</v>
      </c>
      <c r="K30" s="48">
        <v>-674906032.65</v>
      </c>
      <c r="L30" s="48">
        <v>-679549705.26</v>
      </c>
      <c r="M30" s="49">
        <v>-680800733.44</v>
      </c>
      <c r="N30" s="49">
        <v>-687668606.77</v>
      </c>
      <c r="O30" s="49">
        <v>-692228479.28</v>
      </c>
      <c r="P30" s="49">
        <v>-695440589.02</v>
      </c>
      <c r="Q30" s="49">
        <v>-683857050.42</v>
      </c>
      <c r="R30" s="49">
        <v>-687412726.23</v>
      </c>
      <c r="S30" s="50">
        <f t="shared" si="0"/>
        <v>-676610989.2995833</v>
      </c>
      <c r="T30" s="50" t="e">
        <f>S30-#REF!</f>
        <v>#REF!</v>
      </c>
      <c r="U30" s="51">
        <v>61</v>
      </c>
      <c r="V30" s="51"/>
      <c r="W30" s="51">
        <v>14</v>
      </c>
      <c r="X30" s="56">
        <v>5</v>
      </c>
      <c r="Y30" s="56">
        <v>24</v>
      </c>
      <c r="AA30" s="53">
        <v>0</v>
      </c>
      <c r="AB30" s="8">
        <v>0</v>
      </c>
      <c r="AC30" s="54">
        <v>0</v>
      </c>
      <c r="AD30" s="53"/>
      <c r="AE30" s="8">
        <f>$S30</f>
        <v>-676610989.2995833</v>
      </c>
      <c r="AF30" s="54">
        <f>S30</f>
        <v>-676610989.2995833</v>
      </c>
      <c r="AG30" s="53">
        <v>0</v>
      </c>
      <c r="AH30" s="8"/>
      <c r="AI30" s="54">
        <f t="shared" si="1"/>
        <v>0</v>
      </c>
      <c r="AJ30" s="53">
        <f t="shared" si="7"/>
        <v>0</v>
      </c>
      <c r="AK30" s="8">
        <f t="shared" si="7"/>
        <v>0</v>
      </c>
      <c r="AL30" s="54">
        <f t="shared" si="7"/>
        <v>0</v>
      </c>
      <c r="AM30" s="55">
        <f t="shared" si="3"/>
        <v>0</v>
      </c>
      <c r="AN30" s="4">
        <f t="shared" si="4"/>
        <v>0</v>
      </c>
      <c r="AO30" s="4"/>
    </row>
    <row r="31" spans="1:41" ht="12.75">
      <c r="A31" s="11">
        <v>25</v>
      </c>
      <c r="B31" s="46">
        <v>10800003</v>
      </c>
      <c r="C31" s="47"/>
      <c r="D31" s="5" t="s">
        <v>1082</v>
      </c>
      <c r="F31" s="48">
        <v>-30229915.89</v>
      </c>
      <c r="G31" s="48">
        <v>-30776775.59</v>
      </c>
      <c r="H31" s="48">
        <v>-29144668.34</v>
      </c>
      <c r="I31" s="48">
        <v>-30476815.29</v>
      </c>
      <c r="J31" s="48">
        <v>-30983768.78</v>
      </c>
      <c r="K31" s="48">
        <v>-31541078.9</v>
      </c>
      <c r="L31" s="48">
        <v>-31611229.98</v>
      </c>
      <c r="M31" s="49">
        <v>-32109623.03</v>
      </c>
      <c r="N31" s="49">
        <v>-32676104.31</v>
      </c>
      <c r="O31" s="49">
        <v>-33155146.08</v>
      </c>
      <c r="P31" s="49">
        <v>-33481479.87</v>
      </c>
      <c r="Q31" s="49">
        <v>-27854934.87</v>
      </c>
      <c r="R31" s="49">
        <v>-28456610.85</v>
      </c>
      <c r="S31" s="50">
        <f t="shared" si="0"/>
        <v>-31096240.700833336</v>
      </c>
      <c r="T31" s="50" t="e">
        <f>S31-#REF!</f>
        <v>#REF!</v>
      </c>
      <c r="U31" s="51" t="s">
        <v>1083</v>
      </c>
      <c r="V31" s="51">
        <v>18</v>
      </c>
      <c r="W31" s="51" t="s">
        <v>1084</v>
      </c>
      <c r="X31" s="56" t="s">
        <v>1085</v>
      </c>
      <c r="Y31" s="56">
        <v>24</v>
      </c>
      <c r="AA31" s="53">
        <v>0</v>
      </c>
      <c r="AB31" s="8">
        <v>0</v>
      </c>
      <c r="AC31" s="54">
        <v>0</v>
      </c>
      <c r="AD31" s="53">
        <f>$S31*$AJ$1</f>
        <v>-20259200.816592917</v>
      </c>
      <c r="AE31" s="8">
        <f>$S31*$AJ$2</f>
        <v>-10837039.884240417</v>
      </c>
      <c r="AF31" s="54">
        <f>S31</f>
        <v>-31096240.700833336</v>
      </c>
      <c r="AG31" s="53"/>
      <c r="AH31" s="8"/>
      <c r="AI31" s="54">
        <f t="shared" si="1"/>
        <v>0</v>
      </c>
      <c r="AJ31" s="53">
        <f t="shared" si="7"/>
        <v>0</v>
      </c>
      <c r="AK31" s="8">
        <f t="shared" si="7"/>
        <v>0</v>
      </c>
      <c r="AL31" s="54">
        <f t="shared" si="7"/>
        <v>0</v>
      </c>
      <c r="AM31" s="55">
        <f t="shared" si="3"/>
        <v>0</v>
      </c>
      <c r="AN31" s="4">
        <f t="shared" si="4"/>
        <v>0</v>
      </c>
      <c r="AO31" s="4"/>
    </row>
    <row r="32" spans="1:41" ht="12.75">
      <c r="A32" s="11">
        <v>26</v>
      </c>
      <c r="B32" s="46" t="s">
        <v>1127</v>
      </c>
      <c r="C32" s="47">
        <v>1019</v>
      </c>
      <c r="D32" s="5" t="s">
        <v>1128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50">
        <f t="shared" si="0"/>
        <v>0</v>
      </c>
      <c r="T32" s="50" t="e">
        <f>S32-#REF!</f>
        <v>#REF!</v>
      </c>
      <c r="U32" s="51">
        <v>40</v>
      </c>
      <c r="V32" s="51"/>
      <c r="W32" s="51" t="s">
        <v>1126</v>
      </c>
      <c r="X32" s="56"/>
      <c r="Y32" s="56">
        <v>41</v>
      </c>
      <c r="AA32" s="53">
        <v>0</v>
      </c>
      <c r="AB32" s="8">
        <v>0</v>
      </c>
      <c r="AC32" s="54">
        <v>0</v>
      </c>
      <c r="AD32" s="53"/>
      <c r="AE32" s="8"/>
      <c r="AF32" s="54">
        <f>AD32+AE32</f>
        <v>0</v>
      </c>
      <c r="AG32" s="53">
        <f>$S32*$AJ$1</f>
        <v>0</v>
      </c>
      <c r="AH32" s="8">
        <f>$S32*$AJ$2</f>
        <v>0</v>
      </c>
      <c r="AI32" s="54">
        <f t="shared" si="1"/>
        <v>0</v>
      </c>
      <c r="AJ32" s="53">
        <f t="shared" si="7"/>
        <v>0</v>
      </c>
      <c r="AK32" s="8">
        <f t="shared" si="7"/>
        <v>0</v>
      </c>
      <c r="AL32" s="54">
        <f t="shared" si="7"/>
        <v>0</v>
      </c>
      <c r="AM32" s="55">
        <f t="shared" si="3"/>
        <v>0</v>
      </c>
      <c r="AN32" s="4">
        <f t="shared" si="4"/>
        <v>0</v>
      </c>
      <c r="AO32" s="4"/>
    </row>
    <row r="33" spans="1:41" ht="12.75">
      <c r="A33" s="11">
        <v>26</v>
      </c>
      <c r="B33" s="46" t="s">
        <v>1086</v>
      </c>
      <c r="C33" s="47"/>
      <c r="D33" s="5" t="s">
        <v>1087</v>
      </c>
      <c r="E33" s="3">
        <v>38687</v>
      </c>
      <c r="F33" s="48">
        <v>-11450</v>
      </c>
      <c r="G33" s="48">
        <v>-11450.25</v>
      </c>
      <c r="H33" s="48">
        <v>-11450.25</v>
      </c>
      <c r="I33" s="48">
        <v>-11535</v>
      </c>
      <c r="J33" s="48">
        <v>-11535</v>
      </c>
      <c r="K33" s="48">
        <v>-11535</v>
      </c>
      <c r="L33" s="48">
        <v>-11597</v>
      </c>
      <c r="M33" s="49">
        <v>-11597</v>
      </c>
      <c r="N33" s="49">
        <v>-11597</v>
      </c>
      <c r="O33" s="49">
        <v>-11658</v>
      </c>
      <c r="P33" s="49">
        <v>-11658</v>
      </c>
      <c r="Q33" s="49">
        <v>-11658</v>
      </c>
      <c r="R33" s="49">
        <v>-11719.5</v>
      </c>
      <c r="S33" s="50">
        <f t="shared" si="0"/>
        <v>-11571.270833333334</v>
      </c>
      <c r="T33" s="50" t="e">
        <f>S33-#REF!</f>
        <v>#REF!</v>
      </c>
      <c r="U33" s="51" t="s">
        <v>1083</v>
      </c>
      <c r="V33" s="51"/>
      <c r="W33" s="51" t="s">
        <v>1084</v>
      </c>
      <c r="X33" s="56"/>
      <c r="Y33" s="56" t="s">
        <v>1080</v>
      </c>
      <c r="AA33" s="53">
        <v>0</v>
      </c>
      <c r="AB33" s="8">
        <v>0</v>
      </c>
      <c r="AC33" s="54">
        <v>0</v>
      </c>
      <c r="AD33" s="53"/>
      <c r="AE33" s="8"/>
      <c r="AF33" s="54">
        <f>AD33+AE33</f>
        <v>0</v>
      </c>
      <c r="AG33" s="53">
        <f>$S33*$AJ$1</f>
        <v>-7538.682947916666</v>
      </c>
      <c r="AH33" s="8">
        <f>$S33*$AJ$2</f>
        <v>-4032.5878854166667</v>
      </c>
      <c r="AI33" s="54">
        <f t="shared" si="1"/>
        <v>-11571.270833333332</v>
      </c>
      <c r="AJ33" s="53">
        <f t="shared" si="7"/>
        <v>-1.8189894035458565E-12</v>
      </c>
      <c r="AK33" s="8">
        <f t="shared" si="7"/>
        <v>-1.8189894035458565E-12</v>
      </c>
      <c r="AL33" s="54">
        <f t="shared" si="7"/>
        <v>-1.8189894035458565E-12</v>
      </c>
      <c r="AM33" s="55">
        <f t="shared" si="3"/>
        <v>0</v>
      </c>
      <c r="AN33" s="4">
        <f t="shared" si="4"/>
        <v>0</v>
      </c>
      <c r="AO33" s="4"/>
    </row>
    <row r="34" spans="1:41" ht="12.75">
      <c r="A34" s="11">
        <v>27</v>
      </c>
      <c r="B34" s="46">
        <v>10800041</v>
      </c>
      <c r="C34" s="47"/>
      <c r="D34" s="5" t="s">
        <v>1088</v>
      </c>
      <c r="F34" s="48">
        <v>15905986.94</v>
      </c>
      <c r="G34" s="48">
        <v>16330014.53</v>
      </c>
      <c r="H34" s="48">
        <v>15909788.52</v>
      </c>
      <c r="I34" s="48">
        <v>16472945.71</v>
      </c>
      <c r="J34" s="48">
        <v>15659618.76</v>
      </c>
      <c r="K34" s="48">
        <v>15903753.96</v>
      </c>
      <c r="L34" s="48">
        <v>16036091.01</v>
      </c>
      <c r="M34" s="49">
        <v>16549421.95</v>
      </c>
      <c r="N34" s="49">
        <v>16974797.26</v>
      </c>
      <c r="O34" s="49">
        <v>16534097.16</v>
      </c>
      <c r="P34" s="49">
        <v>6729494.94</v>
      </c>
      <c r="Q34" s="49">
        <v>-1050841.11</v>
      </c>
      <c r="R34" s="49">
        <v>-11932116.16</v>
      </c>
      <c r="S34" s="50">
        <f t="shared" si="0"/>
        <v>12836343.173333332</v>
      </c>
      <c r="T34" s="50" t="e">
        <f>S34-#REF!</f>
        <v>#REF!</v>
      </c>
      <c r="U34" s="51">
        <v>24</v>
      </c>
      <c r="V34" s="51">
        <v>17</v>
      </c>
      <c r="W34" s="51">
        <v>58</v>
      </c>
      <c r="X34" s="56"/>
      <c r="Y34" s="56">
        <v>24</v>
      </c>
      <c r="AA34" s="53">
        <v>0</v>
      </c>
      <c r="AB34" s="8">
        <v>0</v>
      </c>
      <c r="AC34" s="54">
        <v>0</v>
      </c>
      <c r="AD34" s="53">
        <f>$S34</f>
        <v>12836343.173333332</v>
      </c>
      <c r="AE34" s="8"/>
      <c r="AF34" s="54">
        <f>AD34+AE34</f>
        <v>12836343.173333332</v>
      </c>
      <c r="AG34" s="53"/>
      <c r="AH34" s="8">
        <v>0</v>
      </c>
      <c r="AI34" s="54">
        <f t="shared" si="1"/>
        <v>0</v>
      </c>
      <c r="AJ34" s="53">
        <f t="shared" si="7"/>
        <v>0</v>
      </c>
      <c r="AK34" s="8">
        <f t="shared" si="7"/>
        <v>0</v>
      </c>
      <c r="AL34" s="54">
        <f t="shared" si="7"/>
        <v>0</v>
      </c>
      <c r="AM34" s="55">
        <f t="shared" si="3"/>
        <v>0</v>
      </c>
      <c r="AN34" s="4">
        <f t="shared" si="4"/>
        <v>0</v>
      </c>
      <c r="AO34" s="4"/>
    </row>
    <row r="35" spans="1:41" ht="12.75">
      <c r="A35" s="11">
        <v>28</v>
      </c>
      <c r="B35" s="46">
        <v>10800042</v>
      </c>
      <c r="C35" s="47"/>
      <c r="D35" s="5" t="s">
        <v>1089</v>
      </c>
      <c r="F35" s="48">
        <v>4419076.85</v>
      </c>
      <c r="G35" s="48">
        <v>4427938.17</v>
      </c>
      <c r="H35" s="48">
        <v>4402234.27</v>
      </c>
      <c r="I35" s="48">
        <v>4513698.52</v>
      </c>
      <c r="J35" s="48">
        <v>4514614.44</v>
      </c>
      <c r="K35" s="48">
        <v>4516010.06</v>
      </c>
      <c r="L35" s="48">
        <v>4533432.75</v>
      </c>
      <c r="M35" s="49">
        <v>4516052.49</v>
      </c>
      <c r="N35" s="49">
        <v>4544003.16</v>
      </c>
      <c r="O35" s="49">
        <v>4575072.53</v>
      </c>
      <c r="P35" s="49">
        <v>3108394.61</v>
      </c>
      <c r="Q35" s="49">
        <v>-3378085.33</v>
      </c>
      <c r="R35" s="49">
        <v>-3186150.58</v>
      </c>
      <c r="S35" s="50">
        <f t="shared" si="0"/>
        <v>3407485.73375</v>
      </c>
      <c r="T35" s="50" t="e">
        <f>S35-#REF!</f>
        <v>#REF!</v>
      </c>
      <c r="U35" s="51">
        <v>61</v>
      </c>
      <c r="V35" s="51"/>
      <c r="W35" s="51">
        <v>14</v>
      </c>
      <c r="X35" s="56">
        <v>5</v>
      </c>
      <c r="Y35" s="56">
        <v>24</v>
      </c>
      <c r="AA35" s="53">
        <v>0</v>
      </c>
      <c r="AB35" s="8">
        <v>0</v>
      </c>
      <c r="AC35" s="54">
        <v>0</v>
      </c>
      <c r="AD35" s="53"/>
      <c r="AE35" s="8">
        <f>$S35</f>
        <v>3407485.73375</v>
      </c>
      <c r="AF35" s="54">
        <f>S35</f>
        <v>3407485.73375</v>
      </c>
      <c r="AG35" s="53">
        <v>0</v>
      </c>
      <c r="AH35" s="8"/>
      <c r="AI35" s="54">
        <f t="shared" si="1"/>
        <v>0</v>
      </c>
      <c r="AJ35" s="53">
        <f t="shared" si="7"/>
        <v>0</v>
      </c>
      <c r="AK35" s="8">
        <f t="shared" si="7"/>
        <v>0</v>
      </c>
      <c r="AL35" s="54">
        <f t="shared" si="7"/>
        <v>0</v>
      </c>
      <c r="AM35" s="55">
        <f t="shared" si="3"/>
        <v>0</v>
      </c>
      <c r="AN35" s="4">
        <f t="shared" si="4"/>
        <v>0</v>
      </c>
      <c r="AO35" s="4"/>
    </row>
    <row r="36" spans="1:41" ht="12.75">
      <c r="A36" s="11">
        <v>29</v>
      </c>
      <c r="B36" s="46">
        <v>10800043</v>
      </c>
      <c r="C36" s="47"/>
      <c r="D36" s="5" t="s">
        <v>1090</v>
      </c>
      <c r="F36" s="48">
        <v>4164241.73</v>
      </c>
      <c r="G36" s="48">
        <v>4165029.77</v>
      </c>
      <c r="H36" s="48">
        <v>4164486.36</v>
      </c>
      <c r="I36" s="48">
        <v>4166119.18</v>
      </c>
      <c r="J36" s="48">
        <v>4167101.77</v>
      </c>
      <c r="K36" s="48">
        <v>4169320.33</v>
      </c>
      <c r="L36" s="48">
        <v>4172673.06</v>
      </c>
      <c r="M36" s="49">
        <v>4172731.49</v>
      </c>
      <c r="N36" s="49">
        <v>4171287.1</v>
      </c>
      <c r="O36" s="49">
        <v>4172195.7</v>
      </c>
      <c r="P36" s="49">
        <v>4008375.1</v>
      </c>
      <c r="Q36" s="49">
        <v>-2204347.9</v>
      </c>
      <c r="R36" s="49">
        <v>-2203839.02</v>
      </c>
      <c r="S36" s="50">
        <f t="shared" si="0"/>
        <v>3358764.442916667</v>
      </c>
      <c r="T36" s="50" t="e">
        <f>S36-#REF!</f>
        <v>#REF!</v>
      </c>
      <c r="U36" s="51" t="s">
        <v>1083</v>
      </c>
      <c r="V36" s="51">
        <v>18</v>
      </c>
      <c r="W36" s="51" t="s">
        <v>1084</v>
      </c>
      <c r="X36" s="56" t="s">
        <v>1091</v>
      </c>
      <c r="Y36" s="56">
        <v>24</v>
      </c>
      <c r="AA36" s="53">
        <v>0</v>
      </c>
      <c r="AB36" s="8">
        <v>0</v>
      </c>
      <c r="AC36" s="54">
        <v>0</v>
      </c>
      <c r="AD36" s="53">
        <f>$S36*$AJ$1</f>
        <v>2188235.0345602087</v>
      </c>
      <c r="AE36" s="8">
        <f>$S36*$AJ$2</f>
        <v>1170529.4083564584</v>
      </c>
      <c r="AF36" s="54">
        <f>S36</f>
        <v>3358764.442916667</v>
      </c>
      <c r="AG36" s="53"/>
      <c r="AH36" s="8"/>
      <c r="AI36" s="54">
        <f t="shared" si="1"/>
        <v>0</v>
      </c>
      <c r="AJ36" s="53">
        <f t="shared" si="7"/>
        <v>0</v>
      </c>
      <c r="AK36" s="8">
        <f t="shared" si="7"/>
        <v>0</v>
      </c>
      <c r="AL36" s="54">
        <f t="shared" si="7"/>
        <v>0</v>
      </c>
      <c r="AM36" s="55">
        <f t="shared" si="3"/>
        <v>0</v>
      </c>
      <c r="AN36" s="4">
        <f t="shared" si="4"/>
        <v>0</v>
      </c>
      <c r="AO36" s="4"/>
    </row>
    <row r="37" spans="1:41" ht="12.75">
      <c r="A37" s="11">
        <v>30</v>
      </c>
      <c r="B37" s="46">
        <v>10800051</v>
      </c>
      <c r="C37" s="47"/>
      <c r="D37" s="5" t="s">
        <v>1092</v>
      </c>
      <c r="F37" s="48">
        <v>-109723.81</v>
      </c>
      <c r="G37" s="48">
        <v>-92058.15</v>
      </c>
      <c r="H37" s="48">
        <v>-35501.18</v>
      </c>
      <c r="I37" s="48">
        <v>72259.24</v>
      </c>
      <c r="J37" s="48">
        <v>86254.63</v>
      </c>
      <c r="K37" s="48">
        <v>227243.05</v>
      </c>
      <c r="L37" s="48">
        <v>362608.54</v>
      </c>
      <c r="M37" s="49">
        <v>441140.46</v>
      </c>
      <c r="N37" s="49">
        <v>567603.49</v>
      </c>
      <c r="O37" s="49">
        <v>622437.62</v>
      </c>
      <c r="P37" s="49">
        <v>692557.93</v>
      </c>
      <c r="Q37" s="49">
        <v>777396.88</v>
      </c>
      <c r="R37" s="49">
        <v>3250263.39</v>
      </c>
      <c r="S37" s="50">
        <f t="shared" si="0"/>
        <v>441017.6916666667</v>
      </c>
      <c r="T37" s="50" t="e">
        <f>S37-#REF!</f>
        <v>#REF!</v>
      </c>
      <c r="U37" s="51">
        <v>24</v>
      </c>
      <c r="V37" s="51">
        <v>17</v>
      </c>
      <c r="W37" s="51">
        <v>58</v>
      </c>
      <c r="X37" s="56"/>
      <c r="Y37" s="56">
        <v>24</v>
      </c>
      <c r="AA37" s="53">
        <v>0</v>
      </c>
      <c r="AB37" s="8">
        <v>0</v>
      </c>
      <c r="AC37" s="54">
        <v>0</v>
      </c>
      <c r="AD37" s="53">
        <f>$S37</f>
        <v>441017.6916666667</v>
      </c>
      <c r="AE37" s="8"/>
      <c r="AF37" s="54">
        <f>AD37+AE37</f>
        <v>441017.6916666667</v>
      </c>
      <c r="AG37" s="53"/>
      <c r="AH37" s="8">
        <v>0</v>
      </c>
      <c r="AI37" s="54">
        <f t="shared" si="1"/>
        <v>0</v>
      </c>
      <c r="AJ37" s="53">
        <f t="shared" si="7"/>
        <v>0</v>
      </c>
      <c r="AK37" s="8">
        <f t="shared" si="7"/>
        <v>0</v>
      </c>
      <c r="AL37" s="54">
        <f t="shared" si="7"/>
        <v>0</v>
      </c>
      <c r="AM37" s="55">
        <f t="shared" si="3"/>
        <v>0</v>
      </c>
      <c r="AN37" s="4">
        <f t="shared" si="4"/>
        <v>0</v>
      </c>
      <c r="AO37" s="4"/>
    </row>
    <row r="38" spans="1:41" ht="12.75">
      <c r="A38" s="11">
        <v>31</v>
      </c>
      <c r="B38" s="46">
        <v>10800052</v>
      </c>
      <c r="C38" s="47"/>
      <c r="D38" s="5" t="s">
        <v>1093</v>
      </c>
      <c r="F38" s="48">
        <v>3616466.23</v>
      </c>
      <c r="G38" s="48">
        <v>3616466.23</v>
      </c>
      <c r="H38" s="48">
        <v>3616215.99</v>
      </c>
      <c r="I38" s="48">
        <v>3483650.79</v>
      </c>
      <c r="J38" s="48">
        <v>3483650.79</v>
      </c>
      <c r="K38" s="48">
        <v>3483650.79</v>
      </c>
      <c r="L38" s="48">
        <v>3483650.79</v>
      </c>
      <c r="M38" s="49">
        <v>3447379.65</v>
      </c>
      <c r="N38" s="49">
        <v>3477657.05</v>
      </c>
      <c r="O38" s="49">
        <v>3456967.93</v>
      </c>
      <c r="P38" s="49">
        <v>4171254.46</v>
      </c>
      <c r="Q38" s="49">
        <v>3674416.46</v>
      </c>
      <c r="R38" s="49">
        <v>4147938.65</v>
      </c>
      <c r="S38" s="50">
        <f t="shared" si="0"/>
        <v>3606430.2808333333</v>
      </c>
      <c r="T38" s="50" t="e">
        <f>S38-#REF!</f>
        <v>#REF!</v>
      </c>
      <c r="U38" s="51">
        <v>61</v>
      </c>
      <c r="V38" s="51"/>
      <c r="W38" s="51">
        <v>14</v>
      </c>
      <c r="X38" s="56">
        <v>5</v>
      </c>
      <c r="Y38" s="56">
        <v>24</v>
      </c>
      <c r="AA38" s="53">
        <v>0</v>
      </c>
      <c r="AB38" s="8">
        <v>0</v>
      </c>
      <c r="AC38" s="54">
        <v>0</v>
      </c>
      <c r="AD38" s="53"/>
      <c r="AE38" s="8">
        <f>$S38</f>
        <v>3606430.2808333333</v>
      </c>
      <c r="AF38" s="54">
        <f>S38</f>
        <v>3606430.2808333333</v>
      </c>
      <c r="AG38" s="53">
        <v>0</v>
      </c>
      <c r="AH38" s="8"/>
      <c r="AI38" s="54">
        <f t="shared" si="1"/>
        <v>0</v>
      </c>
      <c r="AJ38" s="53">
        <f t="shared" si="7"/>
        <v>0</v>
      </c>
      <c r="AK38" s="8">
        <f t="shared" si="7"/>
        <v>0</v>
      </c>
      <c r="AL38" s="54">
        <f t="shared" si="7"/>
        <v>0</v>
      </c>
      <c r="AM38" s="55">
        <f t="shared" si="3"/>
        <v>0</v>
      </c>
      <c r="AN38" s="4">
        <f t="shared" si="4"/>
        <v>0</v>
      </c>
      <c r="AO38" s="4"/>
    </row>
    <row r="39" spans="1:41" ht="12.75">
      <c r="A39" s="11">
        <v>32</v>
      </c>
      <c r="B39" s="46">
        <v>10800061</v>
      </c>
      <c r="C39" s="47"/>
      <c r="D39" s="5" t="s">
        <v>1094</v>
      </c>
      <c r="F39" s="48">
        <v>-33477134</v>
      </c>
      <c r="G39" s="48">
        <v>-33477134</v>
      </c>
      <c r="H39" s="48">
        <v>-33477134</v>
      </c>
      <c r="I39" s="48">
        <v>-31657742</v>
      </c>
      <c r="J39" s="48">
        <v>-31657742</v>
      </c>
      <c r="K39" s="48">
        <v>-31657742</v>
      </c>
      <c r="L39" s="48">
        <v>-34479877</v>
      </c>
      <c r="M39" s="49">
        <v>-34479877</v>
      </c>
      <c r="N39" s="49">
        <v>-34479877</v>
      </c>
      <c r="O39" s="49">
        <v>-33504738</v>
      </c>
      <c r="P39" s="49">
        <v>-33504738</v>
      </c>
      <c r="Q39" s="49">
        <v>-33504738</v>
      </c>
      <c r="R39" s="49">
        <v>-30642071</v>
      </c>
      <c r="S39" s="50">
        <f t="shared" si="0"/>
        <v>-33161745.125</v>
      </c>
      <c r="T39" s="50" t="e">
        <f>S39-#REF!</f>
        <v>#REF!</v>
      </c>
      <c r="U39" s="51">
        <v>24</v>
      </c>
      <c r="V39" s="51">
        <v>17</v>
      </c>
      <c r="W39" s="51">
        <v>58</v>
      </c>
      <c r="X39" s="56"/>
      <c r="Y39" s="56">
        <v>24</v>
      </c>
      <c r="AA39" s="53">
        <v>0</v>
      </c>
      <c r="AB39" s="8">
        <v>0</v>
      </c>
      <c r="AC39" s="54">
        <v>0</v>
      </c>
      <c r="AD39" s="53">
        <f>$S39</f>
        <v>-33161745.125</v>
      </c>
      <c r="AE39" s="8"/>
      <c r="AF39" s="54">
        <f>AD39+AE39</f>
        <v>-33161745.125</v>
      </c>
      <c r="AG39" s="53"/>
      <c r="AH39" s="8">
        <v>0</v>
      </c>
      <c r="AI39" s="54">
        <f t="shared" si="1"/>
        <v>0</v>
      </c>
      <c r="AJ39" s="53">
        <f t="shared" si="7"/>
        <v>0</v>
      </c>
      <c r="AK39" s="8">
        <f t="shared" si="7"/>
        <v>0</v>
      </c>
      <c r="AL39" s="54">
        <f t="shared" si="7"/>
        <v>0</v>
      </c>
      <c r="AM39" s="55">
        <f t="shared" si="3"/>
        <v>0</v>
      </c>
      <c r="AN39" s="4">
        <f t="shared" si="4"/>
        <v>0</v>
      </c>
      <c r="AO39" s="4"/>
    </row>
    <row r="40" spans="1:41" ht="12.75">
      <c r="A40" s="11">
        <v>33</v>
      </c>
      <c r="B40" s="46">
        <v>10800062</v>
      </c>
      <c r="C40" s="47"/>
      <c r="D40" s="5" t="s">
        <v>1094</v>
      </c>
      <c r="F40" s="48">
        <v>-93499273</v>
      </c>
      <c r="G40" s="48">
        <v>-93499273</v>
      </c>
      <c r="H40" s="48">
        <v>-93499273</v>
      </c>
      <c r="I40" s="48">
        <v>-95466293</v>
      </c>
      <c r="J40" s="48">
        <v>-95466293</v>
      </c>
      <c r="K40" s="48">
        <v>-95466293</v>
      </c>
      <c r="L40" s="48">
        <v>-98840500</v>
      </c>
      <c r="M40" s="49">
        <v>-98840500</v>
      </c>
      <c r="N40" s="49">
        <v>-98840500</v>
      </c>
      <c r="O40" s="49">
        <v>-100147248</v>
      </c>
      <c r="P40" s="49">
        <v>-100147248</v>
      </c>
      <c r="Q40" s="49">
        <v>-100147248</v>
      </c>
      <c r="R40" s="49">
        <v>-100231697</v>
      </c>
      <c r="S40" s="50">
        <f t="shared" si="0"/>
        <v>-97268846.16666667</v>
      </c>
      <c r="T40" s="50" t="e">
        <f>S40-#REF!</f>
        <v>#REF!</v>
      </c>
      <c r="U40" s="51">
        <v>61</v>
      </c>
      <c r="V40" s="51"/>
      <c r="W40" s="51">
        <v>14</v>
      </c>
      <c r="X40" s="56">
        <v>5</v>
      </c>
      <c r="Y40" s="56">
        <v>24</v>
      </c>
      <c r="AA40" s="53">
        <v>0</v>
      </c>
      <c r="AB40" s="8">
        <v>0</v>
      </c>
      <c r="AC40" s="54">
        <v>0</v>
      </c>
      <c r="AD40" s="53"/>
      <c r="AE40" s="8">
        <f>$S40</f>
        <v>-97268846.16666667</v>
      </c>
      <c r="AF40" s="54">
        <f>S40</f>
        <v>-97268846.16666667</v>
      </c>
      <c r="AG40" s="53">
        <v>0</v>
      </c>
      <c r="AH40" s="8"/>
      <c r="AI40" s="54">
        <f t="shared" si="1"/>
        <v>0</v>
      </c>
      <c r="AJ40" s="53">
        <f t="shared" si="7"/>
        <v>0</v>
      </c>
      <c r="AK40" s="8">
        <f t="shared" si="7"/>
        <v>0</v>
      </c>
      <c r="AL40" s="54">
        <f t="shared" si="7"/>
        <v>0</v>
      </c>
      <c r="AM40" s="55">
        <f t="shared" si="3"/>
        <v>0</v>
      </c>
      <c r="AN40" s="4">
        <f t="shared" si="4"/>
        <v>0</v>
      </c>
      <c r="AO40" s="4"/>
    </row>
    <row r="41" spans="1:41" ht="12.75">
      <c r="A41" s="11">
        <v>34</v>
      </c>
      <c r="B41" s="46">
        <v>10800071</v>
      </c>
      <c r="C41" s="47"/>
      <c r="D41" s="5" t="s">
        <v>1095</v>
      </c>
      <c r="F41" s="48">
        <v>33477134</v>
      </c>
      <c r="G41" s="48">
        <v>33477134</v>
      </c>
      <c r="H41" s="48">
        <v>33477134</v>
      </c>
      <c r="I41" s="48">
        <v>31657742</v>
      </c>
      <c r="J41" s="48">
        <v>31657742</v>
      </c>
      <c r="K41" s="48">
        <v>31657742</v>
      </c>
      <c r="L41" s="48">
        <v>34479877</v>
      </c>
      <c r="M41" s="49">
        <v>34479877</v>
      </c>
      <c r="N41" s="49">
        <v>34479877</v>
      </c>
      <c r="O41" s="49">
        <v>33504738</v>
      </c>
      <c r="P41" s="49">
        <v>33504738</v>
      </c>
      <c r="Q41" s="49">
        <v>33504738</v>
      </c>
      <c r="R41" s="49">
        <v>30642071</v>
      </c>
      <c r="S41" s="50">
        <f t="shared" si="0"/>
        <v>33161745.125</v>
      </c>
      <c r="T41" s="50" t="e">
        <f>S41-#REF!</f>
        <v>#REF!</v>
      </c>
      <c r="U41" s="51">
        <v>24</v>
      </c>
      <c r="V41" s="51">
        <v>17</v>
      </c>
      <c r="W41" s="51">
        <v>58</v>
      </c>
      <c r="X41" s="56"/>
      <c r="Y41" s="56">
        <v>24</v>
      </c>
      <c r="AA41" s="53">
        <v>0</v>
      </c>
      <c r="AB41" s="8">
        <v>0</v>
      </c>
      <c r="AC41" s="54">
        <v>0</v>
      </c>
      <c r="AD41" s="53">
        <f>$S41</f>
        <v>33161745.125</v>
      </c>
      <c r="AE41" s="8"/>
      <c r="AF41" s="54">
        <f>AD41+AE41</f>
        <v>33161745.125</v>
      </c>
      <c r="AG41" s="53"/>
      <c r="AH41" s="8">
        <v>0</v>
      </c>
      <c r="AI41" s="54">
        <f t="shared" si="1"/>
        <v>0</v>
      </c>
      <c r="AJ41" s="53">
        <f t="shared" si="7"/>
        <v>0</v>
      </c>
      <c r="AK41" s="8">
        <f t="shared" si="7"/>
        <v>0</v>
      </c>
      <c r="AL41" s="54">
        <f t="shared" si="7"/>
        <v>0</v>
      </c>
      <c r="AM41" s="55">
        <f t="shared" si="3"/>
        <v>0</v>
      </c>
      <c r="AN41" s="4">
        <f t="shared" si="4"/>
        <v>0</v>
      </c>
      <c r="AO41" s="4"/>
    </row>
    <row r="42" spans="1:41" ht="12.75">
      <c r="A42" s="11">
        <v>35</v>
      </c>
      <c r="B42" s="46">
        <v>10800072</v>
      </c>
      <c r="C42" s="47"/>
      <c r="D42" s="5" t="s">
        <v>1095</v>
      </c>
      <c r="F42" s="48">
        <v>93499273</v>
      </c>
      <c r="G42" s="48">
        <v>93499273</v>
      </c>
      <c r="H42" s="48">
        <v>93499273</v>
      </c>
      <c r="I42" s="48">
        <v>95466293</v>
      </c>
      <c r="J42" s="48">
        <v>95466293</v>
      </c>
      <c r="K42" s="48">
        <v>95466293</v>
      </c>
      <c r="L42" s="48">
        <v>98840500</v>
      </c>
      <c r="M42" s="49">
        <v>98840500</v>
      </c>
      <c r="N42" s="49">
        <v>98840500</v>
      </c>
      <c r="O42" s="49">
        <v>100147248</v>
      </c>
      <c r="P42" s="49">
        <v>100147248</v>
      </c>
      <c r="Q42" s="49">
        <v>100147248</v>
      </c>
      <c r="R42" s="49">
        <v>100231697</v>
      </c>
      <c r="S42" s="50">
        <f t="shared" si="0"/>
        <v>97268846.16666667</v>
      </c>
      <c r="T42" s="50" t="e">
        <f>S42-#REF!</f>
        <v>#REF!</v>
      </c>
      <c r="U42" s="51">
        <v>61</v>
      </c>
      <c r="V42" s="51"/>
      <c r="W42" s="51">
        <v>14</v>
      </c>
      <c r="X42" s="56">
        <v>5</v>
      </c>
      <c r="Y42" s="56">
        <v>24</v>
      </c>
      <c r="AA42" s="53">
        <v>0</v>
      </c>
      <c r="AB42" s="8">
        <v>0</v>
      </c>
      <c r="AC42" s="54">
        <v>0</v>
      </c>
      <c r="AD42" s="53"/>
      <c r="AE42" s="8">
        <f>$S42</f>
        <v>97268846.16666667</v>
      </c>
      <c r="AF42" s="54">
        <f>S42</f>
        <v>97268846.16666667</v>
      </c>
      <c r="AG42" s="53">
        <v>0</v>
      </c>
      <c r="AH42" s="8"/>
      <c r="AI42" s="54">
        <f t="shared" si="1"/>
        <v>0</v>
      </c>
      <c r="AJ42" s="53">
        <f t="shared" si="7"/>
        <v>0</v>
      </c>
      <c r="AK42" s="8">
        <f t="shared" si="7"/>
        <v>0</v>
      </c>
      <c r="AL42" s="54">
        <f t="shared" si="7"/>
        <v>0</v>
      </c>
      <c r="AM42" s="55">
        <f t="shared" si="3"/>
        <v>0</v>
      </c>
      <c r="AN42" s="4">
        <f t="shared" si="4"/>
        <v>0</v>
      </c>
      <c r="AO42" s="4"/>
    </row>
    <row r="43" spans="1:41" ht="12.75">
      <c r="A43" s="11">
        <v>36</v>
      </c>
      <c r="B43" s="46">
        <v>10800201</v>
      </c>
      <c r="C43" s="47"/>
      <c r="D43" s="5" t="s">
        <v>1096</v>
      </c>
      <c r="F43" s="48">
        <v>223992.83</v>
      </c>
      <c r="G43" s="48">
        <v>223992.83</v>
      </c>
      <c r="H43" s="48">
        <v>223992.83</v>
      </c>
      <c r="I43" s="48">
        <v>223992.83</v>
      </c>
      <c r="J43" s="48">
        <v>223992.83</v>
      </c>
      <c r="K43" s="48">
        <v>223992.83</v>
      </c>
      <c r="L43" s="48">
        <v>223992.83</v>
      </c>
      <c r="M43" s="49">
        <v>223992.83</v>
      </c>
      <c r="N43" s="49">
        <v>223992.83</v>
      </c>
      <c r="O43" s="49">
        <v>223992.83</v>
      </c>
      <c r="P43" s="49">
        <v>0</v>
      </c>
      <c r="Q43" s="49">
        <v>0</v>
      </c>
      <c r="R43" s="49">
        <v>0</v>
      </c>
      <c r="S43" s="50">
        <f t="shared" si="0"/>
        <v>177327.65708333335</v>
      </c>
      <c r="T43" s="50" t="e">
        <f>S43-#REF!</f>
        <v>#REF!</v>
      </c>
      <c r="U43" s="51">
        <v>24</v>
      </c>
      <c r="V43" s="51">
        <v>17</v>
      </c>
      <c r="W43" s="51">
        <v>58</v>
      </c>
      <c r="X43" s="56"/>
      <c r="Y43" s="56">
        <v>24</v>
      </c>
      <c r="AA43" s="53">
        <v>0</v>
      </c>
      <c r="AB43" s="8">
        <v>0</v>
      </c>
      <c r="AC43" s="54">
        <v>0</v>
      </c>
      <c r="AD43" s="53">
        <f>$S43</f>
        <v>177327.65708333335</v>
      </c>
      <c r="AE43" s="8"/>
      <c r="AF43" s="54">
        <f>AD43+AE43</f>
        <v>177327.65708333335</v>
      </c>
      <c r="AG43" s="53"/>
      <c r="AH43" s="8">
        <v>0</v>
      </c>
      <c r="AI43" s="54">
        <f t="shared" si="1"/>
        <v>0</v>
      </c>
      <c r="AJ43" s="53">
        <f t="shared" si="7"/>
        <v>0</v>
      </c>
      <c r="AK43" s="8">
        <f t="shared" si="7"/>
        <v>0</v>
      </c>
      <c r="AL43" s="54">
        <f t="shared" si="7"/>
        <v>0</v>
      </c>
      <c r="AM43" s="55">
        <f t="shared" si="3"/>
        <v>0</v>
      </c>
      <c r="AN43" s="4">
        <f t="shared" si="4"/>
        <v>0</v>
      </c>
      <c r="AO43" s="4"/>
    </row>
    <row r="44" spans="1:41" ht="12.75">
      <c r="A44" s="11">
        <v>37</v>
      </c>
      <c r="B44" s="46">
        <v>10800202</v>
      </c>
      <c r="C44" s="47"/>
      <c r="D44" s="5" t="s">
        <v>1097</v>
      </c>
      <c r="F44" s="48">
        <v>-92494.49</v>
      </c>
      <c r="G44" s="48">
        <v>-92494.49</v>
      </c>
      <c r="H44" s="48">
        <v>-92494.49</v>
      </c>
      <c r="I44" s="48">
        <v>-92494.49</v>
      </c>
      <c r="J44" s="48">
        <v>-92494.49</v>
      </c>
      <c r="K44" s="48">
        <v>-92494.49</v>
      </c>
      <c r="L44" s="48">
        <v>-92494.49</v>
      </c>
      <c r="M44" s="49">
        <v>-92494.49</v>
      </c>
      <c r="N44" s="49">
        <v>-92494.49</v>
      </c>
      <c r="O44" s="49">
        <v>-92494.49</v>
      </c>
      <c r="P44" s="49">
        <v>0</v>
      </c>
      <c r="Q44" s="49">
        <v>0</v>
      </c>
      <c r="R44" s="49">
        <v>0</v>
      </c>
      <c r="S44" s="50">
        <f t="shared" si="0"/>
        <v>-73224.80458333333</v>
      </c>
      <c r="T44" s="50" t="e">
        <f>S44-#REF!</f>
        <v>#REF!</v>
      </c>
      <c r="U44" s="51">
        <v>61</v>
      </c>
      <c r="V44" s="51"/>
      <c r="W44" s="51">
        <v>14</v>
      </c>
      <c r="X44" s="56">
        <v>5</v>
      </c>
      <c r="Y44" s="56">
        <v>24</v>
      </c>
      <c r="AA44" s="53">
        <v>0</v>
      </c>
      <c r="AB44" s="8">
        <v>0</v>
      </c>
      <c r="AC44" s="54">
        <v>0</v>
      </c>
      <c r="AD44" s="53"/>
      <c r="AE44" s="8">
        <f>$S44</f>
        <v>-73224.80458333333</v>
      </c>
      <c r="AF44" s="54">
        <f>S44</f>
        <v>-73224.80458333333</v>
      </c>
      <c r="AG44" s="53">
        <v>0</v>
      </c>
      <c r="AH44" s="8"/>
      <c r="AI44" s="54">
        <f t="shared" si="1"/>
        <v>0</v>
      </c>
      <c r="AJ44" s="53">
        <f t="shared" si="7"/>
        <v>0</v>
      </c>
      <c r="AK44" s="8">
        <f t="shared" si="7"/>
        <v>0</v>
      </c>
      <c r="AL44" s="54">
        <f t="shared" si="7"/>
        <v>0</v>
      </c>
      <c r="AM44" s="55">
        <f t="shared" si="3"/>
        <v>0</v>
      </c>
      <c r="AN44" s="4">
        <f t="shared" si="4"/>
        <v>0</v>
      </c>
      <c r="AO44" s="4"/>
    </row>
    <row r="45" spans="1:41" ht="12.75">
      <c r="A45" s="11">
        <v>38</v>
      </c>
      <c r="B45" s="46">
        <v>10800203</v>
      </c>
      <c r="C45" s="47"/>
      <c r="D45" s="5" t="s">
        <v>1098</v>
      </c>
      <c r="F45" s="48">
        <v>273185.39</v>
      </c>
      <c r="G45" s="48">
        <v>273185.39</v>
      </c>
      <c r="H45" s="48">
        <v>273185.39</v>
      </c>
      <c r="I45" s="48">
        <v>273185.39</v>
      </c>
      <c r="J45" s="48">
        <v>273185.39</v>
      </c>
      <c r="K45" s="48">
        <v>273185.39</v>
      </c>
      <c r="L45" s="48">
        <v>273185.39</v>
      </c>
      <c r="M45" s="49">
        <v>273185.39</v>
      </c>
      <c r="N45" s="49">
        <v>273185.39</v>
      </c>
      <c r="O45" s="49">
        <v>273185.39</v>
      </c>
      <c r="P45" s="49">
        <v>0</v>
      </c>
      <c r="Q45" s="49">
        <v>0</v>
      </c>
      <c r="R45" s="49">
        <v>0</v>
      </c>
      <c r="S45" s="50">
        <f t="shared" si="0"/>
        <v>216271.76708333337</v>
      </c>
      <c r="T45" s="50" t="e">
        <f>S45-#REF!</f>
        <v>#REF!</v>
      </c>
      <c r="U45" s="51" t="s">
        <v>1083</v>
      </c>
      <c r="V45" s="51">
        <v>18</v>
      </c>
      <c r="W45" s="51" t="s">
        <v>1084</v>
      </c>
      <c r="X45" s="56" t="s">
        <v>1085</v>
      </c>
      <c r="Y45" s="56">
        <v>24</v>
      </c>
      <c r="AA45" s="53">
        <v>0</v>
      </c>
      <c r="AB45" s="8">
        <v>0</v>
      </c>
      <c r="AC45" s="54">
        <v>0</v>
      </c>
      <c r="AD45" s="53">
        <f>$S45*$AJ$1</f>
        <v>140901.05625479168</v>
      </c>
      <c r="AE45" s="8">
        <f>$S45*$AJ$2</f>
        <v>75370.71082854168</v>
      </c>
      <c r="AF45" s="54">
        <f>S45</f>
        <v>216271.76708333337</v>
      </c>
      <c r="AG45" s="53"/>
      <c r="AH45" s="8"/>
      <c r="AI45" s="54">
        <f t="shared" si="1"/>
        <v>0</v>
      </c>
      <c r="AJ45" s="53">
        <f t="shared" si="7"/>
        <v>0</v>
      </c>
      <c r="AK45" s="8">
        <f t="shared" si="7"/>
        <v>0</v>
      </c>
      <c r="AL45" s="54">
        <f t="shared" si="7"/>
        <v>0</v>
      </c>
      <c r="AM45" s="55">
        <f t="shared" si="3"/>
        <v>0</v>
      </c>
      <c r="AN45" s="4">
        <f t="shared" si="4"/>
        <v>0</v>
      </c>
      <c r="AO45" s="4"/>
    </row>
    <row r="46" spans="1:41" ht="12.75">
      <c r="A46" s="11">
        <v>39</v>
      </c>
      <c r="B46" s="46">
        <v>10800501</v>
      </c>
      <c r="C46" s="47"/>
      <c r="D46" s="5" t="s">
        <v>1099</v>
      </c>
      <c r="E46" s="3">
        <v>39270</v>
      </c>
      <c r="F46" s="48"/>
      <c r="G46" s="48"/>
      <c r="H46" s="48"/>
      <c r="I46" s="48"/>
      <c r="J46" s="48"/>
      <c r="K46" s="48"/>
      <c r="L46" s="48"/>
      <c r="P46" s="49">
        <v>366304.24</v>
      </c>
      <c r="Q46" s="49">
        <v>366304.24</v>
      </c>
      <c r="R46" s="49">
        <v>366304.24</v>
      </c>
      <c r="S46" s="50">
        <f t="shared" si="0"/>
        <v>76313.38333333333</v>
      </c>
      <c r="T46" s="50" t="e">
        <f>S46-#REF!</f>
        <v>#REF!</v>
      </c>
      <c r="U46" s="51" t="s">
        <v>1080</v>
      </c>
      <c r="V46" s="51" t="s">
        <v>1100</v>
      </c>
      <c r="W46" s="51" t="s">
        <v>1073</v>
      </c>
      <c r="X46" s="56"/>
      <c r="Y46" s="56" t="s">
        <v>1080</v>
      </c>
      <c r="AA46" s="53">
        <v>0</v>
      </c>
      <c r="AB46" s="8">
        <v>0</v>
      </c>
      <c r="AC46" s="54">
        <v>0</v>
      </c>
      <c r="AD46" s="53">
        <f>$S46</f>
        <v>76313.38333333333</v>
      </c>
      <c r="AE46" s="8"/>
      <c r="AF46" s="54">
        <f>AD46+AE46</f>
        <v>76313.38333333333</v>
      </c>
      <c r="AG46" s="53"/>
      <c r="AH46" s="8">
        <v>0</v>
      </c>
      <c r="AI46" s="54">
        <f t="shared" si="1"/>
        <v>0</v>
      </c>
      <c r="AJ46" s="53">
        <f t="shared" si="7"/>
        <v>0</v>
      </c>
      <c r="AK46" s="8">
        <f t="shared" si="7"/>
        <v>0</v>
      </c>
      <c r="AL46" s="54">
        <f t="shared" si="7"/>
        <v>0</v>
      </c>
      <c r="AM46" s="55">
        <f t="shared" si="3"/>
        <v>0</v>
      </c>
      <c r="AN46" s="4">
        <f t="shared" si="4"/>
        <v>0</v>
      </c>
      <c r="AO46" s="4"/>
    </row>
    <row r="47" spans="1:41" ht="12.75">
      <c r="A47" s="11">
        <v>40</v>
      </c>
      <c r="B47" s="46">
        <v>10800502</v>
      </c>
      <c r="C47" s="47"/>
      <c r="D47" s="5" t="s">
        <v>1101</v>
      </c>
      <c r="E47" s="3">
        <v>39270</v>
      </c>
      <c r="F47" s="48"/>
      <c r="G47" s="48"/>
      <c r="H47" s="48"/>
      <c r="I47" s="48"/>
      <c r="J47" s="48"/>
      <c r="K47" s="48"/>
      <c r="L47" s="48"/>
      <c r="P47" s="49">
        <v>19426.22</v>
      </c>
      <c r="Q47" s="49">
        <v>19426.22</v>
      </c>
      <c r="R47" s="49">
        <v>-2007086.97</v>
      </c>
      <c r="S47" s="50">
        <f t="shared" si="0"/>
        <v>-80390.92041666666</v>
      </c>
      <c r="T47" s="50" t="e">
        <f>S47-#REF!</f>
        <v>#REF!</v>
      </c>
      <c r="U47" s="51" t="s">
        <v>1102</v>
      </c>
      <c r="V47" s="51"/>
      <c r="W47" s="51" t="s">
        <v>1103</v>
      </c>
      <c r="X47" s="56" t="s">
        <v>1104</v>
      </c>
      <c r="Y47" s="56" t="s">
        <v>1080</v>
      </c>
      <c r="AA47" s="53">
        <v>0</v>
      </c>
      <c r="AB47" s="8">
        <v>0</v>
      </c>
      <c r="AC47" s="54">
        <v>0</v>
      </c>
      <c r="AD47" s="53"/>
      <c r="AE47" s="8">
        <f>$S47</f>
        <v>-80390.92041666666</v>
      </c>
      <c r="AF47" s="54">
        <f>S47</f>
        <v>-80390.92041666666</v>
      </c>
      <c r="AG47" s="53">
        <v>0</v>
      </c>
      <c r="AH47" s="8"/>
      <c r="AI47" s="54">
        <f t="shared" si="1"/>
        <v>0</v>
      </c>
      <c r="AJ47" s="53">
        <f aca="true" t="shared" si="8" ref="AJ47:AL66">IF($Y47&gt;0,$S47-$AF47-$AI47-$AC47,0)</f>
        <v>0</v>
      </c>
      <c r="AK47" s="8">
        <f t="shared" si="8"/>
        <v>0</v>
      </c>
      <c r="AL47" s="54">
        <f t="shared" si="8"/>
        <v>0</v>
      </c>
      <c r="AM47" s="55">
        <f t="shared" si="3"/>
        <v>0</v>
      </c>
      <c r="AN47" s="4">
        <f t="shared" si="4"/>
        <v>0</v>
      </c>
      <c r="AO47" s="4"/>
    </row>
    <row r="48" spans="1:41" ht="12.75">
      <c r="A48" s="11">
        <v>41</v>
      </c>
      <c r="B48" s="46">
        <v>10800541</v>
      </c>
      <c r="C48" s="47"/>
      <c r="D48" s="5" t="s">
        <v>1105</v>
      </c>
      <c r="F48" s="48"/>
      <c r="G48" s="48"/>
      <c r="H48" s="48"/>
      <c r="I48" s="48"/>
      <c r="J48" s="48"/>
      <c r="K48" s="48"/>
      <c r="L48" s="48"/>
      <c r="R48" s="49">
        <v>0</v>
      </c>
      <c r="S48" s="50">
        <f t="shared" si="0"/>
        <v>0</v>
      </c>
      <c r="T48" s="50" t="e">
        <f>S48-#REF!</f>
        <v>#REF!</v>
      </c>
      <c r="U48" s="51" t="s">
        <v>1080</v>
      </c>
      <c r="V48" s="51" t="s">
        <v>1100</v>
      </c>
      <c r="W48" s="51" t="s">
        <v>1073</v>
      </c>
      <c r="X48" s="56"/>
      <c r="Y48" s="56" t="s">
        <v>1080</v>
      </c>
      <c r="AA48" s="53">
        <v>0</v>
      </c>
      <c r="AB48" s="8">
        <v>0</v>
      </c>
      <c r="AC48" s="54">
        <v>0</v>
      </c>
      <c r="AD48" s="53">
        <f>$S48</f>
        <v>0</v>
      </c>
      <c r="AE48" s="8"/>
      <c r="AF48" s="54">
        <f>AD48+AE48</f>
        <v>0</v>
      </c>
      <c r="AG48" s="53"/>
      <c r="AH48" s="8">
        <v>0</v>
      </c>
      <c r="AI48" s="54">
        <f t="shared" si="1"/>
        <v>0</v>
      </c>
      <c r="AJ48" s="53">
        <f t="shared" si="8"/>
        <v>0</v>
      </c>
      <c r="AK48" s="8">
        <f t="shared" si="8"/>
        <v>0</v>
      </c>
      <c r="AL48" s="54">
        <f t="shared" si="8"/>
        <v>0</v>
      </c>
      <c r="AM48" s="55">
        <f t="shared" si="3"/>
        <v>0</v>
      </c>
      <c r="AN48" s="4">
        <f t="shared" si="4"/>
        <v>0</v>
      </c>
      <c r="AO48" s="4"/>
    </row>
    <row r="49" spans="1:41" ht="12.75">
      <c r="A49" s="11">
        <v>42</v>
      </c>
      <c r="B49" s="46">
        <v>10800543</v>
      </c>
      <c r="C49" s="47"/>
      <c r="D49" s="5" t="s">
        <v>1106</v>
      </c>
      <c r="F49" s="48"/>
      <c r="G49" s="48"/>
      <c r="H49" s="48"/>
      <c r="I49" s="48"/>
      <c r="J49" s="48"/>
      <c r="K49" s="48"/>
      <c r="L49" s="48"/>
      <c r="R49" s="49">
        <v>0</v>
      </c>
      <c r="S49" s="50">
        <f t="shared" si="0"/>
        <v>0</v>
      </c>
      <c r="T49" s="50" t="e">
        <f>S49-#REF!</f>
        <v>#REF!</v>
      </c>
      <c r="U49" s="51" t="s">
        <v>1083</v>
      </c>
      <c r="V49" s="51">
        <v>18</v>
      </c>
      <c r="W49" s="51" t="s">
        <v>1084</v>
      </c>
      <c r="X49" s="56" t="s">
        <v>1085</v>
      </c>
      <c r="Y49" s="56">
        <v>24</v>
      </c>
      <c r="AA49" s="53">
        <v>0</v>
      </c>
      <c r="AB49" s="8">
        <v>0</v>
      </c>
      <c r="AC49" s="54">
        <v>0</v>
      </c>
      <c r="AD49" s="53">
        <f>$S49*$AJ$1</f>
        <v>0</v>
      </c>
      <c r="AE49" s="8">
        <f>$S49*$AJ$2</f>
        <v>0</v>
      </c>
      <c r="AF49" s="54">
        <f>S49</f>
        <v>0</v>
      </c>
      <c r="AG49" s="53"/>
      <c r="AH49" s="8"/>
      <c r="AI49" s="54">
        <f t="shared" si="1"/>
        <v>0</v>
      </c>
      <c r="AJ49" s="53">
        <f t="shared" si="8"/>
        <v>0</v>
      </c>
      <c r="AK49" s="8">
        <f t="shared" si="8"/>
        <v>0</v>
      </c>
      <c r="AL49" s="54">
        <f t="shared" si="8"/>
        <v>0</v>
      </c>
      <c r="AM49" s="55">
        <f t="shared" si="3"/>
        <v>0</v>
      </c>
      <c r="AN49" s="4">
        <f t="shared" si="4"/>
        <v>0</v>
      </c>
      <c r="AO49" s="4"/>
    </row>
    <row r="50" spans="1:41" ht="12.75">
      <c r="A50" s="11">
        <v>43</v>
      </c>
      <c r="B50" s="46">
        <v>10800552</v>
      </c>
      <c r="C50" s="47"/>
      <c r="D50" s="5" t="s">
        <v>1107</v>
      </c>
      <c r="F50" s="48"/>
      <c r="G50" s="48"/>
      <c r="H50" s="48"/>
      <c r="I50" s="48"/>
      <c r="J50" s="48"/>
      <c r="K50" s="48"/>
      <c r="L50" s="48"/>
      <c r="R50" s="49">
        <v>0</v>
      </c>
      <c r="S50" s="50">
        <f t="shared" si="0"/>
        <v>0</v>
      </c>
      <c r="T50" s="50" t="e">
        <f>S50-#REF!</f>
        <v>#REF!</v>
      </c>
      <c r="U50" s="51">
        <v>61</v>
      </c>
      <c r="V50" s="51"/>
      <c r="W50" s="51">
        <v>14</v>
      </c>
      <c r="X50" s="56">
        <v>5</v>
      </c>
      <c r="Y50" s="56">
        <v>24</v>
      </c>
      <c r="AA50" s="53">
        <v>0</v>
      </c>
      <c r="AB50" s="8">
        <v>0</v>
      </c>
      <c r="AC50" s="54">
        <v>0</v>
      </c>
      <c r="AD50" s="53"/>
      <c r="AE50" s="8">
        <f>$S50</f>
        <v>0</v>
      </c>
      <c r="AF50" s="54">
        <f>S50</f>
        <v>0</v>
      </c>
      <c r="AG50" s="53">
        <v>0</v>
      </c>
      <c r="AH50" s="8"/>
      <c r="AI50" s="54">
        <f t="shared" si="1"/>
        <v>0</v>
      </c>
      <c r="AJ50" s="53">
        <f t="shared" si="8"/>
        <v>0</v>
      </c>
      <c r="AK50" s="8">
        <f t="shared" si="8"/>
        <v>0</v>
      </c>
      <c r="AL50" s="54">
        <f t="shared" si="8"/>
        <v>0</v>
      </c>
      <c r="AM50" s="55">
        <f t="shared" si="3"/>
        <v>0</v>
      </c>
      <c r="AN50" s="4">
        <f t="shared" si="4"/>
        <v>0</v>
      </c>
      <c r="AO50" s="4"/>
    </row>
    <row r="51" spans="1:41" ht="12.75">
      <c r="A51" s="11">
        <v>44</v>
      </c>
      <c r="B51" s="46">
        <v>10891001</v>
      </c>
      <c r="C51" s="47"/>
      <c r="D51" s="5" t="s">
        <v>1108</v>
      </c>
      <c r="F51" s="48">
        <v>-114.29</v>
      </c>
      <c r="G51" s="48">
        <v>-76.19</v>
      </c>
      <c r="H51" s="48">
        <v>-38.09</v>
      </c>
      <c r="I51" s="48">
        <v>0</v>
      </c>
      <c r="J51" s="48">
        <v>0</v>
      </c>
      <c r="K51" s="48">
        <v>0</v>
      </c>
      <c r="L51" s="48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50">
        <f t="shared" si="0"/>
        <v>-14.285416666666668</v>
      </c>
      <c r="T51" s="50" t="e">
        <f>S51-#REF!</f>
        <v>#REF!</v>
      </c>
      <c r="U51" s="51">
        <v>24</v>
      </c>
      <c r="V51" s="51">
        <v>17</v>
      </c>
      <c r="W51" s="51">
        <v>58</v>
      </c>
      <c r="X51" s="56"/>
      <c r="Y51" s="56">
        <v>24</v>
      </c>
      <c r="AA51" s="53">
        <v>0</v>
      </c>
      <c r="AB51" s="8">
        <v>0</v>
      </c>
      <c r="AC51" s="54">
        <v>0</v>
      </c>
      <c r="AD51" s="53">
        <f>$S51</f>
        <v>-14.285416666666668</v>
      </c>
      <c r="AE51" s="8"/>
      <c r="AF51" s="54">
        <f>AD51+AE51</f>
        <v>-14.285416666666668</v>
      </c>
      <c r="AG51" s="53"/>
      <c r="AH51" s="8">
        <v>0</v>
      </c>
      <c r="AI51" s="54">
        <f t="shared" si="1"/>
        <v>0</v>
      </c>
      <c r="AJ51" s="53">
        <f t="shared" si="8"/>
        <v>0</v>
      </c>
      <c r="AK51" s="8">
        <f t="shared" si="8"/>
        <v>0</v>
      </c>
      <c r="AL51" s="54">
        <f t="shared" si="8"/>
        <v>0</v>
      </c>
      <c r="AM51" s="55">
        <f t="shared" si="3"/>
        <v>0</v>
      </c>
      <c r="AN51" s="4">
        <f t="shared" si="4"/>
        <v>0</v>
      </c>
      <c r="AO51" s="4"/>
    </row>
    <row r="52" spans="1:41" ht="12.75">
      <c r="A52" s="11">
        <v>45</v>
      </c>
      <c r="B52" s="46">
        <v>11100001</v>
      </c>
      <c r="C52" s="47"/>
      <c r="D52" s="5" t="s">
        <v>1077</v>
      </c>
      <c r="F52" s="48">
        <v>-7173691.98</v>
      </c>
      <c r="G52" s="48">
        <v>-7377574.95</v>
      </c>
      <c r="H52" s="48">
        <v>-7581752.82</v>
      </c>
      <c r="I52" s="48">
        <v>-7788214.1</v>
      </c>
      <c r="J52" s="48">
        <v>-7476400.95</v>
      </c>
      <c r="K52" s="48">
        <v>-7668715.08</v>
      </c>
      <c r="L52" s="48">
        <v>-7861087.23</v>
      </c>
      <c r="M52" s="49">
        <v>-8053633.79</v>
      </c>
      <c r="N52" s="49">
        <v>-8247644.14</v>
      </c>
      <c r="O52" s="49">
        <v>-8441673.86</v>
      </c>
      <c r="P52" s="49">
        <v>-8635703.95</v>
      </c>
      <c r="Q52" s="49">
        <v>-8829733.37</v>
      </c>
      <c r="R52" s="49">
        <v>-9023791.74</v>
      </c>
      <c r="S52" s="50">
        <f t="shared" si="0"/>
        <v>-8005073.008333333</v>
      </c>
      <c r="T52" s="50" t="e">
        <f>S52-#REF!</f>
        <v>#REF!</v>
      </c>
      <c r="U52" s="51">
        <v>24</v>
      </c>
      <c r="V52" s="51">
        <v>19</v>
      </c>
      <c r="W52" s="51">
        <v>58</v>
      </c>
      <c r="X52" s="56"/>
      <c r="Y52" s="56">
        <v>24</v>
      </c>
      <c r="AA52" s="53">
        <v>0</v>
      </c>
      <c r="AB52" s="8">
        <v>0</v>
      </c>
      <c r="AC52" s="54">
        <v>0</v>
      </c>
      <c r="AD52" s="53">
        <f>$S52</f>
        <v>-8005073.008333333</v>
      </c>
      <c r="AE52" s="8"/>
      <c r="AF52" s="54">
        <f>AD52+AE52</f>
        <v>-8005073.008333333</v>
      </c>
      <c r="AG52" s="53"/>
      <c r="AH52" s="8">
        <v>0</v>
      </c>
      <c r="AI52" s="54">
        <f t="shared" si="1"/>
        <v>0</v>
      </c>
      <c r="AJ52" s="53">
        <f t="shared" si="8"/>
        <v>0</v>
      </c>
      <c r="AK52" s="8">
        <f t="shared" si="8"/>
        <v>0</v>
      </c>
      <c r="AL52" s="54">
        <f t="shared" si="8"/>
        <v>0</v>
      </c>
      <c r="AM52" s="55">
        <f t="shared" si="3"/>
        <v>0</v>
      </c>
      <c r="AN52" s="4">
        <f t="shared" si="4"/>
        <v>0</v>
      </c>
      <c r="AO52" s="4"/>
    </row>
    <row r="53" spans="1:41" ht="12.75">
      <c r="A53" s="11">
        <v>46</v>
      </c>
      <c r="B53" s="46">
        <v>11100002</v>
      </c>
      <c r="C53" s="47"/>
      <c r="D53" s="5" t="s">
        <v>1081</v>
      </c>
      <c r="F53" s="48">
        <v>-8192402.19</v>
      </c>
      <c r="G53" s="48">
        <v>-8308099.34</v>
      </c>
      <c r="H53" s="48">
        <v>-8429664.4</v>
      </c>
      <c r="I53" s="48">
        <v>-8560853.65</v>
      </c>
      <c r="J53" s="48">
        <v>-8296956.36</v>
      </c>
      <c r="K53" s="48">
        <v>-8418009.95</v>
      </c>
      <c r="L53" s="48">
        <v>-8541031.45</v>
      </c>
      <c r="M53" s="49">
        <v>-8664713.78</v>
      </c>
      <c r="N53" s="49">
        <v>-8788544.29</v>
      </c>
      <c r="O53" s="49">
        <v>-8913162.86</v>
      </c>
      <c r="P53" s="49">
        <v>-9038479.23</v>
      </c>
      <c r="Q53" s="49">
        <v>-9163701.75</v>
      </c>
      <c r="R53" s="49">
        <v>-9289054.15</v>
      </c>
      <c r="S53" s="50">
        <f t="shared" si="0"/>
        <v>-8655328.769166667</v>
      </c>
      <c r="T53" s="50" t="e">
        <f>S53-#REF!</f>
        <v>#REF!</v>
      </c>
      <c r="U53" s="51">
        <v>61</v>
      </c>
      <c r="V53" s="51"/>
      <c r="W53" s="51">
        <v>14</v>
      </c>
      <c r="X53" s="56">
        <v>5</v>
      </c>
      <c r="Y53" s="56">
        <v>24</v>
      </c>
      <c r="AA53" s="53">
        <v>0</v>
      </c>
      <c r="AB53" s="8">
        <v>0</v>
      </c>
      <c r="AC53" s="54">
        <v>0</v>
      </c>
      <c r="AD53" s="53"/>
      <c r="AE53" s="8">
        <f>$S53</f>
        <v>-8655328.769166667</v>
      </c>
      <c r="AF53" s="54">
        <f>S53</f>
        <v>-8655328.769166667</v>
      </c>
      <c r="AG53" s="53">
        <v>0</v>
      </c>
      <c r="AH53" s="8"/>
      <c r="AI53" s="54">
        <f t="shared" si="1"/>
        <v>0</v>
      </c>
      <c r="AJ53" s="53">
        <f t="shared" si="8"/>
        <v>0</v>
      </c>
      <c r="AK53" s="8">
        <f t="shared" si="8"/>
        <v>0</v>
      </c>
      <c r="AL53" s="54">
        <f t="shared" si="8"/>
        <v>0</v>
      </c>
      <c r="AM53" s="55">
        <f t="shared" si="3"/>
        <v>0</v>
      </c>
      <c r="AN53" s="4">
        <f t="shared" si="4"/>
        <v>0</v>
      </c>
      <c r="AO53" s="4"/>
    </row>
    <row r="54" spans="1:41" ht="12.75">
      <c r="A54" s="11">
        <v>47</v>
      </c>
      <c r="B54" s="46">
        <v>11100003</v>
      </c>
      <c r="C54" s="47"/>
      <c r="D54" s="5" t="s">
        <v>1082</v>
      </c>
      <c r="F54" s="48">
        <v>-175833644.37</v>
      </c>
      <c r="G54" s="48">
        <v>-178740686.41</v>
      </c>
      <c r="H54" s="48">
        <v>-181697754.18</v>
      </c>
      <c r="I54" s="48">
        <v>-184757672.11</v>
      </c>
      <c r="J54" s="48">
        <v>-184312298.44</v>
      </c>
      <c r="K54" s="48">
        <v>-187328069.82</v>
      </c>
      <c r="L54" s="48">
        <v>-190385627.51</v>
      </c>
      <c r="M54" s="49">
        <v>-193366388.37</v>
      </c>
      <c r="N54" s="49">
        <v>-196373229.56</v>
      </c>
      <c r="O54" s="49">
        <v>-199401504.43</v>
      </c>
      <c r="P54" s="49">
        <v>-202534240.8</v>
      </c>
      <c r="Q54" s="49">
        <v>-205634233.39</v>
      </c>
      <c r="R54" s="49">
        <v>-209013947.4</v>
      </c>
      <c r="S54" s="50">
        <f t="shared" si="0"/>
        <v>-191412958.40874997</v>
      </c>
      <c r="T54" s="50" t="e">
        <f>S54-#REF!</f>
        <v>#REF!</v>
      </c>
      <c r="U54" s="51" t="s">
        <v>1083</v>
      </c>
      <c r="V54" s="51">
        <v>20</v>
      </c>
      <c r="W54" s="51" t="s">
        <v>1084</v>
      </c>
      <c r="X54" s="56" t="s">
        <v>1085</v>
      </c>
      <c r="Y54" s="56">
        <v>24</v>
      </c>
      <c r="AA54" s="53">
        <v>0</v>
      </c>
      <c r="AB54" s="8">
        <v>0</v>
      </c>
      <c r="AC54" s="54">
        <v>0</v>
      </c>
      <c r="AD54" s="53">
        <f>$S54*$AJ$1</f>
        <v>-124705542.4033006</v>
      </c>
      <c r="AE54" s="8">
        <f>$S54*$AJ$2</f>
        <v>-66707416.00544936</v>
      </c>
      <c r="AF54" s="54">
        <f>S54</f>
        <v>-191412958.40874997</v>
      </c>
      <c r="AG54" s="53"/>
      <c r="AH54" s="8"/>
      <c r="AI54" s="54">
        <f t="shared" si="1"/>
        <v>0</v>
      </c>
      <c r="AJ54" s="53">
        <f t="shared" si="8"/>
        <v>0</v>
      </c>
      <c r="AK54" s="8">
        <f t="shared" si="8"/>
        <v>0</v>
      </c>
      <c r="AL54" s="54">
        <f t="shared" si="8"/>
        <v>0</v>
      </c>
      <c r="AM54" s="55">
        <f t="shared" si="3"/>
        <v>0</v>
      </c>
      <c r="AN54" s="4">
        <f t="shared" si="4"/>
        <v>0</v>
      </c>
      <c r="AO54" s="4"/>
    </row>
    <row r="55" spans="1:41" ht="12.75">
      <c r="A55" s="11">
        <v>48</v>
      </c>
      <c r="B55" s="46">
        <v>11100091</v>
      </c>
      <c r="C55" s="47"/>
      <c r="D55" s="5" t="s">
        <v>1109</v>
      </c>
      <c r="F55" s="48">
        <v>189987.84</v>
      </c>
      <c r="G55" s="48">
        <v>189987.84</v>
      </c>
      <c r="H55" s="48">
        <v>189987.84</v>
      </c>
      <c r="I55" s="48">
        <v>0</v>
      </c>
      <c r="J55" s="48">
        <v>0</v>
      </c>
      <c r="K55" s="48">
        <v>0</v>
      </c>
      <c r="L55" s="48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50">
        <f t="shared" si="0"/>
        <v>39580.799999999996</v>
      </c>
      <c r="T55" s="50" t="e">
        <f>S55-#REF!</f>
        <v>#REF!</v>
      </c>
      <c r="U55" s="51">
        <v>24</v>
      </c>
      <c r="V55" s="51">
        <v>19</v>
      </c>
      <c r="W55" s="51">
        <v>58</v>
      </c>
      <c r="X55" s="56"/>
      <c r="Y55" s="56">
        <v>24</v>
      </c>
      <c r="AA55" s="53">
        <v>0</v>
      </c>
      <c r="AB55" s="8">
        <v>0</v>
      </c>
      <c r="AC55" s="54">
        <v>0</v>
      </c>
      <c r="AD55" s="53">
        <f>$S55</f>
        <v>39580.799999999996</v>
      </c>
      <c r="AE55" s="8"/>
      <c r="AF55" s="54">
        <f>AD55+AE55</f>
        <v>39580.799999999996</v>
      </c>
      <c r="AG55" s="53"/>
      <c r="AH55" s="8">
        <v>0</v>
      </c>
      <c r="AI55" s="54">
        <f t="shared" si="1"/>
        <v>0</v>
      </c>
      <c r="AJ55" s="53">
        <f t="shared" si="8"/>
        <v>0</v>
      </c>
      <c r="AK55" s="8">
        <f t="shared" si="8"/>
        <v>0</v>
      </c>
      <c r="AL55" s="54">
        <f t="shared" si="8"/>
        <v>0</v>
      </c>
      <c r="AM55" s="55">
        <f t="shared" si="3"/>
        <v>0</v>
      </c>
      <c r="AN55" s="4">
        <f t="shared" si="4"/>
        <v>0</v>
      </c>
      <c r="AO55" s="4"/>
    </row>
    <row r="56" spans="1:41" ht="12.75">
      <c r="A56" s="11">
        <v>49</v>
      </c>
      <c r="B56" s="46">
        <v>11100092</v>
      </c>
      <c r="C56" s="47"/>
      <c r="D56" s="5" t="s">
        <v>1110</v>
      </c>
      <c r="F56" s="48">
        <v>-207048.1</v>
      </c>
      <c r="G56" s="48">
        <v>-207048.1</v>
      </c>
      <c r="H56" s="48">
        <v>-207048.1</v>
      </c>
      <c r="I56" s="48">
        <v>0</v>
      </c>
      <c r="J56" s="48">
        <v>0.01</v>
      </c>
      <c r="K56" s="48">
        <v>0</v>
      </c>
      <c r="L56" s="48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50">
        <f t="shared" si="0"/>
        <v>-43135.02</v>
      </c>
      <c r="T56" s="50" t="e">
        <f>S56-#REF!</f>
        <v>#REF!</v>
      </c>
      <c r="U56" s="51">
        <v>61</v>
      </c>
      <c r="V56" s="51"/>
      <c r="W56" s="51">
        <v>14</v>
      </c>
      <c r="X56" s="56">
        <v>5</v>
      </c>
      <c r="Y56" s="56">
        <v>24</v>
      </c>
      <c r="AA56" s="53">
        <v>0</v>
      </c>
      <c r="AB56" s="8">
        <v>0</v>
      </c>
      <c r="AC56" s="54">
        <v>0</v>
      </c>
      <c r="AD56" s="53"/>
      <c r="AE56" s="8">
        <f>$S56</f>
        <v>-43135.02</v>
      </c>
      <c r="AF56" s="54">
        <f>S56</f>
        <v>-43135.02</v>
      </c>
      <c r="AG56" s="53">
        <v>0</v>
      </c>
      <c r="AH56" s="8"/>
      <c r="AI56" s="54">
        <f t="shared" si="1"/>
        <v>0</v>
      </c>
      <c r="AJ56" s="53">
        <f t="shared" si="8"/>
        <v>0</v>
      </c>
      <c r="AK56" s="8">
        <f t="shared" si="8"/>
        <v>0</v>
      </c>
      <c r="AL56" s="54">
        <f t="shared" si="8"/>
        <v>0</v>
      </c>
      <c r="AM56" s="55">
        <f t="shared" si="3"/>
        <v>0</v>
      </c>
      <c r="AN56" s="4">
        <f t="shared" si="4"/>
        <v>0</v>
      </c>
      <c r="AO56" s="4"/>
    </row>
    <row r="57" spans="1:41" ht="12.75">
      <c r="A57" s="11">
        <v>50</v>
      </c>
      <c r="B57" s="46">
        <v>11400001</v>
      </c>
      <c r="C57" s="47"/>
      <c r="D57" s="5" t="s">
        <v>1111</v>
      </c>
      <c r="F57" s="48">
        <v>946172.25</v>
      </c>
      <c r="G57" s="48">
        <v>946172.25</v>
      </c>
      <c r="H57" s="48">
        <v>946172.25</v>
      </c>
      <c r="I57" s="48">
        <v>946172.25</v>
      </c>
      <c r="J57" s="48">
        <v>946172.25</v>
      </c>
      <c r="K57" s="48">
        <v>946172.25</v>
      </c>
      <c r="L57" s="48">
        <v>946172.25</v>
      </c>
      <c r="M57" s="49">
        <v>946172.25</v>
      </c>
      <c r="N57" s="49">
        <v>946172.25</v>
      </c>
      <c r="O57" s="49">
        <v>946172.25</v>
      </c>
      <c r="P57" s="49">
        <v>946172.25</v>
      </c>
      <c r="Q57" s="49">
        <v>946172.25</v>
      </c>
      <c r="R57" s="49">
        <v>946172.25</v>
      </c>
      <c r="S57" s="50">
        <f t="shared" si="0"/>
        <v>946172.25</v>
      </c>
      <c r="T57" s="50" t="e">
        <f>S57-#REF!</f>
        <v>#REF!</v>
      </c>
      <c r="U57" s="51">
        <v>18</v>
      </c>
      <c r="V57" s="51">
        <v>6</v>
      </c>
      <c r="W57" s="51">
        <v>50</v>
      </c>
      <c r="X57" s="56"/>
      <c r="Y57" s="56">
        <v>18</v>
      </c>
      <c r="AA57" s="53">
        <v>0</v>
      </c>
      <c r="AB57" s="8">
        <v>0</v>
      </c>
      <c r="AC57" s="54">
        <v>0</v>
      </c>
      <c r="AD57" s="53">
        <f>$S57</f>
        <v>946172.25</v>
      </c>
      <c r="AE57" s="8"/>
      <c r="AF57" s="54">
        <f>AD57+AE57</f>
        <v>946172.25</v>
      </c>
      <c r="AG57" s="53"/>
      <c r="AH57" s="8">
        <v>0</v>
      </c>
      <c r="AI57" s="54">
        <f t="shared" si="1"/>
        <v>0</v>
      </c>
      <c r="AJ57" s="53">
        <f t="shared" si="8"/>
        <v>0</v>
      </c>
      <c r="AK57" s="8">
        <f t="shared" si="8"/>
        <v>0</v>
      </c>
      <c r="AL57" s="54">
        <f t="shared" si="8"/>
        <v>0</v>
      </c>
      <c r="AM57" s="55">
        <f t="shared" si="3"/>
        <v>0</v>
      </c>
      <c r="AN57" s="4">
        <f t="shared" si="4"/>
        <v>0</v>
      </c>
      <c r="AO57" s="4"/>
    </row>
    <row r="58" spans="1:41" ht="12.75">
      <c r="A58" s="11">
        <v>51</v>
      </c>
      <c r="B58" s="46">
        <v>11400002</v>
      </c>
      <c r="C58" s="47"/>
      <c r="D58" s="5" t="s">
        <v>1112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50">
        <f t="shared" si="0"/>
        <v>0</v>
      </c>
      <c r="T58" s="50" t="e">
        <f>S58-#REF!</f>
        <v>#REF!</v>
      </c>
      <c r="U58" s="51">
        <v>53</v>
      </c>
      <c r="V58" s="51"/>
      <c r="W58" s="51">
        <v>9</v>
      </c>
      <c r="X58" s="56">
        <v>1</v>
      </c>
      <c r="Y58" s="56">
        <v>18</v>
      </c>
      <c r="AA58" s="53">
        <v>0</v>
      </c>
      <c r="AB58" s="8">
        <v>0</v>
      </c>
      <c r="AC58" s="54">
        <v>0</v>
      </c>
      <c r="AD58" s="53"/>
      <c r="AE58" s="8">
        <f>$S58</f>
        <v>0</v>
      </c>
      <c r="AF58" s="54">
        <f>S58</f>
        <v>0</v>
      </c>
      <c r="AG58" s="53">
        <v>0</v>
      </c>
      <c r="AH58" s="8"/>
      <c r="AI58" s="54">
        <f t="shared" si="1"/>
        <v>0</v>
      </c>
      <c r="AJ58" s="53">
        <f t="shared" si="8"/>
        <v>0</v>
      </c>
      <c r="AK58" s="8">
        <f t="shared" si="8"/>
        <v>0</v>
      </c>
      <c r="AL58" s="54">
        <f t="shared" si="8"/>
        <v>0</v>
      </c>
      <c r="AM58" s="55">
        <f t="shared" si="3"/>
        <v>0</v>
      </c>
      <c r="AN58" s="4">
        <f t="shared" si="4"/>
        <v>0</v>
      </c>
      <c r="AO58" s="4"/>
    </row>
    <row r="59" spans="1:41" ht="12.75">
      <c r="A59" s="11">
        <v>52</v>
      </c>
      <c r="B59" s="46">
        <v>11400011</v>
      </c>
      <c r="C59" s="47"/>
      <c r="D59" s="5" t="s">
        <v>1113</v>
      </c>
      <c r="F59" s="48">
        <v>302358.01</v>
      </c>
      <c r="G59" s="48">
        <v>302358.01</v>
      </c>
      <c r="H59" s="48">
        <v>302358.01</v>
      </c>
      <c r="I59" s="48">
        <v>302358.01</v>
      </c>
      <c r="J59" s="48">
        <v>302358.01</v>
      </c>
      <c r="K59" s="48">
        <v>302358.01</v>
      </c>
      <c r="L59" s="48">
        <v>302358.01</v>
      </c>
      <c r="M59" s="49">
        <v>302358.01</v>
      </c>
      <c r="N59" s="49">
        <v>302358.01</v>
      </c>
      <c r="O59" s="49">
        <v>302358.01</v>
      </c>
      <c r="P59" s="49">
        <v>302358.01</v>
      </c>
      <c r="Q59" s="49">
        <v>302358.01</v>
      </c>
      <c r="R59" s="49">
        <v>302358.01</v>
      </c>
      <c r="S59" s="50">
        <f t="shared" si="0"/>
        <v>302358.00999999995</v>
      </c>
      <c r="T59" s="50" t="e">
        <f>S59-#REF!</f>
        <v>#REF!</v>
      </c>
      <c r="U59" s="51">
        <v>18</v>
      </c>
      <c r="V59" s="51">
        <v>6</v>
      </c>
      <c r="W59" s="51">
        <v>50</v>
      </c>
      <c r="X59" s="56"/>
      <c r="Y59" s="56">
        <v>18</v>
      </c>
      <c r="AA59" s="53">
        <v>0</v>
      </c>
      <c r="AB59" s="8">
        <v>0</v>
      </c>
      <c r="AC59" s="54">
        <v>0</v>
      </c>
      <c r="AD59" s="53">
        <f>$S59</f>
        <v>302358.00999999995</v>
      </c>
      <c r="AE59" s="8"/>
      <c r="AF59" s="54">
        <f>AD59+AE59</f>
        <v>302358.00999999995</v>
      </c>
      <c r="AG59" s="53"/>
      <c r="AH59" s="8">
        <v>0</v>
      </c>
      <c r="AI59" s="54">
        <f t="shared" si="1"/>
        <v>0</v>
      </c>
      <c r="AJ59" s="53">
        <f t="shared" si="8"/>
        <v>0</v>
      </c>
      <c r="AK59" s="8">
        <f t="shared" si="8"/>
        <v>0</v>
      </c>
      <c r="AL59" s="54">
        <f t="shared" si="8"/>
        <v>0</v>
      </c>
      <c r="AM59" s="55">
        <f t="shared" si="3"/>
        <v>0</v>
      </c>
      <c r="AN59" s="4">
        <f t="shared" si="4"/>
        <v>0</v>
      </c>
      <c r="AO59" s="4"/>
    </row>
    <row r="60" spans="1:41" ht="12.75">
      <c r="A60" s="11">
        <v>53</v>
      </c>
      <c r="B60" s="46">
        <v>11400031</v>
      </c>
      <c r="C60" s="47"/>
      <c r="D60" s="5" t="s">
        <v>1114</v>
      </c>
      <c r="E60" s="3">
        <v>38477</v>
      </c>
      <c r="F60" s="48">
        <v>76622596.84</v>
      </c>
      <c r="G60" s="48">
        <v>76622596.84</v>
      </c>
      <c r="H60" s="48">
        <v>76622596.84</v>
      </c>
      <c r="I60" s="48">
        <v>76622596.84</v>
      </c>
      <c r="J60" s="48">
        <v>76622596.84</v>
      </c>
      <c r="K60" s="48">
        <v>76622596.84</v>
      </c>
      <c r="L60" s="48">
        <v>76622596.84</v>
      </c>
      <c r="M60" s="49">
        <v>76622596.84</v>
      </c>
      <c r="N60" s="49">
        <v>76622596.84</v>
      </c>
      <c r="O60" s="49">
        <v>76622596.84</v>
      </c>
      <c r="P60" s="49">
        <v>76622596.84</v>
      </c>
      <c r="Q60" s="49">
        <v>76622596.84</v>
      </c>
      <c r="R60" s="49">
        <v>76622596.84</v>
      </c>
      <c r="S60" s="50">
        <f t="shared" si="0"/>
        <v>76622596.84000002</v>
      </c>
      <c r="T60" s="50" t="e">
        <f>S60-#REF!</f>
        <v>#REF!</v>
      </c>
      <c r="U60" s="51">
        <v>18</v>
      </c>
      <c r="V60" s="51">
        <v>6</v>
      </c>
      <c r="W60" s="51">
        <v>50</v>
      </c>
      <c r="X60" s="56"/>
      <c r="Y60" s="56">
        <v>18</v>
      </c>
      <c r="AA60" s="53">
        <v>0</v>
      </c>
      <c r="AB60" s="8">
        <v>0</v>
      </c>
      <c r="AC60" s="54">
        <v>0</v>
      </c>
      <c r="AD60" s="53">
        <f>$S60</f>
        <v>76622596.84000002</v>
      </c>
      <c r="AE60" s="8"/>
      <c r="AF60" s="54">
        <f>AD60+AE60</f>
        <v>76622596.84000002</v>
      </c>
      <c r="AG60" s="53"/>
      <c r="AH60" s="8">
        <v>0</v>
      </c>
      <c r="AI60" s="54">
        <f t="shared" si="1"/>
        <v>0</v>
      </c>
      <c r="AJ60" s="53">
        <f t="shared" si="8"/>
        <v>0</v>
      </c>
      <c r="AK60" s="8">
        <f t="shared" si="8"/>
        <v>0</v>
      </c>
      <c r="AL60" s="54">
        <f t="shared" si="8"/>
        <v>0</v>
      </c>
      <c r="AM60" s="55">
        <f t="shared" si="3"/>
        <v>0</v>
      </c>
      <c r="AN60" s="4">
        <f t="shared" si="4"/>
        <v>0</v>
      </c>
      <c r="AO60" s="4"/>
    </row>
    <row r="61" spans="1:41" ht="12.75">
      <c r="A61" s="11">
        <v>54</v>
      </c>
      <c r="B61" s="46">
        <v>11491001</v>
      </c>
      <c r="C61" s="47"/>
      <c r="D61" s="73" t="s">
        <v>1114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50">
        <f t="shared" si="0"/>
        <v>0</v>
      </c>
      <c r="T61" s="50" t="e">
        <f>S61-#REF!</f>
        <v>#REF!</v>
      </c>
      <c r="U61" s="51">
        <v>18</v>
      </c>
      <c r="V61" s="51">
        <v>6</v>
      </c>
      <c r="W61" s="51">
        <v>50</v>
      </c>
      <c r="X61" s="56"/>
      <c r="Y61" s="56">
        <v>18</v>
      </c>
      <c r="AA61" s="53">
        <v>0</v>
      </c>
      <c r="AB61" s="8">
        <v>0</v>
      </c>
      <c r="AC61" s="54">
        <v>0</v>
      </c>
      <c r="AD61" s="53">
        <f>$S61</f>
        <v>0</v>
      </c>
      <c r="AE61" s="8"/>
      <c r="AF61" s="54">
        <f>AD61+AE61</f>
        <v>0</v>
      </c>
      <c r="AG61" s="53"/>
      <c r="AH61" s="8">
        <v>0</v>
      </c>
      <c r="AI61" s="54">
        <f t="shared" si="1"/>
        <v>0</v>
      </c>
      <c r="AJ61" s="53">
        <f t="shared" si="8"/>
        <v>0</v>
      </c>
      <c r="AK61" s="8">
        <f t="shared" si="8"/>
        <v>0</v>
      </c>
      <c r="AL61" s="54">
        <f t="shared" si="8"/>
        <v>0</v>
      </c>
      <c r="AM61" s="55">
        <f t="shared" si="3"/>
        <v>0</v>
      </c>
      <c r="AN61" s="4">
        <f t="shared" si="4"/>
        <v>0</v>
      </c>
      <c r="AO61" s="4"/>
    </row>
    <row r="62" spans="1:41" ht="12.75">
      <c r="A62" s="11">
        <v>55</v>
      </c>
      <c r="B62" s="46">
        <v>11500001</v>
      </c>
      <c r="C62" s="47"/>
      <c r="D62" s="5" t="s">
        <v>1115</v>
      </c>
      <c r="F62" s="48">
        <v>-635139</v>
      </c>
      <c r="G62" s="48">
        <v>-637289</v>
      </c>
      <c r="H62" s="48">
        <v>-639439</v>
      </c>
      <c r="I62" s="48">
        <v>-641589</v>
      </c>
      <c r="J62" s="48">
        <v>-643739</v>
      </c>
      <c r="K62" s="48">
        <v>-645889</v>
      </c>
      <c r="L62" s="48">
        <v>-648039</v>
      </c>
      <c r="M62" s="49">
        <v>-650189</v>
      </c>
      <c r="N62" s="49">
        <v>-652339</v>
      </c>
      <c r="O62" s="49">
        <v>-654489</v>
      </c>
      <c r="P62" s="49">
        <v>-656639</v>
      </c>
      <c r="Q62" s="49">
        <v>-658789</v>
      </c>
      <c r="R62" s="49">
        <v>-660939</v>
      </c>
      <c r="S62" s="50">
        <f t="shared" si="0"/>
        <v>-648039</v>
      </c>
      <c r="T62" s="50" t="e">
        <f>S62-#REF!</f>
        <v>#REF!</v>
      </c>
      <c r="U62" s="51">
        <v>24</v>
      </c>
      <c r="V62" s="51">
        <v>21</v>
      </c>
      <c r="W62" s="51">
        <v>58</v>
      </c>
      <c r="X62" s="56"/>
      <c r="Y62" s="56">
        <v>24</v>
      </c>
      <c r="AA62" s="53">
        <v>0</v>
      </c>
      <c r="AB62" s="8">
        <v>0</v>
      </c>
      <c r="AC62" s="54">
        <v>0</v>
      </c>
      <c r="AD62" s="53">
        <f>$S62</f>
        <v>-648039</v>
      </c>
      <c r="AE62" s="8"/>
      <c r="AF62" s="54">
        <f>AD62+AE62</f>
        <v>-648039</v>
      </c>
      <c r="AG62" s="53"/>
      <c r="AH62" s="8">
        <v>0</v>
      </c>
      <c r="AI62" s="54">
        <f t="shared" si="1"/>
        <v>0</v>
      </c>
      <c r="AJ62" s="53">
        <f t="shared" si="8"/>
        <v>0</v>
      </c>
      <c r="AK62" s="8">
        <f t="shared" si="8"/>
        <v>0</v>
      </c>
      <c r="AL62" s="54">
        <f t="shared" si="8"/>
        <v>0</v>
      </c>
      <c r="AM62" s="55">
        <f t="shared" si="3"/>
        <v>0</v>
      </c>
      <c r="AN62" s="4">
        <f t="shared" si="4"/>
        <v>0</v>
      </c>
      <c r="AO62" s="4"/>
    </row>
    <row r="63" spans="1:41" ht="12.75">
      <c r="A63" s="11">
        <v>56</v>
      </c>
      <c r="B63" s="46">
        <v>11500002</v>
      </c>
      <c r="C63" s="47"/>
      <c r="D63" s="5" t="s">
        <v>1116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50">
        <f t="shared" si="0"/>
        <v>0</v>
      </c>
      <c r="T63" s="50" t="e">
        <f>S63-#REF!</f>
        <v>#REF!</v>
      </c>
      <c r="U63" s="51">
        <v>61</v>
      </c>
      <c r="V63" s="51"/>
      <c r="W63" s="51">
        <v>14</v>
      </c>
      <c r="X63" s="56">
        <v>5</v>
      </c>
      <c r="Y63" s="56">
        <v>24</v>
      </c>
      <c r="AA63" s="53">
        <v>0</v>
      </c>
      <c r="AB63" s="8">
        <v>0</v>
      </c>
      <c r="AC63" s="54">
        <v>0</v>
      </c>
      <c r="AD63" s="53"/>
      <c r="AE63" s="8">
        <f>$S63</f>
        <v>0</v>
      </c>
      <c r="AF63" s="54">
        <f>S63</f>
        <v>0</v>
      </c>
      <c r="AG63" s="53">
        <v>0</v>
      </c>
      <c r="AH63" s="8"/>
      <c r="AI63" s="54">
        <f t="shared" si="1"/>
        <v>0</v>
      </c>
      <c r="AJ63" s="53">
        <f t="shared" si="8"/>
        <v>0</v>
      </c>
      <c r="AK63" s="8">
        <f t="shared" si="8"/>
        <v>0</v>
      </c>
      <c r="AL63" s="54">
        <f t="shared" si="8"/>
        <v>0</v>
      </c>
      <c r="AM63" s="55">
        <f t="shared" si="3"/>
        <v>0</v>
      </c>
      <c r="AN63" s="4">
        <f t="shared" si="4"/>
        <v>0</v>
      </c>
      <c r="AO63" s="4"/>
    </row>
    <row r="64" spans="1:41" ht="12.75">
      <c r="A64" s="11">
        <v>57</v>
      </c>
      <c r="B64" s="46">
        <v>11500011</v>
      </c>
      <c r="C64" s="47"/>
      <c r="D64" s="5" t="s">
        <v>1117</v>
      </c>
      <c r="F64" s="48">
        <v>-246399.13</v>
      </c>
      <c r="G64" s="48">
        <v>-247332.46</v>
      </c>
      <c r="H64" s="48">
        <v>-248265.79</v>
      </c>
      <c r="I64" s="48">
        <v>-249199.12</v>
      </c>
      <c r="J64" s="48">
        <v>-250132.45</v>
      </c>
      <c r="K64" s="48">
        <v>-251065.78</v>
      </c>
      <c r="L64" s="48">
        <v>-251999.11</v>
      </c>
      <c r="M64" s="49">
        <v>-252932.44</v>
      </c>
      <c r="N64" s="49">
        <v>-253865.77</v>
      </c>
      <c r="O64" s="49">
        <v>-254799.1</v>
      </c>
      <c r="P64" s="49">
        <v>-255732.43</v>
      </c>
      <c r="Q64" s="49">
        <v>-256665.76</v>
      </c>
      <c r="R64" s="49">
        <v>-257599.09</v>
      </c>
      <c r="S64" s="50">
        <f t="shared" si="0"/>
        <v>-251999.11</v>
      </c>
      <c r="T64" s="50" t="e">
        <f>S64-#REF!</f>
        <v>#REF!</v>
      </c>
      <c r="U64" s="51">
        <v>24</v>
      </c>
      <c r="V64" s="51">
        <v>21</v>
      </c>
      <c r="W64" s="51">
        <v>58</v>
      </c>
      <c r="X64" s="56"/>
      <c r="Y64" s="56">
        <v>24</v>
      </c>
      <c r="AA64" s="53">
        <v>0</v>
      </c>
      <c r="AB64" s="8">
        <v>0</v>
      </c>
      <c r="AC64" s="54">
        <v>0</v>
      </c>
      <c r="AD64" s="53">
        <f>$S64</f>
        <v>-251999.11</v>
      </c>
      <c r="AE64" s="8"/>
      <c r="AF64" s="54">
        <f>AD64+AE64</f>
        <v>-251999.11</v>
      </c>
      <c r="AG64" s="53"/>
      <c r="AH64" s="8">
        <v>0</v>
      </c>
      <c r="AI64" s="54">
        <f t="shared" si="1"/>
        <v>0</v>
      </c>
      <c r="AJ64" s="53">
        <f t="shared" si="8"/>
        <v>0</v>
      </c>
      <c r="AK64" s="8">
        <f t="shared" si="8"/>
        <v>0</v>
      </c>
      <c r="AL64" s="54">
        <f t="shared" si="8"/>
        <v>0</v>
      </c>
      <c r="AM64" s="55">
        <f t="shared" si="3"/>
        <v>0</v>
      </c>
      <c r="AN64" s="4">
        <f t="shared" si="4"/>
        <v>0</v>
      </c>
      <c r="AO64" s="4"/>
    </row>
    <row r="65" spans="1:41" ht="12.75">
      <c r="A65" s="11">
        <v>58</v>
      </c>
      <c r="B65" s="46">
        <v>11500031</v>
      </c>
      <c r="C65" s="47"/>
      <c r="D65" s="5" t="s">
        <v>1003</v>
      </c>
      <c r="E65" s="3">
        <v>38477</v>
      </c>
      <c r="F65" s="48">
        <v>-33955113.66</v>
      </c>
      <c r="G65" s="48">
        <v>-34176188.66</v>
      </c>
      <c r="H65" s="48">
        <v>-34397263.66</v>
      </c>
      <c r="I65" s="48">
        <v>-34618338.66</v>
      </c>
      <c r="J65" s="48">
        <v>-34839413.66</v>
      </c>
      <c r="K65" s="48">
        <v>-35060488.66</v>
      </c>
      <c r="L65" s="48">
        <v>-35281563.66</v>
      </c>
      <c r="M65" s="49">
        <v>-35502638.66</v>
      </c>
      <c r="N65" s="49">
        <v>-35723713.66</v>
      </c>
      <c r="O65" s="49">
        <v>-35944788.66</v>
      </c>
      <c r="P65" s="49">
        <v>-36165863.66</v>
      </c>
      <c r="Q65" s="49">
        <v>-36386938.66</v>
      </c>
      <c r="R65" s="49">
        <v>-36608013.66</v>
      </c>
      <c r="S65" s="50">
        <f t="shared" si="0"/>
        <v>-35281563.65999999</v>
      </c>
      <c r="T65" s="50" t="e">
        <f>S65-#REF!</f>
        <v>#REF!</v>
      </c>
      <c r="U65" s="51">
        <v>24</v>
      </c>
      <c r="V65" s="51">
        <v>21</v>
      </c>
      <c r="W65" s="51">
        <v>58</v>
      </c>
      <c r="X65" s="56"/>
      <c r="Y65" s="56">
        <v>24</v>
      </c>
      <c r="AA65" s="53">
        <v>0</v>
      </c>
      <c r="AB65" s="8">
        <v>0</v>
      </c>
      <c r="AC65" s="54">
        <v>0</v>
      </c>
      <c r="AD65" s="53">
        <f>$S65</f>
        <v>-35281563.65999999</v>
      </c>
      <c r="AE65" s="8"/>
      <c r="AF65" s="54">
        <f>AD65+AE65</f>
        <v>-35281563.65999999</v>
      </c>
      <c r="AG65" s="53"/>
      <c r="AH65" s="8">
        <v>0</v>
      </c>
      <c r="AI65" s="54">
        <f t="shared" si="1"/>
        <v>0</v>
      </c>
      <c r="AJ65" s="53">
        <f t="shared" si="8"/>
        <v>0</v>
      </c>
      <c r="AK65" s="8">
        <f t="shared" si="8"/>
        <v>0</v>
      </c>
      <c r="AL65" s="54">
        <f t="shared" si="8"/>
        <v>0</v>
      </c>
      <c r="AM65" s="55">
        <f t="shared" si="3"/>
        <v>0</v>
      </c>
      <c r="AN65" s="4">
        <f t="shared" si="4"/>
        <v>0</v>
      </c>
      <c r="AO65" s="4"/>
    </row>
    <row r="66" spans="1:41" ht="12.75">
      <c r="A66" s="11">
        <v>59</v>
      </c>
      <c r="B66" s="46">
        <v>11591001</v>
      </c>
      <c r="C66" s="47"/>
      <c r="D66" s="5" t="s">
        <v>1118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50">
        <f t="shared" si="0"/>
        <v>0</v>
      </c>
      <c r="T66" s="50" t="e">
        <f>S66-#REF!</f>
        <v>#REF!</v>
      </c>
      <c r="U66" s="51">
        <v>24</v>
      </c>
      <c r="V66" s="51">
        <v>21</v>
      </c>
      <c r="W66" s="51">
        <v>58</v>
      </c>
      <c r="X66" s="56"/>
      <c r="Y66" s="56">
        <v>24</v>
      </c>
      <c r="AA66" s="53">
        <v>0</v>
      </c>
      <c r="AB66" s="8">
        <v>0</v>
      </c>
      <c r="AC66" s="54">
        <v>0</v>
      </c>
      <c r="AD66" s="53">
        <f>$S66</f>
        <v>0</v>
      </c>
      <c r="AE66" s="8"/>
      <c r="AF66" s="54">
        <f>AD66+AE66</f>
        <v>0</v>
      </c>
      <c r="AG66" s="53"/>
      <c r="AH66" s="8">
        <v>0</v>
      </c>
      <c r="AI66" s="54">
        <f t="shared" si="1"/>
        <v>0</v>
      </c>
      <c r="AJ66" s="53">
        <f t="shared" si="8"/>
        <v>0</v>
      </c>
      <c r="AK66" s="8">
        <f t="shared" si="8"/>
        <v>0</v>
      </c>
      <c r="AL66" s="54">
        <f t="shared" si="8"/>
        <v>0</v>
      </c>
      <c r="AM66" s="55">
        <f t="shared" si="3"/>
        <v>0</v>
      </c>
      <c r="AN66" s="4">
        <f t="shared" si="4"/>
        <v>0</v>
      </c>
      <c r="AO66" s="4"/>
    </row>
    <row r="67" spans="1:41" ht="12.75">
      <c r="A67" s="11">
        <v>60</v>
      </c>
      <c r="B67" s="46">
        <v>11730002</v>
      </c>
      <c r="C67" s="47"/>
      <c r="D67" s="5" t="s">
        <v>1119</v>
      </c>
      <c r="F67" s="48">
        <v>5451150.58</v>
      </c>
      <c r="G67" s="48">
        <v>5497410.51</v>
      </c>
      <c r="H67" s="48">
        <v>5538908.47</v>
      </c>
      <c r="I67" s="48">
        <v>5595431.27</v>
      </c>
      <c r="J67" s="48">
        <v>5649243.42</v>
      </c>
      <c r="K67" s="48">
        <v>5699993.41</v>
      </c>
      <c r="L67" s="48">
        <v>5751310.21</v>
      </c>
      <c r="M67" s="49">
        <v>5815320.01</v>
      </c>
      <c r="N67" s="49">
        <v>5876431.3</v>
      </c>
      <c r="O67" s="49">
        <v>5942948.96</v>
      </c>
      <c r="P67" s="49">
        <v>6001972.18</v>
      </c>
      <c r="Q67" s="49">
        <v>6090396.97</v>
      </c>
      <c r="R67" s="49">
        <v>6137782.95</v>
      </c>
      <c r="S67" s="50">
        <f t="shared" si="0"/>
        <v>5771152.789583333</v>
      </c>
      <c r="T67" s="50" t="e">
        <f>S67-#REF!</f>
        <v>#REF!</v>
      </c>
      <c r="U67" s="51">
        <v>60</v>
      </c>
      <c r="V67" s="51"/>
      <c r="W67" s="51">
        <v>13</v>
      </c>
      <c r="X67" s="56">
        <v>3</v>
      </c>
      <c r="Y67" s="56">
        <v>27</v>
      </c>
      <c r="AA67" s="53">
        <v>0</v>
      </c>
      <c r="AB67" s="8">
        <v>0</v>
      </c>
      <c r="AC67" s="54">
        <v>0</v>
      </c>
      <c r="AD67" s="53"/>
      <c r="AE67" s="8">
        <f>$S67</f>
        <v>5771152.789583333</v>
      </c>
      <c r="AF67" s="54">
        <f>S67</f>
        <v>5771152.789583333</v>
      </c>
      <c r="AG67" s="53">
        <v>0</v>
      </c>
      <c r="AH67" s="8"/>
      <c r="AI67" s="54">
        <f t="shared" si="1"/>
        <v>0</v>
      </c>
      <c r="AJ67" s="53">
        <f aca="true" t="shared" si="9" ref="AJ67:AL86">IF($Y67&gt;0,$S67-$AF67-$AI67-$AC67,0)</f>
        <v>0</v>
      </c>
      <c r="AK67" s="8">
        <f t="shared" si="9"/>
        <v>0</v>
      </c>
      <c r="AL67" s="54">
        <f t="shared" si="9"/>
        <v>0</v>
      </c>
      <c r="AM67" s="55">
        <f t="shared" si="3"/>
        <v>0</v>
      </c>
      <c r="AN67" s="4">
        <f t="shared" si="4"/>
        <v>0</v>
      </c>
      <c r="AO67" s="4"/>
    </row>
    <row r="68" spans="1:41" ht="12.75">
      <c r="A68" s="11">
        <v>61</v>
      </c>
      <c r="B68" s="46">
        <v>12100003</v>
      </c>
      <c r="C68" s="47"/>
      <c r="D68" s="5" t="s">
        <v>1120</v>
      </c>
      <c r="F68" s="48">
        <v>-303147.08</v>
      </c>
      <c r="G68" s="48">
        <v>250548.23</v>
      </c>
      <c r="H68" s="48">
        <v>371813.37</v>
      </c>
      <c r="I68" s="48">
        <v>330108.4</v>
      </c>
      <c r="J68" s="48">
        <v>385158.95</v>
      </c>
      <c r="K68" s="48">
        <v>391820.66</v>
      </c>
      <c r="L68" s="48">
        <v>401211.85</v>
      </c>
      <c r="M68" s="49">
        <v>379893</v>
      </c>
      <c r="N68" s="49">
        <v>414115.94</v>
      </c>
      <c r="O68" s="49">
        <v>217506.55</v>
      </c>
      <c r="P68" s="49">
        <v>179260.34</v>
      </c>
      <c r="Q68" s="49">
        <v>288787.82</v>
      </c>
      <c r="R68" s="49">
        <v>265073.27</v>
      </c>
      <c r="S68" s="50">
        <f t="shared" si="0"/>
        <v>299265.68374999997</v>
      </c>
      <c r="T68" s="50" t="e">
        <f>S68-#REF!</f>
        <v>#REF!</v>
      </c>
      <c r="U68" s="51">
        <v>39</v>
      </c>
      <c r="V68" s="51"/>
      <c r="W68" s="51" t="s">
        <v>1121</v>
      </c>
      <c r="X68" s="56"/>
      <c r="Y68" s="56">
        <v>40</v>
      </c>
      <c r="AA68" s="53">
        <v>0</v>
      </c>
      <c r="AB68" s="8">
        <v>0</v>
      </c>
      <c r="AC68" s="54">
        <v>0</v>
      </c>
      <c r="AD68" s="53"/>
      <c r="AE68" s="8"/>
      <c r="AF68" s="54">
        <f aca="true" t="shared" si="10" ref="AF68:AF131">AD68+AE68</f>
        <v>0</v>
      </c>
      <c r="AG68" s="53"/>
      <c r="AH68" s="8"/>
      <c r="AI68" s="54">
        <f t="shared" si="1"/>
        <v>0</v>
      </c>
      <c r="AJ68" s="53">
        <f t="shared" si="9"/>
        <v>299265.68374999997</v>
      </c>
      <c r="AK68" s="8">
        <f t="shared" si="9"/>
        <v>299265.68374999997</v>
      </c>
      <c r="AL68" s="54">
        <f t="shared" si="9"/>
        <v>299265.68374999997</v>
      </c>
      <c r="AM68" s="55">
        <f t="shared" si="3"/>
        <v>0</v>
      </c>
      <c r="AN68" s="4">
        <f t="shared" si="4"/>
        <v>0</v>
      </c>
      <c r="AO68" s="4"/>
    </row>
    <row r="69" spans="1:41" ht="12.75">
      <c r="A69" s="11">
        <v>62</v>
      </c>
      <c r="B69" s="46">
        <v>12100013</v>
      </c>
      <c r="C69" s="47"/>
      <c r="D69" s="5" t="s">
        <v>1122</v>
      </c>
      <c r="F69" s="48">
        <v>2820596.68</v>
      </c>
      <c r="G69" s="48">
        <v>2405493.81</v>
      </c>
      <c r="H69" s="48">
        <v>2606905.35</v>
      </c>
      <c r="I69" s="48">
        <v>2618008.25</v>
      </c>
      <c r="J69" s="48">
        <v>2606905.35</v>
      </c>
      <c r="K69" s="48">
        <v>2606905.35</v>
      </c>
      <c r="L69" s="48">
        <v>2873845.13</v>
      </c>
      <c r="M69" s="49">
        <v>2873831.79</v>
      </c>
      <c r="N69" s="49">
        <v>2873831.79</v>
      </c>
      <c r="O69" s="49">
        <v>2886615.01</v>
      </c>
      <c r="P69" s="49">
        <v>2873831.79</v>
      </c>
      <c r="Q69" s="49">
        <v>2873831.79</v>
      </c>
      <c r="R69" s="49">
        <v>2873831.79</v>
      </c>
      <c r="S69" s="50">
        <f t="shared" si="0"/>
        <v>2745601.637083333</v>
      </c>
      <c r="T69" s="50" t="e">
        <f>S69-#REF!</f>
        <v>#REF!</v>
      </c>
      <c r="U69" s="51">
        <v>39</v>
      </c>
      <c r="V69" s="51"/>
      <c r="W69" s="51" t="s">
        <v>1121</v>
      </c>
      <c r="X69" s="56"/>
      <c r="Y69" s="56">
        <v>40</v>
      </c>
      <c r="AA69" s="53">
        <v>0</v>
      </c>
      <c r="AB69" s="8">
        <v>0</v>
      </c>
      <c r="AC69" s="54">
        <v>0</v>
      </c>
      <c r="AD69" s="53"/>
      <c r="AE69" s="8"/>
      <c r="AF69" s="54">
        <f t="shared" si="10"/>
        <v>0</v>
      </c>
      <c r="AG69" s="53"/>
      <c r="AH69" s="8"/>
      <c r="AI69" s="54">
        <f t="shared" si="1"/>
        <v>0</v>
      </c>
      <c r="AJ69" s="53">
        <f t="shared" si="9"/>
        <v>2745601.637083333</v>
      </c>
      <c r="AK69" s="8">
        <f t="shared" si="9"/>
        <v>2745601.637083333</v>
      </c>
      <c r="AL69" s="54">
        <f t="shared" si="9"/>
        <v>2745601.637083333</v>
      </c>
      <c r="AM69" s="55">
        <f t="shared" si="3"/>
        <v>0</v>
      </c>
      <c r="AN69" s="4">
        <f t="shared" si="4"/>
        <v>0</v>
      </c>
      <c r="AO69" s="4"/>
    </row>
    <row r="70" spans="1:41" ht="12.75">
      <c r="A70" s="11">
        <v>63</v>
      </c>
      <c r="B70" s="46">
        <v>12100503</v>
      </c>
      <c r="C70" s="47"/>
      <c r="D70" s="5" t="s">
        <v>1123</v>
      </c>
      <c r="F70" s="48"/>
      <c r="G70" s="48"/>
      <c r="H70" s="48"/>
      <c r="I70" s="48"/>
      <c r="J70" s="48"/>
      <c r="K70" s="48"/>
      <c r="L70" s="48"/>
      <c r="R70" s="49">
        <v>0</v>
      </c>
      <c r="S70" s="50">
        <f t="shared" si="0"/>
        <v>0</v>
      </c>
      <c r="T70" s="50" t="e">
        <f>S70-#REF!</f>
        <v>#REF!</v>
      </c>
      <c r="U70" s="51">
        <v>39</v>
      </c>
      <c r="V70" s="51"/>
      <c r="W70" s="51" t="s">
        <v>1121</v>
      </c>
      <c r="X70" s="56"/>
      <c r="Y70" s="56">
        <v>40</v>
      </c>
      <c r="AA70" s="53">
        <v>0</v>
      </c>
      <c r="AB70" s="8">
        <v>0</v>
      </c>
      <c r="AC70" s="54">
        <v>0</v>
      </c>
      <c r="AD70" s="53"/>
      <c r="AE70" s="8"/>
      <c r="AF70" s="54">
        <f t="shared" si="10"/>
        <v>0</v>
      </c>
      <c r="AG70" s="53"/>
      <c r="AH70" s="8"/>
      <c r="AI70" s="54">
        <f t="shared" si="1"/>
        <v>0</v>
      </c>
      <c r="AJ70" s="53">
        <f t="shared" si="9"/>
        <v>0</v>
      </c>
      <c r="AK70" s="8">
        <f t="shared" si="9"/>
        <v>0</v>
      </c>
      <c r="AL70" s="54">
        <f t="shared" si="9"/>
        <v>0</v>
      </c>
      <c r="AM70" s="55">
        <f t="shared" si="3"/>
        <v>0</v>
      </c>
      <c r="AN70" s="4">
        <f t="shared" si="4"/>
        <v>0</v>
      </c>
      <c r="AO70" s="4"/>
    </row>
    <row r="71" spans="1:41" ht="12.75">
      <c r="A71" s="11">
        <v>64</v>
      </c>
      <c r="B71" s="46">
        <v>12100513</v>
      </c>
      <c r="C71" s="47"/>
      <c r="D71" s="5" t="s">
        <v>1123</v>
      </c>
      <c r="F71" s="48"/>
      <c r="G71" s="48"/>
      <c r="H71" s="48"/>
      <c r="I71" s="48"/>
      <c r="J71" s="48"/>
      <c r="K71" s="48"/>
      <c r="L71" s="48"/>
      <c r="R71" s="49">
        <v>0</v>
      </c>
      <c r="S71" s="50">
        <f aca="true" t="shared" si="11" ref="S71:S134">(F71+R71+SUM(G71:Q71)*2)/24</f>
        <v>0</v>
      </c>
      <c r="T71" s="50" t="e">
        <f>S71-#REF!</f>
        <v>#REF!</v>
      </c>
      <c r="U71" s="51">
        <v>39</v>
      </c>
      <c r="V71" s="51"/>
      <c r="W71" s="51" t="s">
        <v>1121</v>
      </c>
      <c r="X71" s="56"/>
      <c r="Y71" s="56">
        <v>40</v>
      </c>
      <c r="AA71" s="53">
        <v>0</v>
      </c>
      <c r="AB71" s="8">
        <v>0</v>
      </c>
      <c r="AC71" s="54">
        <v>0</v>
      </c>
      <c r="AD71" s="53"/>
      <c r="AE71" s="8"/>
      <c r="AF71" s="54">
        <f t="shared" si="10"/>
        <v>0</v>
      </c>
      <c r="AG71" s="53"/>
      <c r="AH71" s="8"/>
      <c r="AI71" s="54">
        <f aca="true" t="shared" si="12" ref="AI71:AI134">AG71+AH71</f>
        <v>0</v>
      </c>
      <c r="AJ71" s="53">
        <f t="shared" si="9"/>
        <v>0</v>
      </c>
      <c r="AK71" s="8">
        <f t="shared" si="9"/>
        <v>0</v>
      </c>
      <c r="AL71" s="54">
        <f t="shared" si="9"/>
        <v>0</v>
      </c>
      <c r="AM71" s="55">
        <f aca="true" t="shared" si="13" ref="AM71:AM134">S71-AC71-AF71-AL71-AI71</f>
        <v>0</v>
      </c>
      <c r="AN71" s="4">
        <f t="shared" si="4"/>
        <v>0</v>
      </c>
      <c r="AO71" s="4"/>
    </row>
    <row r="72" spans="1:41" ht="12.75">
      <c r="A72" s="11">
        <v>65</v>
      </c>
      <c r="B72" s="46">
        <v>12200003</v>
      </c>
      <c r="C72" s="47"/>
      <c r="D72" s="5" t="s">
        <v>1124</v>
      </c>
      <c r="F72" s="48">
        <v>-445522.25</v>
      </c>
      <c r="G72" s="48">
        <v>-445522.25</v>
      </c>
      <c r="H72" s="48">
        <v>-445522.25</v>
      </c>
      <c r="I72" s="48">
        <v>-445522.25</v>
      </c>
      <c r="J72" s="48">
        <v>-445522.25</v>
      </c>
      <c r="K72" s="48">
        <v>-445522.25</v>
      </c>
      <c r="L72" s="48">
        <v>-445522.25</v>
      </c>
      <c r="M72" s="49">
        <v>-445522.25</v>
      </c>
      <c r="N72" s="49">
        <v>-445522.25</v>
      </c>
      <c r="O72" s="49">
        <v>-445522.25</v>
      </c>
      <c r="P72" s="49">
        <v>-445522.25</v>
      </c>
      <c r="Q72" s="49">
        <v>-445522.25</v>
      </c>
      <c r="R72" s="49">
        <v>-445522.25</v>
      </c>
      <c r="S72" s="50">
        <f t="shared" si="11"/>
        <v>-445522.25</v>
      </c>
      <c r="T72" s="50" t="e">
        <f>S72-#REF!</f>
        <v>#REF!</v>
      </c>
      <c r="U72" s="51">
        <v>39</v>
      </c>
      <c r="V72" s="51"/>
      <c r="W72" s="51" t="s">
        <v>1121</v>
      </c>
      <c r="X72" s="56"/>
      <c r="Y72" s="56">
        <v>40</v>
      </c>
      <c r="AA72" s="53">
        <v>0</v>
      </c>
      <c r="AB72" s="8">
        <v>0</v>
      </c>
      <c r="AC72" s="54">
        <v>0</v>
      </c>
      <c r="AD72" s="53"/>
      <c r="AE72" s="8"/>
      <c r="AF72" s="54">
        <f t="shared" si="10"/>
        <v>0</v>
      </c>
      <c r="AG72" s="53"/>
      <c r="AH72" s="8"/>
      <c r="AI72" s="54">
        <f t="shared" si="12"/>
        <v>0</v>
      </c>
      <c r="AJ72" s="53">
        <f t="shared" si="9"/>
        <v>-445522.25</v>
      </c>
      <c r="AK72" s="8">
        <f t="shared" si="9"/>
        <v>-445522.25</v>
      </c>
      <c r="AL72" s="54">
        <f t="shared" si="9"/>
        <v>-445522.25</v>
      </c>
      <c r="AM72" s="55">
        <f t="shared" si="13"/>
        <v>0</v>
      </c>
      <c r="AN72" s="4">
        <f aca="true" t="shared" si="14" ref="AN72:AN135">S72-AC72-AF72-AI72-AL72-AM72</f>
        <v>0</v>
      </c>
      <c r="AO72" s="4"/>
    </row>
    <row r="73" spans="1:41" ht="12.75">
      <c r="A73" s="11">
        <v>66</v>
      </c>
      <c r="B73" s="46">
        <v>12310000</v>
      </c>
      <c r="C73" s="47"/>
      <c r="D73" s="5" t="s">
        <v>1125</v>
      </c>
      <c r="F73" s="48">
        <v>295571204.88</v>
      </c>
      <c r="G73" s="48">
        <v>341862403.29</v>
      </c>
      <c r="H73" s="48">
        <v>385764027.98</v>
      </c>
      <c r="I73" s="48">
        <v>440508575.14</v>
      </c>
      <c r="J73" s="48">
        <v>493820656.84</v>
      </c>
      <c r="K73" s="48">
        <v>363961023.86</v>
      </c>
      <c r="L73" s="48">
        <v>317068825.95</v>
      </c>
      <c r="M73" s="49">
        <v>306134915.84</v>
      </c>
      <c r="N73" s="49">
        <v>221769362.03</v>
      </c>
      <c r="O73" s="49">
        <v>290091940.16</v>
      </c>
      <c r="P73" s="49">
        <v>260174022</v>
      </c>
      <c r="Q73" s="49">
        <v>134420016.09</v>
      </c>
      <c r="R73" s="49">
        <v>214045431.17</v>
      </c>
      <c r="S73" s="50">
        <f t="shared" si="11"/>
        <v>317532007.26708335</v>
      </c>
      <c r="T73" s="50" t="e">
        <f>S73-#REF!</f>
        <v>#REF!</v>
      </c>
      <c r="U73" s="51">
        <v>40</v>
      </c>
      <c r="V73" s="51"/>
      <c r="W73" s="51" t="s">
        <v>1126</v>
      </c>
      <c r="X73" s="56"/>
      <c r="Y73" s="56">
        <v>41</v>
      </c>
      <c r="AA73" s="53">
        <v>0</v>
      </c>
      <c r="AB73" s="8">
        <v>0</v>
      </c>
      <c r="AC73" s="54">
        <v>0</v>
      </c>
      <c r="AD73" s="53"/>
      <c r="AE73" s="8"/>
      <c r="AF73" s="54">
        <f t="shared" si="10"/>
        <v>0</v>
      </c>
      <c r="AG73" s="53"/>
      <c r="AH73" s="8"/>
      <c r="AI73" s="54">
        <f t="shared" si="12"/>
        <v>0</v>
      </c>
      <c r="AJ73" s="53">
        <f t="shared" si="9"/>
        <v>317532007.26708335</v>
      </c>
      <c r="AK73" s="8">
        <f t="shared" si="9"/>
        <v>317532007.26708335</v>
      </c>
      <c r="AL73" s="54">
        <f t="shared" si="9"/>
        <v>317532007.26708335</v>
      </c>
      <c r="AM73" s="55">
        <f t="shared" si="13"/>
        <v>0</v>
      </c>
      <c r="AN73" s="4">
        <f t="shared" si="14"/>
        <v>0</v>
      </c>
      <c r="AO73" s="4"/>
    </row>
    <row r="74" spans="1:41" ht="12.75">
      <c r="A74" s="11">
        <v>67</v>
      </c>
      <c r="B74" s="46">
        <v>12400013</v>
      </c>
      <c r="C74" s="47"/>
      <c r="D74" s="5" t="s">
        <v>1129</v>
      </c>
      <c r="F74" s="48">
        <v>100000</v>
      </c>
      <c r="G74" s="48">
        <v>100000</v>
      </c>
      <c r="H74" s="48">
        <v>100000</v>
      </c>
      <c r="I74" s="48">
        <v>100000</v>
      </c>
      <c r="J74" s="48">
        <v>100000</v>
      </c>
      <c r="K74" s="48">
        <v>100000</v>
      </c>
      <c r="L74" s="48">
        <v>100000</v>
      </c>
      <c r="M74" s="49">
        <v>100000</v>
      </c>
      <c r="N74" s="49">
        <v>100000</v>
      </c>
      <c r="O74" s="49">
        <v>100000</v>
      </c>
      <c r="P74" s="49">
        <v>100000</v>
      </c>
      <c r="Q74" s="49">
        <v>100000</v>
      </c>
      <c r="R74" s="49">
        <v>100000</v>
      </c>
      <c r="S74" s="50">
        <f t="shared" si="11"/>
        <v>100000</v>
      </c>
      <c r="T74" s="50" t="e">
        <f>S74-#REF!</f>
        <v>#REF!</v>
      </c>
      <c r="U74" s="51">
        <v>41</v>
      </c>
      <c r="V74" s="51"/>
      <c r="W74" s="51" t="s">
        <v>1130</v>
      </c>
      <c r="X74" s="56"/>
      <c r="Y74" s="56">
        <v>42</v>
      </c>
      <c r="AA74" s="53">
        <v>0</v>
      </c>
      <c r="AB74" s="8">
        <v>0</v>
      </c>
      <c r="AC74" s="54">
        <v>0</v>
      </c>
      <c r="AD74" s="53"/>
      <c r="AE74" s="8"/>
      <c r="AF74" s="54">
        <f t="shared" si="10"/>
        <v>0</v>
      </c>
      <c r="AG74" s="53"/>
      <c r="AH74" s="8"/>
      <c r="AI74" s="54">
        <f t="shared" si="12"/>
        <v>0</v>
      </c>
      <c r="AJ74" s="53">
        <f t="shared" si="9"/>
        <v>100000</v>
      </c>
      <c r="AK74" s="8">
        <f t="shared" si="9"/>
        <v>100000</v>
      </c>
      <c r="AL74" s="54">
        <f t="shared" si="9"/>
        <v>100000</v>
      </c>
      <c r="AM74" s="55">
        <f t="shared" si="13"/>
        <v>0</v>
      </c>
      <c r="AN74" s="4">
        <f t="shared" si="14"/>
        <v>0</v>
      </c>
      <c r="AO74" s="4"/>
    </row>
    <row r="75" spans="1:41" ht="12.75">
      <c r="A75" s="11">
        <v>68</v>
      </c>
      <c r="B75" s="46">
        <v>12400043</v>
      </c>
      <c r="C75" s="47"/>
      <c r="D75" s="5" t="s">
        <v>1131</v>
      </c>
      <c r="F75" s="48">
        <v>52259932.48</v>
      </c>
      <c r="G75" s="48">
        <v>52376596.78</v>
      </c>
      <c r="H75" s="48">
        <v>52748846.67</v>
      </c>
      <c r="I75" s="48">
        <v>54509039.52</v>
      </c>
      <c r="J75" s="48">
        <v>54509039.52</v>
      </c>
      <c r="K75" s="48">
        <v>54509039.52</v>
      </c>
      <c r="L75" s="48">
        <v>54472342.67</v>
      </c>
      <c r="M75" s="49">
        <v>55991876.82</v>
      </c>
      <c r="N75" s="49">
        <v>55991876.82</v>
      </c>
      <c r="O75" s="49">
        <v>57864343</v>
      </c>
      <c r="P75" s="49">
        <v>57864343</v>
      </c>
      <c r="Q75" s="49">
        <v>57864343</v>
      </c>
      <c r="R75" s="49">
        <v>58455725.55</v>
      </c>
      <c r="S75" s="50">
        <f t="shared" si="11"/>
        <v>55338293.02791666</v>
      </c>
      <c r="T75" s="50" t="e">
        <f>S75-#REF!</f>
        <v>#REF!</v>
      </c>
      <c r="U75" s="51">
        <v>41</v>
      </c>
      <c r="V75" s="51"/>
      <c r="W75" s="51" t="s">
        <v>1130</v>
      </c>
      <c r="X75" s="56"/>
      <c r="Y75" s="56">
        <v>42</v>
      </c>
      <c r="AA75" s="53">
        <v>0</v>
      </c>
      <c r="AB75" s="8">
        <v>0</v>
      </c>
      <c r="AC75" s="54">
        <v>0</v>
      </c>
      <c r="AD75" s="53"/>
      <c r="AE75" s="8"/>
      <c r="AF75" s="54">
        <f t="shared" si="10"/>
        <v>0</v>
      </c>
      <c r="AG75" s="53"/>
      <c r="AH75" s="8"/>
      <c r="AI75" s="54">
        <f t="shared" si="12"/>
        <v>0</v>
      </c>
      <c r="AJ75" s="53">
        <f t="shared" si="9"/>
        <v>55338293.02791666</v>
      </c>
      <c r="AK75" s="8">
        <f t="shared" si="9"/>
        <v>55338293.02791666</v>
      </c>
      <c r="AL75" s="54">
        <f t="shared" si="9"/>
        <v>55338293.02791666</v>
      </c>
      <c r="AM75" s="55">
        <f t="shared" si="13"/>
        <v>0</v>
      </c>
      <c r="AN75" s="4">
        <f t="shared" si="14"/>
        <v>0</v>
      </c>
      <c r="AO75" s="4"/>
    </row>
    <row r="76" spans="1:41" ht="12.75">
      <c r="A76" s="11">
        <v>69</v>
      </c>
      <c r="B76" s="46">
        <v>12400063</v>
      </c>
      <c r="C76" s="47"/>
      <c r="D76" s="5" t="s">
        <v>1132</v>
      </c>
      <c r="F76" s="48">
        <v>-100000</v>
      </c>
      <c r="G76" s="48">
        <v>-100000</v>
      </c>
      <c r="H76" s="48">
        <v>-100000</v>
      </c>
      <c r="I76" s="48">
        <v>-100000</v>
      </c>
      <c r="J76" s="48">
        <v>-100000</v>
      </c>
      <c r="K76" s="48">
        <v>-100000</v>
      </c>
      <c r="L76" s="48">
        <v>-100000</v>
      </c>
      <c r="M76" s="49">
        <v>-100000</v>
      </c>
      <c r="N76" s="49">
        <v>-100000</v>
      </c>
      <c r="O76" s="49">
        <v>-100000</v>
      </c>
      <c r="P76" s="49">
        <v>-100000</v>
      </c>
      <c r="Q76" s="49">
        <v>-100000</v>
      </c>
      <c r="R76" s="49">
        <v>-100000</v>
      </c>
      <c r="S76" s="50">
        <f t="shared" si="11"/>
        <v>-100000</v>
      </c>
      <c r="T76" s="50" t="e">
        <f>S76-#REF!</f>
        <v>#REF!</v>
      </c>
      <c r="U76" s="51">
        <v>41</v>
      </c>
      <c r="V76" s="51"/>
      <c r="W76" s="51" t="s">
        <v>1130</v>
      </c>
      <c r="X76" s="56"/>
      <c r="Y76" s="56">
        <v>42</v>
      </c>
      <c r="AA76" s="53">
        <v>0</v>
      </c>
      <c r="AB76" s="8">
        <v>0</v>
      </c>
      <c r="AC76" s="54">
        <v>0</v>
      </c>
      <c r="AD76" s="53"/>
      <c r="AE76" s="8"/>
      <c r="AF76" s="54">
        <f t="shared" si="10"/>
        <v>0</v>
      </c>
      <c r="AG76" s="53"/>
      <c r="AH76" s="8"/>
      <c r="AI76" s="54">
        <f t="shared" si="12"/>
        <v>0</v>
      </c>
      <c r="AJ76" s="53">
        <f t="shared" si="9"/>
        <v>-100000</v>
      </c>
      <c r="AK76" s="8">
        <f t="shared" si="9"/>
        <v>-100000</v>
      </c>
      <c r="AL76" s="54">
        <f t="shared" si="9"/>
        <v>-100000</v>
      </c>
      <c r="AM76" s="55">
        <f t="shared" si="13"/>
        <v>0</v>
      </c>
      <c r="AN76" s="4">
        <f t="shared" si="14"/>
        <v>0</v>
      </c>
      <c r="AO76" s="4"/>
    </row>
    <row r="77" spans="1:41" ht="12.75">
      <c r="A77" s="11">
        <v>70</v>
      </c>
      <c r="B77" s="46">
        <v>12400373</v>
      </c>
      <c r="C77" s="47"/>
      <c r="D77" s="5" t="s">
        <v>1133</v>
      </c>
      <c r="F77" s="48">
        <v>-4378.36</v>
      </c>
      <c r="G77" s="48">
        <v>-4728.62</v>
      </c>
      <c r="H77" s="48">
        <v>-4728.62</v>
      </c>
      <c r="I77" s="48">
        <v>-4728.62</v>
      </c>
      <c r="J77" s="48">
        <v>-4728.62</v>
      </c>
      <c r="K77" s="48">
        <v>-4728.62</v>
      </c>
      <c r="L77" s="48">
        <v>-4728.62</v>
      </c>
      <c r="M77" s="49">
        <v>-4728.62</v>
      </c>
      <c r="N77" s="49">
        <v>-4728.62</v>
      </c>
      <c r="O77" s="49">
        <v>-4728.62</v>
      </c>
      <c r="P77" s="49">
        <v>-4728.62</v>
      </c>
      <c r="Q77" s="49">
        <v>-4728.62</v>
      </c>
      <c r="R77" s="49">
        <v>-4728.62</v>
      </c>
      <c r="S77" s="50">
        <f t="shared" si="11"/>
        <v>-4714.025833333334</v>
      </c>
      <c r="T77" s="50" t="e">
        <f>S77-#REF!</f>
        <v>#REF!</v>
      </c>
      <c r="U77" s="51">
        <v>41</v>
      </c>
      <c r="V77" s="51"/>
      <c r="W77" s="51" t="s">
        <v>1130</v>
      </c>
      <c r="X77" s="56"/>
      <c r="Y77" s="56">
        <v>42</v>
      </c>
      <c r="AA77" s="53">
        <v>0</v>
      </c>
      <c r="AB77" s="8">
        <v>0</v>
      </c>
      <c r="AC77" s="54">
        <v>0</v>
      </c>
      <c r="AD77" s="53"/>
      <c r="AE77" s="8"/>
      <c r="AF77" s="54">
        <f t="shared" si="10"/>
        <v>0</v>
      </c>
      <c r="AG77" s="53"/>
      <c r="AH77" s="8"/>
      <c r="AI77" s="54">
        <f t="shared" si="12"/>
        <v>0</v>
      </c>
      <c r="AJ77" s="53">
        <f t="shared" si="9"/>
        <v>-4714.025833333334</v>
      </c>
      <c r="AK77" s="8">
        <f t="shared" si="9"/>
        <v>-4714.025833333334</v>
      </c>
      <c r="AL77" s="54">
        <f t="shared" si="9"/>
        <v>-4714.025833333334</v>
      </c>
      <c r="AM77" s="55">
        <f t="shared" si="13"/>
        <v>0</v>
      </c>
      <c r="AN77" s="4">
        <f t="shared" si="14"/>
        <v>0</v>
      </c>
      <c r="AO77" s="4"/>
    </row>
    <row r="78" spans="1:41" ht="12.75">
      <c r="A78" s="11">
        <v>71</v>
      </c>
      <c r="B78" s="46">
        <v>12400383</v>
      </c>
      <c r="C78" s="47"/>
      <c r="D78" s="5" t="s">
        <v>1134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50">
        <f t="shared" si="11"/>
        <v>0</v>
      </c>
      <c r="T78" s="50" t="e">
        <f>S78-#REF!</f>
        <v>#REF!</v>
      </c>
      <c r="U78" s="51">
        <v>41</v>
      </c>
      <c r="V78" s="51"/>
      <c r="W78" s="51" t="s">
        <v>1130</v>
      </c>
      <c r="X78" s="56"/>
      <c r="Y78" s="56">
        <v>42</v>
      </c>
      <c r="AA78" s="53">
        <v>0</v>
      </c>
      <c r="AB78" s="8">
        <v>0</v>
      </c>
      <c r="AC78" s="54">
        <v>0</v>
      </c>
      <c r="AD78" s="53"/>
      <c r="AE78" s="8"/>
      <c r="AF78" s="54">
        <f t="shared" si="10"/>
        <v>0</v>
      </c>
      <c r="AG78" s="53"/>
      <c r="AH78" s="8"/>
      <c r="AI78" s="54">
        <f t="shared" si="12"/>
        <v>0</v>
      </c>
      <c r="AJ78" s="53">
        <f t="shared" si="9"/>
        <v>0</v>
      </c>
      <c r="AK78" s="8">
        <f t="shared" si="9"/>
        <v>0</v>
      </c>
      <c r="AL78" s="54">
        <f t="shared" si="9"/>
        <v>0</v>
      </c>
      <c r="AM78" s="55">
        <f t="shared" si="13"/>
        <v>0</v>
      </c>
      <c r="AN78" s="4">
        <f t="shared" si="14"/>
        <v>0</v>
      </c>
      <c r="AO78" s="4"/>
    </row>
    <row r="79" spans="1:41" ht="12.75">
      <c r="A79" s="11">
        <v>72</v>
      </c>
      <c r="B79" s="46">
        <v>12400483</v>
      </c>
      <c r="C79" s="47"/>
      <c r="D79" s="5" t="s">
        <v>1135</v>
      </c>
      <c r="F79" s="48">
        <v>21272.8</v>
      </c>
      <c r="G79" s="48">
        <v>21272.8</v>
      </c>
      <c r="H79" s="48">
        <v>21272.8</v>
      </c>
      <c r="I79" s="48">
        <v>19581.28</v>
      </c>
      <c r="J79" s="48">
        <v>19581.28</v>
      </c>
      <c r="K79" s="48">
        <v>19581.28</v>
      </c>
      <c r="L79" s="48">
        <v>18629.41</v>
      </c>
      <c r="M79" s="49">
        <v>18629.41</v>
      </c>
      <c r="N79" s="49">
        <v>18629.41</v>
      </c>
      <c r="O79" s="49">
        <v>17277.56</v>
      </c>
      <c r="P79" s="49">
        <v>17277.56</v>
      </c>
      <c r="Q79" s="49">
        <v>17277.56</v>
      </c>
      <c r="R79" s="49">
        <v>16835.86</v>
      </c>
      <c r="S79" s="50">
        <f t="shared" si="11"/>
        <v>19005.39</v>
      </c>
      <c r="T79" s="50" t="e">
        <f>S79-#REF!</f>
        <v>#REF!</v>
      </c>
      <c r="U79" s="51">
        <v>41</v>
      </c>
      <c r="V79" s="51"/>
      <c r="W79" s="51" t="s">
        <v>1130</v>
      </c>
      <c r="X79" s="56"/>
      <c r="Y79" s="56">
        <v>42</v>
      </c>
      <c r="AA79" s="53">
        <v>0</v>
      </c>
      <c r="AB79" s="8">
        <v>0</v>
      </c>
      <c r="AC79" s="54">
        <v>0</v>
      </c>
      <c r="AD79" s="53"/>
      <c r="AE79" s="8"/>
      <c r="AF79" s="54">
        <f t="shared" si="10"/>
        <v>0</v>
      </c>
      <c r="AG79" s="53"/>
      <c r="AH79" s="8"/>
      <c r="AI79" s="54">
        <f t="shared" si="12"/>
        <v>0</v>
      </c>
      <c r="AJ79" s="53">
        <f t="shared" si="9"/>
        <v>19005.39</v>
      </c>
      <c r="AK79" s="8">
        <f t="shared" si="9"/>
        <v>19005.39</v>
      </c>
      <c r="AL79" s="54">
        <f t="shared" si="9"/>
        <v>19005.39</v>
      </c>
      <c r="AM79" s="55">
        <f t="shared" si="13"/>
        <v>0</v>
      </c>
      <c r="AN79" s="4">
        <f t="shared" si="14"/>
        <v>0</v>
      </c>
      <c r="AO79" s="4"/>
    </row>
    <row r="80" spans="1:41" ht="12.75">
      <c r="A80" s="11">
        <v>73</v>
      </c>
      <c r="B80" s="46">
        <v>12400503</v>
      </c>
      <c r="C80" s="47"/>
      <c r="D80" s="5" t="s">
        <v>1136</v>
      </c>
      <c r="F80" s="48">
        <v>1416883.28</v>
      </c>
      <c r="G80" s="48">
        <v>1362655.38</v>
      </c>
      <c r="H80" s="48">
        <v>1366906.25</v>
      </c>
      <c r="I80" s="48">
        <v>1380120.07</v>
      </c>
      <c r="J80" s="48">
        <v>1509591.98</v>
      </c>
      <c r="K80" s="48">
        <v>1503852.7</v>
      </c>
      <c r="L80" s="48">
        <v>1526370.9</v>
      </c>
      <c r="M80" s="49">
        <v>1520305.43</v>
      </c>
      <c r="N80" s="49">
        <v>1535731.25</v>
      </c>
      <c r="O80" s="49">
        <v>1535567.6</v>
      </c>
      <c r="P80" s="49">
        <v>1582962.03</v>
      </c>
      <c r="Q80" s="49">
        <v>1608945.49</v>
      </c>
      <c r="R80" s="49">
        <v>1570419.66</v>
      </c>
      <c r="S80" s="50">
        <f t="shared" si="11"/>
        <v>1493888.3791666664</v>
      </c>
      <c r="T80" s="50" t="e">
        <f>S80-#REF!</f>
        <v>#REF!</v>
      </c>
      <c r="U80" s="51">
        <v>41</v>
      </c>
      <c r="V80" s="51"/>
      <c r="W80" s="51" t="s">
        <v>1130</v>
      </c>
      <c r="X80" s="56"/>
      <c r="Y80" s="56">
        <v>42</v>
      </c>
      <c r="AA80" s="53">
        <v>0</v>
      </c>
      <c r="AB80" s="8">
        <v>0</v>
      </c>
      <c r="AC80" s="54">
        <v>0</v>
      </c>
      <c r="AD80" s="53"/>
      <c r="AE80" s="8"/>
      <c r="AF80" s="54">
        <f t="shared" si="10"/>
        <v>0</v>
      </c>
      <c r="AG80" s="53"/>
      <c r="AH80" s="8"/>
      <c r="AI80" s="54">
        <f t="shared" si="12"/>
        <v>0</v>
      </c>
      <c r="AJ80" s="53">
        <f t="shared" si="9"/>
        <v>1493888.3791666664</v>
      </c>
      <c r="AK80" s="8">
        <f t="shared" si="9"/>
        <v>1493888.3791666664</v>
      </c>
      <c r="AL80" s="54">
        <f t="shared" si="9"/>
        <v>1493888.3791666664</v>
      </c>
      <c r="AM80" s="55">
        <f t="shared" si="13"/>
        <v>0</v>
      </c>
      <c r="AN80" s="4">
        <f t="shared" si="14"/>
        <v>0</v>
      </c>
      <c r="AO80" s="4"/>
    </row>
    <row r="81" spans="1:41" ht="12.75">
      <c r="A81" s="11">
        <v>74</v>
      </c>
      <c r="B81" s="46">
        <v>12400543</v>
      </c>
      <c r="C81" s="47"/>
      <c r="D81" s="5" t="s">
        <v>1137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50">
        <f t="shared" si="11"/>
        <v>0</v>
      </c>
      <c r="T81" s="50" t="e">
        <f>S81-#REF!</f>
        <v>#REF!</v>
      </c>
      <c r="U81" s="51">
        <v>41</v>
      </c>
      <c r="V81" s="51"/>
      <c r="W81" s="51" t="s">
        <v>1130</v>
      </c>
      <c r="X81" s="56"/>
      <c r="Y81" s="56">
        <v>42</v>
      </c>
      <c r="AA81" s="53">
        <v>0</v>
      </c>
      <c r="AB81" s="8">
        <v>0</v>
      </c>
      <c r="AC81" s="54">
        <v>0</v>
      </c>
      <c r="AD81" s="53"/>
      <c r="AE81" s="8"/>
      <c r="AF81" s="54">
        <f t="shared" si="10"/>
        <v>0</v>
      </c>
      <c r="AG81" s="53"/>
      <c r="AH81" s="8"/>
      <c r="AI81" s="54">
        <f t="shared" si="12"/>
        <v>0</v>
      </c>
      <c r="AJ81" s="53">
        <f t="shared" si="9"/>
        <v>0</v>
      </c>
      <c r="AK81" s="8">
        <f t="shared" si="9"/>
        <v>0</v>
      </c>
      <c r="AL81" s="54">
        <f t="shared" si="9"/>
        <v>0</v>
      </c>
      <c r="AM81" s="55">
        <f t="shared" si="13"/>
        <v>0</v>
      </c>
      <c r="AN81" s="4">
        <f t="shared" si="14"/>
        <v>0</v>
      </c>
      <c r="AO81" s="4"/>
    </row>
    <row r="82" spans="1:41" ht="12.75">
      <c r="A82" s="11">
        <v>75</v>
      </c>
      <c r="B82" s="46">
        <v>12400553</v>
      </c>
      <c r="C82" s="47"/>
      <c r="D82" s="5" t="s">
        <v>1138</v>
      </c>
      <c r="F82" s="48">
        <v>1060937.31</v>
      </c>
      <c r="G82" s="48">
        <v>1034403.46</v>
      </c>
      <c r="H82" s="48">
        <v>1007869.61</v>
      </c>
      <c r="I82" s="48">
        <v>1011603.78</v>
      </c>
      <c r="J82" s="48">
        <v>985069.93</v>
      </c>
      <c r="K82" s="48">
        <v>958536.08</v>
      </c>
      <c r="L82" s="48">
        <v>961123.88</v>
      </c>
      <c r="M82" s="49">
        <v>588069.49</v>
      </c>
      <c r="N82" s="49">
        <v>571976.19</v>
      </c>
      <c r="O82" s="49">
        <v>574176.39</v>
      </c>
      <c r="P82" s="49">
        <v>558083.09</v>
      </c>
      <c r="Q82" s="49">
        <v>541989.79</v>
      </c>
      <c r="R82" s="49">
        <v>543590.82</v>
      </c>
      <c r="S82" s="50">
        <f t="shared" si="11"/>
        <v>799597.1462499999</v>
      </c>
      <c r="T82" s="50" t="e">
        <f>S82-#REF!</f>
        <v>#REF!</v>
      </c>
      <c r="U82" s="51">
        <v>41</v>
      </c>
      <c r="V82" s="51"/>
      <c r="W82" s="51" t="s">
        <v>1130</v>
      </c>
      <c r="X82" s="56"/>
      <c r="Y82" s="56">
        <v>42</v>
      </c>
      <c r="AA82" s="53">
        <v>0</v>
      </c>
      <c r="AB82" s="8">
        <v>0</v>
      </c>
      <c r="AC82" s="54">
        <v>0</v>
      </c>
      <c r="AD82" s="53"/>
      <c r="AE82" s="8"/>
      <c r="AF82" s="54">
        <f t="shared" si="10"/>
        <v>0</v>
      </c>
      <c r="AG82" s="53"/>
      <c r="AH82" s="8"/>
      <c r="AI82" s="54">
        <f t="shared" si="12"/>
        <v>0</v>
      </c>
      <c r="AJ82" s="53">
        <f t="shared" si="9"/>
        <v>799597.1462499999</v>
      </c>
      <c r="AK82" s="8">
        <f t="shared" si="9"/>
        <v>799597.1462499999</v>
      </c>
      <c r="AL82" s="54">
        <f t="shared" si="9"/>
        <v>799597.1462499999</v>
      </c>
      <c r="AM82" s="55">
        <f t="shared" si="13"/>
        <v>0</v>
      </c>
      <c r="AN82" s="4">
        <f t="shared" si="14"/>
        <v>0</v>
      </c>
      <c r="AO82" s="4"/>
    </row>
    <row r="83" spans="1:41" ht="12.75">
      <c r="A83" s="11">
        <v>76</v>
      </c>
      <c r="B83" s="46">
        <v>12400603</v>
      </c>
      <c r="C83" s="47"/>
      <c r="D83" s="5" t="s">
        <v>1139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50">
        <f t="shared" si="11"/>
        <v>0</v>
      </c>
      <c r="T83" s="50" t="e">
        <f>S83-#REF!</f>
        <v>#REF!</v>
      </c>
      <c r="U83" s="51">
        <v>41</v>
      </c>
      <c r="V83" s="51"/>
      <c r="W83" s="51" t="s">
        <v>1130</v>
      </c>
      <c r="X83" s="56"/>
      <c r="Y83" s="56">
        <v>42</v>
      </c>
      <c r="AA83" s="53">
        <v>0</v>
      </c>
      <c r="AB83" s="8">
        <v>0</v>
      </c>
      <c r="AC83" s="54">
        <v>0</v>
      </c>
      <c r="AD83" s="53"/>
      <c r="AE83" s="8"/>
      <c r="AF83" s="54">
        <f t="shared" si="10"/>
        <v>0</v>
      </c>
      <c r="AG83" s="53"/>
      <c r="AH83" s="8"/>
      <c r="AI83" s="54">
        <f t="shared" si="12"/>
        <v>0</v>
      </c>
      <c r="AJ83" s="53">
        <f t="shared" si="9"/>
        <v>0</v>
      </c>
      <c r="AK83" s="8">
        <f t="shared" si="9"/>
        <v>0</v>
      </c>
      <c r="AL83" s="54">
        <f t="shared" si="9"/>
        <v>0</v>
      </c>
      <c r="AM83" s="55">
        <f t="shared" si="13"/>
        <v>0</v>
      </c>
      <c r="AN83" s="4">
        <f t="shared" si="14"/>
        <v>0</v>
      </c>
      <c r="AO83" s="4"/>
    </row>
    <row r="84" spans="1:41" ht="12.75">
      <c r="A84" s="11">
        <v>77</v>
      </c>
      <c r="B84" s="46">
        <v>12400633</v>
      </c>
      <c r="C84" s="47"/>
      <c r="D84" s="5" t="s">
        <v>1140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50">
        <f t="shared" si="11"/>
        <v>0</v>
      </c>
      <c r="T84" s="50" t="e">
        <f>S84-#REF!</f>
        <v>#REF!</v>
      </c>
      <c r="U84" s="51">
        <v>41</v>
      </c>
      <c r="V84" s="51"/>
      <c r="W84" s="51" t="s">
        <v>1130</v>
      </c>
      <c r="X84" s="56"/>
      <c r="Y84" s="56">
        <v>42</v>
      </c>
      <c r="AA84" s="53">
        <v>0</v>
      </c>
      <c r="AB84" s="8">
        <v>0</v>
      </c>
      <c r="AC84" s="54">
        <v>0</v>
      </c>
      <c r="AD84" s="53"/>
      <c r="AE84" s="8"/>
      <c r="AF84" s="54">
        <f t="shared" si="10"/>
        <v>0</v>
      </c>
      <c r="AG84" s="53"/>
      <c r="AH84" s="8"/>
      <c r="AI84" s="54">
        <f t="shared" si="12"/>
        <v>0</v>
      </c>
      <c r="AJ84" s="53">
        <f t="shared" si="9"/>
        <v>0</v>
      </c>
      <c r="AK84" s="8">
        <f t="shared" si="9"/>
        <v>0</v>
      </c>
      <c r="AL84" s="54">
        <f t="shared" si="9"/>
        <v>0</v>
      </c>
      <c r="AM84" s="55">
        <f t="shared" si="13"/>
        <v>0</v>
      </c>
      <c r="AN84" s="4">
        <f t="shared" si="14"/>
        <v>0</v>
      </c>
      <c r="AO84" s="4"/>
    </row>
    <row r="85" spans="1:41" ht="12.75">
      <c r="A85" s="11">
        <v>78</v>
      </c>
      <c r="B85" s="46">
        <v>12400653</v>
      </c>
      <c r="C85" s="47"/>
      <c r="D85" s="5" t="s">
        <v>1141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50">
        <f t="shared" si="11"/>
        <v>0</v>
      </c>
      <c r="T85" s="50" t="e">
        <f>S85-#REF!</f>
        <v>#REF!</v>
      </c>
      <c r="U85" s="51">
        <v>41</v>
      </c>
      <c r="V85" s="51"/>
      <c r="W85" s="51" t="s">
        <v>1130</v>
      </c>
      <c r="X85" s="56"/>
      <c r="Y85" s="56">
        <v>42</v>
      </c>
      <c r="AA85" s="53">
        <v>0</v>
      </c>
      <c r="AB85" s="8">
        <v>0</v>
      </c>
      <c r="AC85" s="54">
        <v>0</v>
      </c>
      <c r="AD85" s="53"/>
      <c r="AE85" s="8"/>
      <c r="AF85" s="54">
        <f t="shared" si="10"/>
        <v>0</v>
      </c>
      <c r="AG85" s="53"/>
      <c r="AH85" s="8"/>
      <c r="AI85" s="54">
        <f t="shared" si="12"/>
        <v>0</v>
      </c>
      <c r="AJ85" s="53">
        <f t="shared" si="9"/>
        <v>0</v>
      </c>
      <c r="AK85" s="8">
        <f t="shared" si="9"/>
        <v>0</v>
      </c>
      <c r="AL85" s="54">
        <f t="shared" si="9"/>
        <v>0</v>
      </c>
      <c r="AM85" s="55">
        <f t="shared" si="13"/>
        <v>0</v>
      </c>
      <c r="AN85" s="4">
        <f t="shared" si="14"/>
        <v>0</v>
      </c>
      <c r="AO85" s="4"/>
    </row>
    <row r="86" spans="1:41" ht="12.75">
      <c r="A86" s="11">
        <v>79</v>
      </c>
      <c r="B86" s="46">
        <v>12400663</v>
      </c>
      <c r="C86" s="47"/>
      <c r="D86" s="5" t="s">
        <v>1142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50">
        <f t="shared" si="11"/>
        <v>0</v>
      </c>
      <c r="T86" s="50" t="e">
        <f>S86-#REF!</f>
        <v>#REF!</v>
      </c>
      <c r="U86" s="51">
        <v>41</v>
      </c>
      <c r="V86" s="51"/>
      <c r="W86" s="51" t="s">
        <v>1130</v>
      </c>
      <c r="X86" s="56"/>
      <c r="Y86" s="56">
        <v>42</v>
      </c>
      <c r="AA86" s="53">
        <v>0</v>
      </c>
      <c r="AB86" s="8">
        <v>0</v>
      </c>
      <c r="AC86" s="54">
        <v>0</v>
      </c>
      <c r="AD86" s="53"/>
      <c r="AE86" s="8"/>
      <c r="AF86" s="54">
        <f t="shared" si="10"/>
        <v>0</v>
      </c>
      <c r="AG86" s="53"/>
      <c r="AH86" s="8"/>
      <c r="AI86" s="54">
        <f t="shared" si="12"/>
        <v>0</v>
      </c>
      <c r="AJ86" s="53">
        <f t="shared" si="9"/>
        <v>0</v>
      </c>
      <c r="AK86" s="8">
        <f t="shared" si="9"/>
        <v>0</v>
      </c>
      <c r="AL86" s="54">
        <f t="shared" si="9"/>
        <v>0</v>
      </c>
      <c r="AM86" s="55">
        <f t="shared" si="13"/>
        <v>0</v>
      </c>
      <c r="AN86" s="4">
        <f t="shared" si="14"/>
        <v>0</v>
      </c>
      <c r="AO86" s="4"/>
    </row>
    <row r="87" spans="1:41" ht="12.75">
      <c r="A87" s="11">
        <v>80</v>
      </c>
      <c r="B87" s="46">
        <v>12400673</v>
      </c>
      <c r="C87" s="47"/>
      <c r="D87" s="5" t="s">
        <v>1143</v>
      </c>
      <c r="F87" s="48">
        <v>21770.52</v>
      </c>
      <c r="G87" s="48">
        <v>17392.2</v>
      </c>
      <c r="H87" s="48">
        <v>17392.2</v>
      </c>
      <c r="I87" s="48">
        <v>17392.2</v>
      </c>
      <c r="J87" s="48">
        <v>17392.2</v>
      </c>
      <c r="K87" s="48">
        <v>17392.2</v>
      </c>
      <c r="L87" s="48">
        <v>17392.2</v>
      </c>
      <c r="M87" s="49">
        <v>17392.2</v>
      </c>
      <c r="N87" s="49">
        <v>17392.2</v>
      </c>
      <c r="O87" s="49">
        <v>17392.2</v>
      </c>
      <c r="P87" s="49">
        <v>17392.2</v>
      </c>
      <c r="Q87" s="49">
        <v>17392.2</v>
      </c>
      <c r="R87" s="49">
        <v>17392.2</v>
      </c>
      <c r="S87" s="50">
        <f t="shared" si="11"/>
        <v>17574.630000000005</v>
      </c>
      <c r="T87" s="50" t="e">
        <f>S87-#REF!</f>
        <v>#REF!</v>
      </c>
      <c r="U87" s="51">
        <v>41</v>
      </c>
      <c r="V87" s="51"/>
      <c r="W87" s="51" t="s">
        <v>1130</v>
      </c>
      <c r="X87" s="56"/>
      <c r="Y87" s="56">
        <v>42</v>
      </c>
      <c r="AA87" s="53">
        <v>0</v>
      </c>
      <c r="AB87" s="8">
        <v>0</v>
      </c>
      <c r="AC87" s="54">
        <v>0</v>
      </c>
      <c r="AD87" s="53"/>
      <c r="AE87" s="8"/>
      <c r="AF87" s="54">
        <f t="shared" si="10"/>
        <v>0</v>
      </c>
      <c r="AG87" s="53"/>
      <c r="AH87" s="8"/>
      <c r="AI87" s="54">
        <f t="shared" si="12"/>
        <v>0</v>
      </c>
      <c r="AJ87" s="53">
        <f aca="true" t="shared" si="15" ref="AJ87:AL106">IF($Y87&gt;0,$S87-$AF87-$AI87-$AC87,0)</f>
        <v>17574.630000000005</v>
      </c>
      <c r="AK87" s="8">
        <f t="shared" si="15"/>
        <v>17574.630000000005</v>
      </c>
      <c r="AL87" s="54">
        <f t="shared" si="15"/>
        <v>17574.630000000005</v>
      </c>
      <c r="AM87" s="55">
        <f t="shared" si="13"/>
        <v>0</v>
      </c>
      <c r="AN87" s="4">
        <f t="shared" si="14"/>
        <v>0</v>
      </c>
      <c r="AO87" s="4"/>
    </row>
    <row r="88" spans="1:41" ht="12.75">
      <c r="A88" s="11">
        <v>81</v>
      </c>
      <c r="B88" s="46">
        <v>12400683</v>
      </c>
      <c r="C88" s="47"/>
      <c r="D88" s="5" t="s">
        <v>1144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50">
        <f t="shared" si="11"/>
        <v>0</v>
      </c>
      <c r="T88" s="50" t="e">
        <f>S88-#REF!</f>
        <v>#REF!</v>
      </c>
      <c r="U88" s="51">
        <v>41</v>
      </c>
      <c r="V88" s="51"/>
      <c r="W88" s="51" t="s">
        <v>1130</v>
      </c>
      <c r="X88" s="56"/>
      <c r="Y88" s="56">
        <v>42</v>
      </c>
      <c r="AA88" s="53">
        <v>0</v>
      </c>
      <c r="AB88" s="8">
        <v>0</v>
      </c>
      <c r="AC88" s="54">
        <v>0</v>
      </c>
      <c r="AD88" s="53"/>
      <c r="AE88" s="8"/>
      <c r="AF88" s="54">
        <f t="shared" si="10"/>
        <v>0</v>
      </c>
      <c r="AG88" s="53"/>
      <c r="AH88" s="8"/>
      <c r="AI88" s="54">
        <f t="shared" si="12"/>
        <v>0</v>
      </c>
      <c r="AJ88" s="53">
        <f t="shared" si="15"/>
        <v>0</v>
      </c>
      <c r="AK88" s="8">
        <f t="shared" si="15"/>
        <v>0</v>
      </c>
      <c r="AL88" s="54">
        <f t="shared" si="15"/>
        <v>0</v>
      </c>
      <c r="AM88" s="55">
        <f t="shared" si="13"/>
        <v>0</v>
      </c>
      <c r="AN88" s="4">
        <f t="shared" si="14"/>
        <v>0</v>
      </c>
      <c r="AO88" s="4"/>
    </row>
    <row r="89" spans="1:41" ht="12.75">
      <c r="A89" s="11">
        <v>82</v>
      </c>
      <c r="B89" s="46">
        <v>12400703</v>
      </c>
      <c r="C89" s="47"/>
      <c r="D89" s="5" t="s">
        <v>1145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50">
        <f t="shared" si="11"/>
        <v>0</v>
      </c>
      <c r="T89" s="50" t="e">
        <f>S89-#REF!</f>
        <v>#REF!</v>
      </c>
      <c r="U89" s="51">
        <v>41</v>
      </c>
      <c r="V89" s="51"/>
      <c r="W89" s="51" t="s">
        <v>1130</v>
      </c>
      <c r="X89" s="56"/>
      <c r="Y89" s="56">
        <v>42</v>
      </c>
      <c r="AA89" s="53">
        <v>0</v>
      </c>
      <c r="AB89" s="8">
        <v>0</v>
      </c>
      <c r="AC89" s="54">
        <v>0</v>
      </c>
      <c r="AD89" s="53"/>
      <c r="AE89" s="8"/>
      <c r="AF89" s="54">
        <f t="shared" si="10"/>
        <v>0</v>
      </c>
      <c r="AG89" s="53"/>
      <c r="AH89" s="8"/>
      <c r="AI89" s="54">
        <f t="shared" si="12"/>
        <v>0</v>
      </c>
      <c r="AJ89" s="53">
        <f t="shared" si="15"/>
        <v>0</v>
      </c>
      <c r="AK89" s="8">
        <f t="shared" si="15"/>
        <v>0</v>
      </c>
      <c r="AL89" s="54">
        <f t="shared" si="15"/>
        <v>0</v>
      </c>
      <c r="AM89" s="55">
        <f t="shared" si="13"/>
        <v>0</v>
      </c>
      <c r="AN89" s="4">
        <f t="shared" si="14"/>
        <v>0</v>
      </c>
      <c r="AO89" s="4"/>
    </row>
    <row r="90" spans="1:41" ht="12.75">
      <c r="A90" s="11">
        <v>83</v>
      </c>
      <c r="B90" s="46">
        <v>12400713</v>
      </c>
      <c r="C90" s="47"/>
      <c r="D90" s="5" t="s">
        <v>1146</v>
      </c>
      <c r="E90" s="3">
        <v>38472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50">
        <f t="shared" si="11"/>
        <v>0</v>
      </c>
      <c r="T90" s="50" t="e">
        <f>S90-#REF!</f>
        <v>#REF!</v>
      </c>
      <c r="U90" s="51">
        <v>41</v>
      </c>
      <c r="V90" s="51"/>
      <c r="W90" s="51" t="s">
        <v>1130</v>
      </c>
      <c r="X90" s="56"/>
      <c r="Y90" s="56">
        <v>42</v>
      </c>
      <c r="AA90" s="53">
        <v>0</v>
      </c>
      <c r="AB90" s="8">
        <v>0</v>
      </c>
      <c r="AC90" s="54">
        <v>0</v>
      </c>
      <c r="AD90" s="53"/>
      <c r="AE90" s="8"/>
      <c r="AF90" s="54">
        <f t="shared" si="10"/>
        <v>0</v>
      </c>
      <c r="AG90" s="53"/>
      <c r="AH90" s="8"/>
      <c r="AI90" s="54">
        <f t="shared" si="12"/>
        <v>0</v>
      </c>
      <c r="AJ90" s="53">
        <f t="shared" si="15"/>
        <v>0</v>
      </c>
      <c r="AK90" s="8">
        <f t="shared" si="15"/>
        <v>0</v>
      </c>
      <c r="AL90" s="54">
        <f t="shared" si="15"/>
        <v>0</v>
      </c>
      <c r="AM90" s="55">
        <f t="shared" si="13"/>
        <v>0</v>
      </c>
      <c r="AN90" s="4">
        <f t="shared" si="14"/>
        <v>0</v>
      </c>
      <c r="AO90" s="4"/>
    </row>
    <row r="91" spans="1:41" ht="12.75">
      <c r="A91" s="11">
        <v>84</v>
      </c>
      <c r="B91" s="46">
        <v>13100033</v>
      </c>
      <c r="C91" s="47"/>
      <c r="D91" s="5" t="s">
        <v>1147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50">
        <f t="shared" si="11"/>
        <v>0</v>
      </c>
      <c r="T91" s="50" t="e">
        <f>S91-#REF!</f>
        <v>#REF!</v>
      </c>
      <c r="U91" s="51" t="s">
        <v>1148</v>
      </c>
      <c r="V91" s="51"/>
      <c r="W91" s="51" t="s">
        <v>1149</v>
      </c>
      <c r="X91" s="56"/>
      <c r="Y91" s="56"/>
      <c r="AA91" s="53">
        <v>0</v>
      </c>
      <c r="AB91" s="8">
        <v>0</v>
      </c>
      <c r="AC91" s="54">
        <v>0</v>
      </c>
      <c r="AD91" s="53"/>
      <c r="AE91" s="8"/>
      <c r="AF91" s="54">
        <f t="shared" si="10"/>
        <v>0</v>
      </c>
      <c r="AG91" s="53"/>
      <c r="AH91" s="8"/>
      <c r="AI91" s="54">
        <f t="shared" si="12"/>
        <v>0</v>
      </c>
      <c r="AJ91" s="53">
        <f t="shared" si="15"/>
        <v>0</v>
      </c>
      <c r="AK91" s="8">
        <f t="shared" si="15"/>
        <v>0</v>
      </c>
      <c r="AL91" s="54">
        <f t="shared" si="15"/>
        <v>0</v>
      </c>
      <c r="AM91" s="55">
        <f t="shared" si="13"/>
        <v>0</v>
      </c>
      <c r="AN91" s="4">
        <f t="shared" si="14"/>
        <v>0</v>
      </c>
      <c r="AO91" s="4"/>
    </row>
    <row r="92" spans="1:41" ht="12.75">
      <c r="A92" s="11">
        <v>85</v>
      </c>
      <c r="B92" s="46">
        <v>13100053</v>
      </c>
      <c r="C92" s="47"/>
      <c r="D92" s="5" t="s">
        <v>1150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50">
        <f t="shared" si="11"/>
        <v>0</v>
      </c>
      <c r="T92" s="50" t="e">
        <f>S92-#REF!</f>
        <v>#REF!</v>
      </c>
      <c r="U92" s="51" t="s">
        <v>1148</v>
      </c>
      <c r="V92" s="51"/>
      <c r="W92" s="51" t="s">
        <v>1149</v>
      </c>
      <c r="X92" s="56"/>
      <c r="Y92" s="56"/>
      <c r="AA92" s="53">
        <v>0</v>
      </c>
      <c r="AB92" s="8">
        <v>0</v>
      </c>
      <c r="AC92" s="54">
        <v>0</v>
      </c>
      <c r="AD92" s="53"/>
      <c r="AE92" s="8"/>
      <c r="AF92" s="54">
        <f t="shared" si="10"/>
        <v>0</v>
      </c>
      <c r="AG92" s="53"/>
      <c r="AH92" s="8"/>
      <c r="AI92" s="54">
        <f t="shared" si="12"/>
        <v>0</v>
      </c>
      <c r="AJ92" s="53">
        <f t="shared" si="15"/>
        <v>0</v>
      </c>
      <c r="AK92" s="8">
        <f t="shared" si="15"/>
        <v>0</v>
      </c>
      <c r="AL92" s="54">
        <f t="shared" si="15"/>
        <v>0</v>
      </c>
      <c r="AM92" s="55">
        <f t="shared" si="13"/>
        <v>0</v>
      </c>
      <c r="AN92" s="4">
        <f t="shared" si="14"/>
        <v>0</v>
      </c>
      <c r="AO92" s="4"/>
    </row>
    <row r="93" spans="1:41" ht="12.75">
      <c r="A93" s="11">
        <v>86</v>
      </c>
      <c r="B93" s="46">
        <v>13100143</v>
      </c>
      <c r="C93" s="47"/>
      <c r="D93" s="5" t="s">
        <v>1151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50">
        <f t="shared" si="11"/>
        <v>0</v>
      </c>
      <c r="T93" s="50" t="e">
        <f>S93-#REF!</f>
        <v>#REF!</v>
      </c>
      <c r="U93" s="51" t="s">
        <v>1148</v>
      </c>
      <c r="V93" s="51"/>
      <c r="W93" s="51" t="s">
        <v>1149</v>
      </c>
      <c r="X93" s="56"/>
      <c r="Y93" s="56"/>
      <c r="AA93" s="53">
        <v>0</v>
      </c>
      <c r="AB93" s="8">
        <v>0</v>
      </c>
      <c r="AC93" s="54">
        <v>0</v>
      </c>
      <c r="AD93" s="53"/>
      <c r="AE93" s="8"/>
      <c r="AF93" s="54">
        <f t="shared" si="10"/>
        <v>0</v>
      </c>
      <c r="AG93" s="53"/>
      <c r="AH93" s="8"/>
      <c r="AI93" s="54">
        <f t="shared" si="12"/>
        <v>0</v>
      </c>
      <c r="AJ93" s="53">
        <f t="shared" si="15"/>
        <v>0</v>
      </c>
      <c r="AK93" s="8">
        <f t="shared" si="15"/>
        <v>0</v>
      </c>
      <c r="AL93" s="54">
        <f t="shared" si="15"/>
        <v>0</v>
      </c>
      <c r="AM93" s="55">
        <f t="shared" si="13"/>
        <v>0</v>
      </c>
      <c r="AN93" s="4">
        <f t="shared" si="14"/>
        <v>0</v>
      </c>
      <c r="AO93" s="4"/>
    </row>
    <row r="94" spans="1:41" ht="12.75">
      <c r="A94" s="11">
        <v>87</v>
      </c>
      <c r="B94" s="46">
        <v>13100153</v>
      </c>
      <c r="C94" s="47"/>
      <c r="D94" s="5" t="s">
        <v>1152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50">
        <f t="shared" si="11"/>
        <v>0</v>
      </c>
      <c r="T94" s="50" t="e">
        <f>S94-#REF!</f>
        <v>#REF!</v>
      </c>
      <c r="U94" s="51" t="s">
        <v>1148</v>
      </c>
      <c r="V94" s="51"/>
      <c r="W94" s="51" t="s">
        <v>1149</v>
      </c>
      <c r="X94" s="56"/>
      <c r="Y94" s="56"/>
      <c r="AA94" s="53">
        <v>0</v>
      </c>
      <c r="AB94" s="8">
        <v>0</v>
      </c>
      <c r="AC94" s="54">
        <v>0</v>
      </c>
      <c r="AD94" s="53"/>
      <c r="AE94" s="8"/>
      <c r="AF94" s="54">
        <f t="shared" si="10"/>
        <v>0</v>
      </c>
      <c r="AG94" s="53"/>
      <c r="AH94" s="8"/>
      <c r="AI94" s="54">
        <f t="shared" si="12"/>
        <v>0</v>
      </c>
      <c r="AJ94" s="53">
        <f t="shared" si="15"/>
        <v>0</v>
      </c>
      <c r="AK94" s="8">
        <f t="shared" si="15"/>
        <v>0</v>
      </c>
      <c r="AL94" s="54">
        <f t="shared" si="15"/>
        <v>0</v>
      </c>
      <c r="AM94" s="55">
        <f t="shared" si="13"/>
        <v>0</v>
      </c>
      <c r="AN94" s="4">
        <f t="shared" si="14"/>
        <v>0</v>
      </c>
      <c r="AO94" s="4"/>
    </row>
    <row r="95" spans="1:41" ht="12.75">
      <c r="A95" s="11">
        <v>88</v>
      </c>
      <c r="B95" s="46">
        <v>13100293</v>
      </c>
      <c r="C95" s="47"/>
      <c r="D95" s="5" t="s">
        <v>1153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50">
        <f t="shared" si="11"/>
        <v>0</v>
      </c>
      <c r="T95" s="50" t="e">
        <f>S95-#REF!</f>
        <v>#REF!</v>
      </c>
      <c r="U95" s="51" t="s">
        <v>1148</v>
      </c>
      <c r="V95" s="51"/>
      <c r="W95" s="51" t="s">
        <v>1149</v>
      </c>
      <c r="X95" s="56"/>
      <c r="Y95" s="56"/>
      <c r="AA95" s="53">
        <v>0</v>
      </c>
      <c r="AB95" s="8">
        <v>0</v>
      </c>
      <c r="AC95" s="54">
        <v>0</v>
      </c>
      <c r="AD95" s="53"/>
      <c r="AE95" s="8"/>
      <c r="AF95" s="54">
        <f t="shared" si="10"/>
        <v>0</v>
      </c>
      <c r="AG95" s="53"/>
      <c r="AH95" s="8"/>
      <c r="AI95" s="54">
        <f t="shared" si="12"/>
        <v>0</v>
      </c>
      <c r="AJ95" s="53">
        <f t="shared" si="15"/>
        <v>0</v>
      </c>
      <c r="AK95" s="8">
        <f t="shared" si="15"/>
        <v>0</v>
      </c>
      <c r="AL95" s="54">
        <f t="shared" si="15"/>
        <v>0</v>
      </c>
      <c r="AM95" s="55">
        <f t="shared" si="13"/>
        <v>0</v>
      </c>
      <c r="AN95" s="4">
        <f t="shared" si="14"/>
        <v>0</v>
      </c>
      <c r="AO95" s="4"/>
    </row>
    <row r="96" spans="1:41" ht="12.75">
      <c r="A96" s="11">
        <v>89</v>
      </c>
      <c r="B96" s="46">
        <v>13100353</v>
      </c>
      <c r="C96" s="47"/>
      <c r="D96" s="5" t="s">
        <v>1155</v>
      </c>
      <c r="E96" s="3">
        <v>38442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50">
        <f t="shared" si="11"/>
        <v>0</v>
      </c>
      <c r="T96" s="50" t="e">
        <f>S96-#REF!</f>
        <v>#REF!</v>
      </c>
      <c r="U96" s="51" t="s">
        <v>1148</v>
      </c>
      <c r="V96" s="51"/>
      <c r="W96" s="51" t="s">
        <v>1149</v>
      </c>
      <c r="X96" s="56"/>
      <c r="Y96" s="56"/>
      <c r="AA96" s="53">
        <v>0</v>
      </c>
      <c r="AB96" s="8">
        <v>0</v>
      </c>
      <c r="AC96" s="54">
        <v>0</v>
      </c>
      <c r="AD96" s="53"/>
      <c r="AE96" s="8"/>
      <c r="AF96" s="54">
        <f t="shared" si="10"/>
        <v>0</v>
      </c>
      <c r="AG96" s="53"/>
      <c r="AH96" s="8"/>
      <c r="AI96" s="54">
        <f t="shared" si="12"/>
        <v>0</v>
      </c>
      <c r="AJ96" s="53">
        <f t="shared" si="15"/>
        <v>0</v>
      </c>
      <c r="AK96" s="8">
        <f t="shared" si="15"/>
        <v>0</v>
      </c>
      <c r="AL96" s="54">
        <f t="shared" si="15"/>
        <v>0</v>
      </c>
      <c r="AM96" s="55">
        <f t="shared" si="13"/>
        <v>0</v>
      </c>
      <c r="AN96" s="4">
        <f t="shared" si="14"/>
        <v>0</v>
      </c>
      <c r="AO96" s="4"/>
    </row>
    <row r="97" spans="1:41" ht="12.75">
      <c r="A97" s="11">
        <v>90</v>
      </c>
      <c r="B97" s="46">
        <v>13100543</v>
      </c>
      <c r="C97" s="47"/>
      <c r="D97" s="5" t="s">
        <v>1156</v>
      </c>
      <c r="F97" s="48">
        <v>196759.9</v>
      </c>
      <c r="G97" s="48">
        <v>202371.88</v>
      </c>
      <c r="H97" s="48">
        <v>207825.64</v>
      </c>
      <c r="I97" s="48">
        <v>209690.34</v>
      </c>
      <c r="J97" s="48">
        <v>211951.77</v>
      </c>
      <c r="K97" s="48">
        <v>215043.14</v>
      </c>
      <c r="L97" s="48">
        <v>216299.01</v>
      </c>
      <c r="M97" s="49">
        <v>217352.42</v>
      </c>
      <c r="N97" s="49">
        <v>231458.21</v>
      </c>
      <c r="O97" s="49">
        <v>245917.74</v>
      </c>
      <c r="P97" s="49">
        <v>88333.22</v>
      </c>
      <c r="Q97" s="49">
        <v>133130.73</v>
      </c>
      <c r="R97" s="49">
        <v>156613</v>
      </c>
      <c r="S97" s="50">
        <f t="shared" si="11"/>
        <v>196338.37916666668</v>
      </c>
      <c r="T97" s="50" t="e">
        <f>S97-#REF!</f>
        <v>#REF!</v>
      </c>
      <c r="U97" s="51" t="s">
        <v>1148</v>
      </c>
      <c r="V97" s="51"/>
      <c r="W97" s="51" t="s">
        <v>1149</v>
      </c>
      <c r="X97" s="56"/>
      <c r="Y97" s="56"/>
      <c r="AA97" s="53">
        <v>0</v>
      </c>
      <c r="AB97" s="8">
        <v>0</v>
      </c>
      <c r="AC97" s="54">
        <v>0</v>
      </c>
      <c r="AD97" s="53"/>
      <c r="AE97" s="8"/>
      <c r="AF97" s="54">
        <f t="shared" si="10"/>
        <v>0</v>
      </c>
      <c r="AG97" s="53"/>
      <c r="AH97" s="8"/>
      <c r="AI97" s="54">
        <f t="shared" si="12"/>
        <v>0</v>
      </c>
      <c r="AJ97" s="53">
        <f t="shared" si="15"/>
        <v>0</v>
      </c>
      <c r="AK97" s="8">
        <f t="shared" si="15"/>
        <v>0</v>
      </c>
      <c r="AL97" s="54">
        <f t="shared" si="15"/>
        <v>0</v>
      </c>
      <c r="AM97" s="55">
        <f t="shared" si="13"/>
        <v>196338.37916666668</v>
      </c>
      <c r="AN97" s="4">
        <f t="shared" si="14"/>
        <v>0</v>
      </c>
      <c r="AO97" s="4"/>
    </row>
    <row r="98" spans="1:41" ht="12.75">
      <c r="A98" s="11">
        <v>91</v>
      </c>
      <c r="B98" s="46">
        <v>13100563</v>
      </c>
      <c r="C98" s="47"/>
      <c r="D98" s="5" t="s">
        <v>1157</v>
      </c>
      <c r="F98" s="48">
        <v>986123.58</v>
      </c>
      <c r="G98" s="48">
        <v>866194.78</v>
      </c>
      <c r="H98" s="48">
        <v>925537.91</v>
      </c>
      <c r="I98" s="48">
        <v>997649.54</v>
      </c>
      <c r="J98" s="48">
        <v>1131960.54</v>
      </c>
      <c r="K98" s="48">
        <v>1255312.67</v>
      </c>
      <c r="L98" s="48">
        <v>1413508.87</v>
      </c>
      <c r="M98" s="49">
        <v>1138351.14</v>
      </c>
      <c r="N98" s="49">
        <v>1241371.07</v>
      </c>
      <c r="O98" s="49">
        <v>1315970.15</v>
      </c>
      <c r="P98" s="49">
        <v>891925.7</v>
      </c>
      <c r="Q98" s="49">
        <v>965753.25</v>
      </c>
      <c r="R98" s="49">
        <v>1022688.46</v>
      </c>
      <c r="S98" s="50">
        <f t="shared" si="11"/>
        <v>1095661.8033333332</v>
      </c>
      <c r="T98" s="50" t="e">
        <f>S98-#REF!</f>
        <v>#REF!</v>
      </c>
      <c r="U98" s="51" t="s">
        <v>1148</v>
      </c>
      <c r="V98" s="51"/>
      <c r="W98" s="51" t="s">
        <v>1149</v>
      </c>
      <c r="X98" s="56"/>
      <c r="Y98" s="56"/>
      <c r="AA98" s="53">
        <v>0</v>
      </c>
      <c r="AB98" s="8">
        <v>0</v>
      </c>
      <c r="AC98" s="54">
        <v>0</v>
      </c>
      <c r="AD98" s="53"/>
      <c r="AE98" s="8"/>
      <c r="AF98" s="54">
        <f t="shared" si="10"/>
        <v>0</v>
      </c>
      <c r="AG98" s="53"/>
      <c r="AH98" s="8"/>
      <c r="AI98" s="54">
        <f t="shared" si="12"/>
        <v>0</v>
      </c>
      <c r="AJ98" s="53">
        <f t="shared" si="15"/>
        <v>0</v>
      </c>
      <c r="AK98" s="8">
        <f t="shared" si="15"/>
        <v>0</v>
      </c>
      <c r="AL98" s="54">
        <f t="shared" si="15"/>
        <v>0</v>
      </c>
      <c r="AM98" s="55">
        <f t="shared" si="13"/>
        <v>1095661.8033333332</v>
      </c>
      <c r="AN98" s="4">
        <f t="shared" si="14"/>
        <v>0</v>
      </c>
      <c r="AO98" s="4"/>
    </row>
    <row r="99" spans="1:41" ht="12.75">
      <c r="A99" s="11">
        <v>92</v>
      </c>
      <c r="B99" s="46">
        <v>13100573</v>
      </c>
      <c r="C99" s="47"/>
      <c r="D99" s="5" t="s">
        <v>1158</v>
      </c>
      <c r="F99" s="48">
        <v>-917862.83</v>
      </c>
      <c r="G99" s="48">
        <v>-738976.83</v>
      </c>
      <c r="H99" s="48">
        <v>-739486.55</v>
      </c>
      <c r="I99" s="48">
        <v>-739271.2</v>
      </c>
      <c r="J99" s="48">
        <v>-753722.88</v>
      </c>
      <c r="K99" s="48">
        <v>-740550.61</v>
      </c>
      <c r="L99" s="48">
        <v>-738724.4</v>
      </c>
      <c r="M99" s="49">
        <v>-745670.85</v>
      </c>
      <c r="N99" s="49">
        <v>-740414.88</v>
      </c>
      <c r="O99" s="49">
        <v>-742788.79</v>
      </c>
      <c r="P99" s="49">
        <v>-738605.75</v>
      </c>
      <c r="Q99" s="49">
        <v>-739890.45</v>
      </c>
      <c r="R99" s="49">
        <v>-739644.07</v>
      </c>
      <c r="S99" s="50">
        <f t="shared" si="11"/>
        <v>-748904.7199999999</v>
      </c>
      <c r="T99" s="50" t="e">
        <f>S99-#REF!</f>
        <v>#REF!</v>
      </c>
      <c r="U99" s="51" t="s">
        <v>1148</v>
      </c>
      <c r="V99" s="51"/>
      <c r="W99" s="51" t="s">
        <v>1149</v>
      </c>
      <c r="X99" s="56"/>
      <c r="Y99" s="56"/>
      <c r="AA99" s="53">
        <v>0</v>
      </c>
      <c r="AB99" s="8">
        <v>0</v>
      </c>
      <c r="AC99" s="54">
        <v>0</v>
      </c>
      <c r="AD99" s="53"/>
      <c r="AE99" s="8"/>
      <c r="AF99" s="54">
        <f t="shared" si="10"/>
        <v>0</v>
      </c>
      <c r="AG99" s="53"/>
      <c r="AH99" s="8"/>
      <c r="AI99" s="54">
        <f t="shared" si="12"/>
        <v>0</v>
      </c>
      <c r="AJ99" s="53">
        <f t="shared" si="15"/>
        <v>0</v>
      </c>
      <c r="AK99" s="8">
        <f t="shared" si="15"/>
        <v>0</v>
      </c>
      <c r="AL99" s="54">
        <f t="shared" si="15"/>
        <v>0</v>
      </c>
      <c r="AM99" s="55">
        <f t="shared" si="13"/>
        <v>-748904.7199999999</v>
      </c>
      <c r="AN99" s="4">
        <f t="shared" si="14"/>
        <v>0</v>
      </c>
      <c r="AO99" s="4"/>
    </row>
    <row r="100" spans="1:41" ht="12.75">
      <c r="A100" s="11">
        <v>93</v>
      </c>
      <c r="B100" s="46">
        <v>13100583</v>
      </c>
      <c r="C100" s="47"/>
      <c r="D100" s="5" t="s">
        <v>1159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50">
        <f t="shared" si="11"/>
        <v>0</v>
      </c>
      <c r="T100" s="50" t="e">
        <f>S100-#REF!</f>
        <v>#REF!</v>
      </c>
      <c r="U100" s="51" t="s">
        <v>1148</v>
      </c>
      <c r="V100" s="51"/>
      <c r="W100" s="51" t="s">
        <v>1149</v>
      </c>
      <c r="X100" s="56"/>
      <c r="Y100" s="56"/>
      <c r="AA100" s="53">
        <v>0</v>
      </c>
      <c r="AB100" s="8">
        <v>0</v>
      </c>
      <c r="AC100" s="54">
        <v>0</v>
      </c>
      <c r="AD100" s="53"/>
      <c r="AE100" s="8"/>
      <c r="AF100" s="54">
        <f t="shared" si="10"/>
        <v>0</v>
      </c>
      <c r="AG100" s="53"/>
      <c r="AH100" s="8"/>
      <c r="AI100" s="54">
        <f t="shared" si="12"/>
        <v>0</v>
      </c>
      <c r="AJ100" s="53">
        <f t="shared" si="15"/>
        <v>0</v>
      </c>
      <c r="AK100" s="8">
        <f t="shared" si="15"/>
        <v>0</v>
      </c>
      <c r="AL100" s="54">
        <f t="shared" si="15"/>
        <v>0</v>
      </c>
      <c r="AM100" s="55">
        <f t="shared" si="13"/>
        <v>0</v>
      </c>
      <c r="AN100" s="4">
        <f t="shared" si="14"/>
        <v>0</v>
      </c>
      <c r="AO100" s="4"/>
    </row>
    <row r="101" spans="1:41" ht="12.75">
      <c r="A101" s="11">
        <v>94</v>
      </c>
      <c r="B101" s="46">
        <v>13100771</v>
      </c>
      <c r="C101" s="47"/>
      <c r="D101" s="5" t="s">
        <v>1160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50">
        <f t="shared" si="11"/>
        <v>0</v>
      </c>
      <c r="T101" s="50" t="e">
        <f>S101-#REF!</f>
        <v>#REF!</v>
      </c>
      <c r="U101" s="51"/>
      <c r="V101" s="51"/>
      <c r="W101" s="51" t="s">
        <v>1161</v>
      </c>
      <c r="X101" s="56"/>
      <c r="Y101" s="56"/>
      <c r="AA101" s="53">
        <v>0</v>
      </c>
      <c r="AB101" s="8">
        <v>0</v>
      </c>
      <c r="AC101" s="54">
        <v>0</v>
      </c>
      <c r="AD101" s="53"/>
      <c r="AE101" s="8"/>
      <c r="AF101" s="54">
        <f t="shared" si="10"/>
        <v>0</v>
      </c>
      <c r="AG101" s="53"/>
      <c r="AH101" s="8"/>
      <c r="AI101" s="54">
        <f t="shared" si="12"/>
        <v>0</v>
      </c>
      <c r="AJ101" s="53">
        <f t="shared" si="15"/>
        <v>0</v>
      </c>
      <c r="AK101" s="8">
        <f t="shared" si="15"/>
        <v>0</v>
      </c>
      <c r="AL101" s="54">
        <f t="shared" si="15"/>
        <v>0</v>
      </c>
      <c r="AM101" s="55">
        <f t="shared" si="13"/>
        <v>0</v>
      </c>
      <c r="AN101" s="4">
        <f t="shared" si="14"/>
        <v>0</v>
      </c>
      <c r="AO101" s="4"/>
    </row>
    <row r="102" spans="1:41" ht="12.75">
      <c r="A102" s="11">
        <v>95</v>
      </c>
      <c r="B102" s="46">
        <v>13100773</v>
      </c>
      <c r="C102" s="47"/>
      <c r="D102" s="5" t="s">
        <v>1162</v>
      </c>
      <c r="F102" s="48">
        <v>0</v>
      </c>
      <c r="G102" s="48">
        <v>0</v>
      </c>
      <c r="H102" s="48">
        <v>0</v>
      </c>
      <c r="I102" s="48">
        <v>0</v>
      </c>
      <c r="J102" s="48">
        <v>-40.25</v>
      </c>
      <c r="K102" s="48">
        <v>-40.25</v>
      </c>
      <c r="L102" s="48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50">
        <f t="shared" si="11"/>
        <v>-6.708333333333333</v>
      </c>
      <c r="T102" s="50" t="e">
        <f>S102-#REF!</f>
        <v>#REF!</v>
      </c>
      <c r="U102" s="51" t="s">
        <v>1163</v>
      </c>
      <c r="V102" s="51"/>
      <c r="W102" s="51" t="s">
        <v>1164</v>
      </c>
      <c r="X102" s="56"/>
      <c r="Y102" s="56">
        <v>40</v>
      </c>
      <c r="AA102" s="53">
        <v>0</v>
      </c>
      <c r="AB102" s="8">
        <v>0</v>
      </c>
      <c r="AC102" s="54">
        <v>0</v>
      </c>
      <c r="AD102" s="58"/>
      <c r="AE102" s="59"/>
      <c r="AF102" s="54">
        <f t="shared" si="10"/>
        <v>0</v>
      </c>
      <c r="AG102" s="58"/>
      <c r="AH102" s="59"/>
      <c r="AI102" s="54">
        <f t="shared" si="12"/>
        <v>0</v>
      </c>
      <c r="AJ102" s="53">
        <f t="shared" si="15"/>
        <v>-6.708333333333333</v>
      </c>
      <c r="AK102" s="8">
        <f t="shared" si="15"/>
        <v>-6.708333333333333</v>
      </c>
      <c r="AL102" s="54">
        <f t="shared" si="15"/>
        <v>-6.708333333333333</v>
      </c>
      <c r="AM102" s="55">
        <f t="shared" si="13"/>
        <v>0</v>
      </c>
      <c r="AN102" s="4">
        <f t="shared" si="14"/>
        <v>0</v>
      </c>
      <c r="AO102" s="4"/>
    </row>
    <row r="103" spans="1:41" ht="12.75">
      <c r="A103" s="11">
        <v>96</v>
      </c>
      <c r="B103" s="46">
        <v>13100783</v>
      </c>
      <c r="C103" s="47"/>
      <c r="D103" s="5" t="s">
        <v>1165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50">
        <f t="shared" si="11"/>
        <v>0</v>
      </c>
      <c r="T103" s="50" t="e">
        <f>S103-#REF!</f>
        <v>#REF!</v>
      </c>
      <c r="U103" s="51" t="s">
        <v>1148</v>
      </c>
      <c r="V103" s="51"/>
      <c r="W103" s="51" t="s">
        <v>1149</v>
      </c>
      <c r="X103" s="56"/>
      <c r="Y103" s="56"/>
      <c r="Z103" s="60"/>
      <c r="AA103" s="53">
        <v>0</v>
      </c>
      <c r="AB103" s="8">
        <v>0</v>
      </c>
      <c r="AC103" s="54">
        <v>0</v>
      </c>
      <c r="AD103" s="58"/>
      <c r="AE103" s="59"/>
      <c r="AF103" s="54">
        <f t="shared" si="10"/>
        <v>0</v>
      </c>
      <c r="AG103" s="58"/>
      <c r="AH103" s="59"/>
      <c r="AI103" s="54">
        <f t="shared" si="12"/>
        <v>0</v>
      </c>
      <c r="AJ103" s="53">
        <f t="shared" si="15"/>
        <v>0</v>
      </c>
      <c r="AK103" s="8">
        <f t="shared" si="15"/>
        <v>0</v>
      </c>
      <c r="AL103" s="54">
        <f t="shared" si="15"/>
        <v>0</v>
      </c>
      <c r="AM103" s="55">
        <f t="shared" si="13"/>
        <v>0</v>
      </c>
      <c r="AN103" s="4">
        <f t="shared" si="14"/>
        <v>0</v>
      </c>
      <c r="AO103" s="4"/>
    </row>
    <row r="104" spans="1:41" ht="12.75">
      <c r="A104" s="11">
        <v>97</v>
      </c>
      <c r="B104" s="46">
        <v>13101003</v>
      </c>
      <c r="C104" s="47"/>
      <c r="D104" s="5" t="s">
        <v>1166</v>
      </c>
      <c r="F104" s="48">
        <v>2148061.16</v>
      </c>
      <c r="G104" s="48">
        <v>2916953.37</v>
      </c>
      <c r="H104" s="48">
        <v>9892391.83</v>
      </c>
      <c r="I104" s="48">
        <v>9923774.39</v>
      </c>
      <c r="J104" s="48">
        <v>13975555.11</v>
      </c>
      <c r="K104" s="48">
        <v>16046984.16</v>
      </c>
      <c r="L104" s="48">
        <v>11127686</v>
      </c>
      <c r="M104" s="49">
        <v>11595542.67</v>
      </c>
      <c r="N104" s="49">
        <v>11675104.16</v>
      </c>
      <c r="O104" s="49">
        <v>7711427.03</v>
      </c>
      <c r="P104" s="49">
        <v>10797536.13</v>
      </c>
      <c r="Q104" s="49">
        <v>8005842.43</v>
      </c>
      <c r="R104" s="49">
        <v>7655378.52</v>
      </c>
      <c r="S104" s="50">
        <f t="shared" si="11"/>
        <v>9880876.426666668</v>
      </c>
      <c r="T104" s="50" t="e">
        <f>S104-#REF!</f>
        <v>#REF!</v>
      </c>
      <c r="U104" s="51" t="s">
        <v>1148</v>
      </c>
      <c r="V104" s="51"/>
      <c r="W104" s="51" t="s">
        <v>1149</v>
      </c>
      <c r="X104" s="56"/>
      <c r="Y104" s="56"/>
      <c r="Z104" s="60"/>
      <c r="AA104" s="53">
        <v>0</v>
      </c>
      <c r="AB104" s="8">
        <v>0</v>
      </c>
      <c r="AC104" s="54">
        <v>0</v>
      </c>
      <c r="AD104" s="58"/>
      <c r="AE104" s="59"/>
      <c r="AF104" s="54">
        <f t="shared" si="10"/>
        <v>0</v>
      </c>
      <c r="AG104" s="58"/>
      <c r="AH104" s="59"/>
      <c r="AI104" s="54">
        <f t="shared" si="12"/>
        <v>0</v>
      </c>
      <c r="AJ104" s="53">
        <f t="shared" si="15"/>
        <v>0</v>
      </c>
      <c r="AK104" s="8">
        <f t="shared" si="15"/>
        <v>0</v>
      </c>
      <c r="AL104" s="54">
        <f t="shared" si="15"/>
        <v>0</v>
      </c>
      <c r="AM104" s="55">
        <f t="shared" si="13"/>
        <v>9880876.426666668</v>
      </c>
      <c r="AN104" s="4">
        <f t="shared" si="14"/>
        <v>0</v>
      </c>
      <c r="AO104" s="4"/>
    </row>
    <row r="105" spans="1:41" ht="12.75">
      <c r="A105" s="11">
        <v>98</v>
      </c>
      <c r="B105" s="46">
        <v>13101013</v>
      </c>
      <c r="C105" s="47"/>
      <c r="D105" s="5" t="s">
        <v>1167</v>
      </c>
      <c r="E105" s="3">
        <v>37955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9">
        <v>0</v>
      </c>
      <c r="N105" s="49">
        <v>0</v>
      </c>
      <c r="O105" s="49">
        <v>-4870</v>
      </c>
      <c r="P105" s="49">
        <v>0</v>
      </c>
      <c r="Q105" s="49">
        <v>-934.86</v>
      </c>
      <c r="R105" s="49">
        <v>-0.01</v>
      </c>
      <c r="S105" s="50">
        <f t="shared" si="11"/>
        <v>-483.73875</v>
      </c>
      <c r="T105" s="50" t="e">
        <f>S105-#REF!</f>
        <v>#REF!</v>
      </c>
      <c r="U105" s="51" t="s">
        <v>1148</v>
      </c>
      <c r="V105" s="51"/>
      <c r="W105" s="51" t="s">
        <v>1149</v>
      </c>
      <c r="X105" s="56"/>
      <c r="Y105" s="56"/>
      <c r="Z105" s="60"/>
      <c r="AA105" s="53">
        <v>0</v>
      </c>
      <c r="AB105" s="8">
        <v>0</v>
      </c>
      <c r="AC105" s="54">
        <v>0</v>
      </c>
      <c r="AD105" s="58"/>
      <c r="AE105" s="59"/>
      <c r="AF105" s="54">
        <f t="shared" si="10"/>
        <v>0</v>
      </c>
      <c r="AG105" s="58"/>
      <c r="AH105" s="59"/>
      <c r="AI105" s="54">
        <f t="shared" si="12"/>
        <v>0</v>
      </c>
      <c r="AJ105" s="53">
        <f t="shared" si="15"/>
        <v>0</v>
      </c>
      <c r="AK105" s="8">
        <f t="shared" si="15"/>
        <v>0</v>
      </c>
      <c r="AL105" s="54">
        <f t="shared" si="15"/>
        <v>0</v>
      </c>
      <c r="AM105" s="55">
        <f t="shared" si="13"/>
        <v>-483.73875</v>
      </c>
      <c r="AN105" s="4">
        <f t="shared" si="14"/>
        <v>0</v>
      </c>
      <c r="AO105" s="4"/>
    </row>
    <row r="106" spans="1:41" ht="12.75">
      <c r="A106" s="11">
        <v>99</v>
      </c>
      <c r="B106" s="46">
        <v>13101023</v>
      </c>
      <c r="C106" s="47"/>
      <c r="D106" s="5" t="s">
        <v>1168</v>
      </c>
      <c r="F106" s="48">
        <v>5596717.86</v>
      </c>
      <c r="G106" s="48">
        <v>7294301.08</v>
      </c>
      <c r="H106" s="48">
        <v>2190665.67</v>
      </c>
      <c r="I106" s="48">
        <v>1814194.82</v>
      </c>
      <c r="J106" s="48">
        <v>1069379.31</v>
      </c>
      <c r="K106" s="48">
        <v>2223753.76</v>
      </c>
      <c r="L106" s="48">
        <v>2839094.59</v>
      </c>
      <c r="M106" s="49">
        <v>1305852.7</v>
      </c>
      <c r="N106" s="49">
        <v>2624251.37</v>
      </c>
      <c r="O106" s="49">
        <v>1158360.6</v>
      </c>
      <c r="P106" s="49">
        <v>1319603.82</v>
      </c>
      <c r="Q106" s="49">
        <v>3083557.39</v>
      </c>
      <c r="R106" s="49">
        <v>1779252.48</v>
      </c>
      <c r="S106" s="50">
        <f t="shared" si="11"/>
        <v>2550916.69</v>
      </c>
      <c r="T106" s="50" t="e">
        <f>S106-#REF!</f>
        <v>#REF!</v>
      </c>
      <c r="U106" s="51" t="s">
        <v>1148</v>
      </c>
      <c r="V106" s="51"/>
      <c r="W106" s="51" t="s">
        <v>1149</v>
      </c>
      <c r="X106" s="56"/>
      <c r="Y106" s="56"/>
      <c r="Z106" s="60"/>
      <c r="AA106" s="53">
        <v>0</v>
      </c>
      <c r="AB106" s="8">
        <v>0</v>
      </c>
      <c r="AC106" s="54">
        <v>0</v>
      </c>
      <c r="AD106" s="58"/>
      <c r="AE106" s="59"/>
      <c r="AF106" s="54">
        <f t="shared" si="10"/>
        <v>0</v>
      </c>
      <c r="AG106" s="58"/>
      <c r="AH106" s="59"/>
      <c r="AI106" s="54">
        <f t="shared" si="12"/>
        <v>0</v>
      </c>
      <c r="AJ106" s="53">
        <f t="shared" si="15"/>
        <v>0</v>
      </c>
      <c r="AK106" s="8">
        <f t="shared" si="15"/>
        <v>0</v>
      </c>
      <c r="AL106" s="54">
        <f t="shared" si="15"/>
        <v>0</v>
      </c>
      <c r="AM106" s="55">
        <f t="shared" si="13"/>
        <v>2550916.69</v>
      </c>
      <c r="AN106" s="4">
        <f t="shared" si="14"/>
        <v>0</v>
      </c>
      <c r="AO106" s="4"/>
    </row>
    <row r="107" spans="1:41" ht="12.75">
      <c r="A107" s="11">
        <v>100</v>
      </c>
      <c r="B107" s="46">
        <v>13101033</v>
      </c>
      <c r="C107" s="47"/>
      <c r="D107" s="5" t="s">
        <v>1169</v>
      </c>
      <c r="F107" s="48">
        <v>187802.28</v>
      </c>
      <c r="G107" s="48">
        <v>441006.41</v>
      </c>
      <c r="H107" s="48">
        <v>1149359.79</v>
      </c>
      <c r="I107" s="48">
        <v>1037940.71</v>
      </c>
      <c r="J107" s="48">
        <v>4369070.01</v>
      </c>
      <c r="K107" s="48">
        <v>-418510.26</v>
      </c>
      <c r="L107" s="48">
        <v>1737910.63</v>
      </c>
      <c r="M107" s="49">
        <v>1770171.1</v>
      </c>
      <c r="N107" s="49">
        <v>196127.5</v>
      </c>
      <c r="O107" s="49">
        <v>2238890.62</v>
      </c>
      <c r="P107" s="49">
        <v>744549.51</v>
      </c>
      <c r="Q107" s="49">
        <v>480002.08</v>
      </c>
      <c r="R107" s="49">
        <v>559328.16</v>
      </c>
      <c r="S107" s="50">
        <f t="shared" si="11"/>
        <v>1176673.61</v>
      </c>
      <c r="T107" s="50" t="e">
        <f>S107-#REF!</f>
        <v>#REF!</v>
      </c>
      <c r="U107" s="51" t="s">
        <v>1148</v>
      </c>
      <c r="V107" s="51"/>
      <c r="W107" s="51" t="s">
        <v>1149</v>
      </c>
      <c r="X107" s="56"/>
      <c r="Y107" s="56"/>
      <c r="Z107" s="60"/>
      <c r="AA107" s="53">
        <v>0</v>
      </c>
      <c r="AB107" s="8">
        <v>0</v>
      </c>
      <c r="AC107" s="54">
        <v>0</v>
      </c>
      <c r="AD107" s="58"/>
      <c r="AE107" s="59"/>
      <c r="AF107" s="54">
        <f t="shared" si="10"/>
        <v>0</v>
      </c>
      <c r="AG107" s="58"/>
      <c r="AH107" s="59"/>
      <c r="AI107" s="54">
        <f t="shared" si="12"/>
        <v>0</v>
      </c>
      <c r="AJ107" s="53">
        <f aca="true" t="shared" si="16" ref="AJ107:AL126">IF($Y107&gt;0,$S107-$AF107-$AI107-$AC107,0)</f>
        <v>0</v>
      </c>
      <c r="AK107" s="8">
        <f t="shared" si="16"/>
        <v>0</v>
      </c>
      <c r="AL107" s="54">
        <f t="shared" si="16"/>
        <v>0</v>
      </c>
      <c r="AM107" s="55">
        <f t="shared" si="13"/>
        <v>1176673.61</v>
      </c>
      <c r="AN107" s="4">
        <f t="shared" si="14"/>
        <v>0</v>
      </c>
      <c r="AO107" s="4"/>
    </row>
    <row r="108" spans="1:41" ht="12.75">
      <c r="A108" s="11">
        <v>101</v>
      </c>
      <c r="B108" s="46">
        <v>13101043</v>
      </c>
      <c r="C108" s="47"/>
      <c r="D108" s="5" t="s">
        <v>1170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50">
        <f t="shared" si="11"/>
        <v>0</v>
      </c>
      <c r="T108" s="50" t="e">
        <f>S108-#REF!</f>
        <v>#REF!</v>
      </c>
      <c r="U108" s="51" t="s">
        <v>1148</v>
      </c>
      <c r="V108" s="51"/>
      <c r="W108" s="51" t="s">
        <v>1149</v>
      </c>
      <c r="X108" s="56"/>
      <c r="Y108" s="56"/>
      <c r="Z108" s="60"/>
      <c r="AA108" s="53">
        <v>0</v>
      </c>
      <c r="AB108" s="8">
        <v>0</v>
      </c>
      <c r="AC108" s="54">
        <v>0</v>
      </c>
      <c r="AD108" s="58"/>
      <c r="AE108" s="59"/>
      <c r="AF108" s="54">
        <f t="shared" si="10"/>
        <v>0</v>
      </c>
      <c r="AG108" s="58"/>
      <c r="AH108" s="59"/>
      <c r="AI108" s="54">
        <f t="shared" si="12"/>
        <v>0</v>
      </c>
      <c r="AJ108" s="53">
        <f t="shared" si="16"/>
        <v>0</v>
      </c>
      <c r="AK108" s="8">
        <f t="shared" si="16"/>
        <v>0</v>
      </c>
      <c r="AL108" s="54">
        <f t="shared" si="16"/>
        <v>0</v>
      </c>
      <c r="AM108" s="55">
        <f t="shared" si="13"/>
        <v>0</v>
      </c>
      <c r="AN108" s="4">
        <f t="shared" si="14"/>
        <v>0</v>
      </c>
      <c r="AO108" s="4"/>
    </row>
    <row r="109" spans="1:41" ht="12.75">
      <c r="A109" s="11">
        <v>102</v>
      </c>
      <c r="B109" s="46">
        <v>13101063</v>
      </c>
      <c r="C109" s="47"/>
      <c r="D109" s="5" t="s">
        <v>1171</v>
      </c>
      <c r="F109" s="48">
        <v>1566.28</v>
      </c>
      <c r="G109" s="48">
        <v>64.16</v>
      </c>
      <c r="H109" s="48">
        <v>158.35</v>
      </c>
      <c r="I109" s="48">
        <v>54.71</v>
      </c>
      <c r="J109" s="48">
        <v>0</v>
      </c>
      <c r="K109" s="48">
        <v>1085.19</v>
      </c>
      <c r="L109" s="48">
        <v>89.7</v>
      </c>
      <c r="M109" s="49">
        <v>686.47</v>
      </c>
      <c r="N109" s="49">
        <v>4872.32</v>
      </c>
      <c r="O109" s="49">
        <v>680.07</v>
      </c>
      <c r="P109" s="49">
        <v>6891.55</v>
      </c>
      <c r="Q109" s="49">
        <v>-1598.03</v>
      </c>
      <c r="R109" s="49">
        <v>1380.13</v>
      </c>
      <c r="S109" s="50">
        <f t="shared" si="11"/>
        <v>1204.8079166666666</v>
      </c>
      <c r="T109" s="50" t="e">
        <f>S109-#REF!</f>
        <v>#REF!</v>
      </c>
      <c r="U109" s="51" t="s">
        <v>1148</v>
      </c>
      <c r="V109" s="51"/>
      <c r="W109" s="51" t="s">
        <v>1149</v>
      </c>
      <c r="X109" s="56"/>
      <c r="Y109" s="56"/>
      <c r="Z109" s="60"/>
      <c r="AA109" s="53">
        <v>0</v>
      </c>
      <c r="AB109" s="8">
        <v>0</v>
      </c>
      <c r="AC109" s="54">
        <v>0</v>
      </c>
      <c r="AD109" s="58"/>
      <c r="AE109" s="59"/>
      <c r="AF109" s="54">
        <f t="shared" si="10"/>
        <v>0</v>
      </c>
      <c r="AG109" s="58"/>
      <c r="AH109" s="59"/>
      <c r="AI109" s="54">
        <f t="shared" si="12"/>
        <v>0</v>
      </c>
      <c r="AJ109" s="53">
        <f t="shared" si="16"/>
        <v>0</v>
      </c>
      <c r="AK109" s="8">
        <f t="shared" si="16"/>
        <v>0</v>
      </c>
      <c r="AL109" s="54">
        <f t="shared" si="16"/>
        <v>0</v>
      </c>
      <c r="AM109" s="55">
        <f t="shared" si="13"/>
        <v>1204.8079166666666</v>
      </c>
      <c r="AN109" s="4">
        <f t="shared" si="14"/>
        <v>0</v>
      </c>
      <c r="AO109" s="4"/>
    </row>
    <row r="110" spans="1:41" ht="12.75">
      <c r="A110" s="11">
        <v>103</v>
      </c>
      <c r="B110" s="46">
        <v>13101073</v>
      </c>
      <c r="C110" s="47"/>
      <c r="D110" s="5" t="s">
        <v>1172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9">
        <v>0</v>
      </c>
      <c r="N110" s="49">
        <v>0.2</v>
      </c>
      <c r="O110" s="49">
        <v>0</v>
      </c>
      <c r="P110" s="49">
        <v>0</v>
      </c>
      <c r="Q110" s="49">
        <v>0</v>
      </c>
      <c r="R110" s="49">
        <v>0</v>
      </c>
      <c r="S110" s="50">
        <f t="shared" si="11"/>
        <v>0.016666666666666666</v>
      </c>
      <c r="T110" s="50" t="e">
        <f>S110-#REF!</f>
        <v>#REF!</v>
      </c>
      <c r="U110" s="51" t="s">
        <v>1148</v>
      </c>
      <c r="V110" s="51"/>
      <c r="W110" s="51" t="s">
        <v>1149</v>
      </c>
      <c r="X110" s="56"/>
      <c r="Y110" s="56"/>
      <c r="Z110" s="60"/>
      <c r="AA110" s="53">
        <v>0</v>
      </c>
      <c r="AB110" s="8">
        <v>0</v>
      </c>
      <c r="AC110" s="54">
        <v>0</v>
      </c>
      <c r="AD110" s="58"/>
      <c r="AE110" s="59"/>
      <c r="AF110" s="54">
        <f t="shared" si="10"/>
        <v>0</v>
      </c>
      <c r="AG110" s="58"/>
      <c r="AH110" s="59"/>
      <c r="AI110" s="54">
        <f t="shared" si="12"/>
        <v>0</v>
      </c>
      <c r="AJ110" s="53">
        <f t="shared" si="16"/>
        <v>0</v>
      </c>
      <c r="AK110" s="8">
        <f t="shared" si="16"/>
        <v>0</v>
      </c>
      <c r="AL110" s="54">
        <f t="shared" si="16"/>
        <v>0</v>
      </c>
      <c r="AM110" s="55">
        <f t="shared" si="13"/>
        <v>0.016666666666666666</v>
      </c>
      <c r="AN110" s="4">
        <f t="shared" si="14"/>
        <v>0</v>
      </c>
      <c r="AO110" s="4"/>
    </row>
    <row r="111" spans="1:41" ht="12.75">
      <c r="A111" s="11">
        <v>104</v>
      </c>
      <c r="B111" s="46">
        <v>13101083</v>
      </c>
      <c r="C111" s="47"/>
      <c r="D111" s="5" t="s">
        <v>1173</v>
      </c>
      <c r="F111" s="48">
        <v>151.81</v>
      </c>
      <c r="G111" s="48">
        <v>9418.48</v>
      </c>
      <c r="H111" s="48">
        <v>-162930.96</v>
      </c>
      <c r="I111" s="48">
        <v>2072.81</v>
      </c>
      <c r="J111" s="48">
        <v>38.65</v>
      </c>
      <c r="K111" s="48">
        <v>33980.08</v>
      </c>
      <c r="L111" s="48">
        <v>14454.24</v>
      </c>
      <c r="M111" s="49">
        <v>523.75</v>
      </c>
      <c r="N111" s="49">
        <v>9130.37</v>
      </c>
      <c r="O111" s="49">
        <v>8749.85</v>
      </c>
      <c r="P111" s="49">
        <v>21076.06</v>
      </c>
      <c r="Q111" s="49">
        <v>12669.9</v>
      </c>
      <c r="R111" s="49">
        <v>14816.93</v>
      </c>
      <c r="S111" s="50">
        <f t="shared" si="11"/>
        <v>-3611.0333333333315</v>
      </c>
      <c r="T111" s="50" t="e">
        <f>S111-#REF!</f>
        <v>#REF!</v>
      </c>
      <c r="U111" s="51" t="s">
        <v>1148</v>
      </c>
      <c r="V111" s="51"/>
      <c r="W111" s="51" t="s">
        <v>1149</v>
      </c>
      <c r="X111" s="56"/>
      <c r="Y111" s="56"/>
      <c r="Z111" s="60"/>
      <c r="AA111" s="53">
        <v>0</v>
      </c>
      <c r="AB111" s="8">
        <v>0</v>
      </c>
      <c r="AC111" s="54">
        <v>0</v>
      </c>
      <c r="AD111" s="58"/>
      <c r="AE111" s="59"/>
      <c r="AF111" s="54">
        <f t="shared" si="10"/>
        <v>0</v>
      </c>
      <c r="AG111" s="58"/>
      <c r="AH111" s="59"/>
      <c r="AI111" s="54">
        <f t="shared" si="12"/>
        <v>0</v>
      </c>
      <c r="AJ111" s="53">
        <f t="shared" si="16"/>
        <v>0</v>
      </c>
      <c r="AK111" s="8">
        <f t="shared" si="16"/>
        <v>0</v>
      </c>
      <c r="AL111" s="54">
        <f t="shared" si="16"/>
        <v>0</v>
      </c>
      <c r="AM111" s="55">
        <f t="shared" si="13"/>
        <v>-3611.0333333333315</v>
      </c>
      <c r="AN111" s="4">
        <f t="shared" si="14"/>
        <v>0</v>
      </c>
      <c r="AO111" s="4"/>
    </row>
    <row r="112" spans="1:41" ht="12.75">
      <c r="A112" s="11">
        <v>105</v>
      </c>
      <c r="B112" s="46">
        <v>13101093</v>
      </c>
      <c r="C112" s="47"/>
      <c r="D112" s="5" t="s">
        <v>1174</v>
      </c>
      <c r="F112" s="48">
        <v>-6683.33</v>
      </c>
      <c r="G112" s="48">
        <v>-4001.13</v>
      </c>
      <c r="H112" s="48">
        <v>-2162.24</v>
      </c>
      <c r="I112" s="48">
        <v>417.53</v>
      </c>
      <c r="J112" s="48">
        <v>-2210838.34</v>
      </c>
      <c r="K112" s="48">
        <v>-2198783.2</v>
      </c>
      <c r="L112" s="48">
        <v>-4067.12</v>
      </c>
      <c r="M112" s="49">
        <v>-5485.47</v>
      </c>
      <c r="N112" s="49">
        <v>0</v>
      </c>
      <c r="O112" s="49">
        <v>1688.32</v>
      </c>
      <c r="P112" s="49">
        <v>-2489761.51</v>
      </c>
      <c r="Q112" s="49">
        <v>-2687.76</v>
      </c>
      <c r="R112" s="49">
        <v>-1544.35</v>
      </c>
      <c r="S112" s="50">
        <f t="shared" si="11"/>
        <v>-576649.5633333332</v>
      </c>
      <c r="T112" s="50" t="e">
        <f>S112-#REF!</f>
        <v>#REF!</v>
      </c>
      <c r="U112" s="51" t="s">
        <v>1148</v>
      </c>
      <c r="V112" s="51"/>
      <c r="W112" s="51" t="s">
        <v>1149</v>
      </c>
      <c r="X112" s="56"/>
      <c r="Y112" s="56"/>
      <c r="Z112" s="60"/>
      <c r="AA112" s="53">
        <v>0</v>
      </c>
      <c r="AB112" s="8">
        <v>0</v>
      </c>
      <c r="AC112" s="54">
        <v>0</v>
      </c>
      <c r="AD112" s="58"/>
      <c r="AE112" s="59"/>
      <c r="AF112" s="54">
        <f t="shared" si="10"/>
        <v>0</v>
      </c>
      <c r="AG112" s="58"/>
      <c r="AH112" s="59"/>
      <c r="AI112" s="54">
        <f t="shared" si="12"/>
        <v>0</v>
      </c>
      <c r="AJ112" s="53">
        <f t="shared" si="16"/>
        <v>0</v>
      </c>
      <c r="AK112" s="8">
        <f t="shared" si="16"/>
        <v>0</v>
      </c>
      <c r="AL112" s="54">
        <f t="shared" si="16"/>
        <v>0</v>
      </c>
      <c r="AM112" s="55">
        <f t="shared" si="13"/>
        <v>-576649.5633333332</v>
      </c>
      <c r="AN112" s="4">
        <f t="shared" si="14"/>
        <v>0</v>
      </c>
      <c r="AO112" s="4"/>
    </row>
    <row r="113" spans="1:41" ht="12.75">
      <c r="A113" s="11">
        <v>106</v>
      </c>
      <c r="B113" s="46">
        <v>13101103</v>
      </c>
      <c r="C113" s="47"/>
      <c r="D113" s="5" t="s">
        <v>1175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50">
        <f t="shared" si="11"/>
        <v>0</v>
      </c>
      <c r="T113" s="50" t="e">
        <f>S113-#REF!</f>
        <v>#REF!</v>
      </c>
      <c r="U113" s="51" t="s">
        <v>1148</v>
      </c>
      <c r="V113" s="51"/>
      <c r="W113" s="51" t="s">
        <v>1149</v>
      </c>
      <c r="X113" s="56"/>
      <c r="Y113" s="56"/>
      <c r="Z113" s="60"/>
      <c r="AA113" s="53">
        <v>0</v>
      </c>
      <c r="AB113" s="8">
        <v>0</v>
      </c>
      <c r="AC113" s="54">
        <v>0</v>
      </c>
      <c r="AD113" s="58"/>
      <c r="AE113" s="59"/>
      <c r="AF113" s="54">
        <f t="shared" si="10"/>
        <v>0</v>
      </c>
      <c r="AG113" s="58"/>
      <c r="AH113" s="59"/>
      <c r="AI113" s="54">
        <f t="shared" si="12"/>
        <v>0</v>
      </c>
      <c r="AJ113" s="53">
        <f t="shared" si="16"/>
        <v>0</v>
      </c>
      <c r="AK113" s="8">
        <f t="shared" si="16"/>
        <v>0</v>
      </c>
      <c r="AL113" s="54">
        <f t="shared" si="16"/>
        <v>0</v>
      </c>
      <c r="AM113" s="55">
        <f t="shared" si="13"/>
        <v>0</v>
      </c>
      <c r="AN113" s="4">
        <f t="shared" si="14"/>
        <v>0</v>
      </c>
      <c r="AO113" s="4"/>
    </row>
    <row r="114" spans="1:41" ht="12.75">
      <c r="A114" s="11">
        <v>107</v>
      </c>
      <c r="B114" s="46">
        <v>13101113</v>
      </c>
      <c r="C114" s="47"/>
      <c r="D114" s="5" t="s">
        <v>1176</v>
      </c>
      <c r="F114" s="48">
        <v>-6563870.98</v>
      </c>
      <c r="G114" s="48">
        <v>-10984903.32</v>
      </c>
      <c r="H114" s="48">
        <v>-12862890</v>
      </c>
      <c r="I114" s="48">
        <v>-5447993.61</v>
      </c>
      <c r="J114" s="48">
        <v>-25225702.65</v>
      </c>
      <c r="K114" s="48">
        <v>-9850507.5</v>
      </c>
      <c r="L114" s="48">
        <v>-9275873.3</v>
      </c>
      <c r="M114" s="49">
        <v>-18584139.7</v>
      </c>
      <c r="N114" s="49">
        <v>-9820868.75</v>
      </c>
      <c r="O114" s="49">
        <v>-8232002.01</v>
      </c>
      <c r="P114" s="49">
        <v>-11264839.65</v>
      </c>
      <c r="Q114" s="49">
        <v>-5449737.51</v>
      </c>
      <c r="R114" s="49">
        <v>-9742226.96</v>
      </c>
      <c r="S114" s="50">
        <f t="shared" si="11"/>
        <v>-11262708.914166668</v>
      </c>
      <c r="T114" s="50" t="e">
        <f>S114-#REF!</f>
        <v>#REF!</v>
      </c>
      <c r="U114" s="51" t="s">
        <v>1148</v>
      </c>
      <c r="V114" s="51"/>
      <c r="W114" s="51" t="s">
        <v>1149</v>
      </c>
      <c r="X114" s="56"/>
      <c r="Y114" s="56"/>
      <c r="Z114" s="60"/>
      <c r="AA114" s="53">
        <v>0</v>
      </c>
      <c r="AB114" s="8">
        <v>0</v>
      </c>
      <c r="AC114" s="54">
        <v>0</v>
      </c>
      <c r="AD114" s="58"/>
      <c r="AE114" s="59"/>
      <c r="AF114" s="54">
        <f t="shared" si="10"/>
        <v>0</v>
      </c>
      <c r="AG114" s="58"/>
      <c r="AH114" s="59"/>
      <c r="AI114" s="54">
        <f t="shared" si="12"/>
        <v>0</v>
      </c>
      <c r="AJ114" s="53">
        <f t="shared" si="16"/>
        <v>0</v>
      </c>
      <c r="AK114" s="8">
        <f t="shared" si="16"/>
        <v>0</v>
      </c>
      <c r="AL114" s="54">
        <f t="shared" si="16"/>
        <v>0</v>
      </c>
      <c r="AM114" s="55">
        <f t="shared" si="13"/>
        <v>-11262708.914166668</v>
      </c>
      <c r="AN114" s="4">
        <f t="shared" si="14"/>
        <v>0</v>
      </c>
      <c r="AO114" s="4"/>
    </row>
    <row r="115" spans="1:41" ht="12.75">
      <c r="A115" s="11">
        <v>108</v>
      </c>
      <c r="B115" s="46">
        <v>13101123</v>
      </c>
      <c r="C115" s="47"/>
      <c r="D115" s="5" t="s">
        <v>1177</v>
      </c>
      <c r="F115" s="48">
        <v>-867115.21</v>
      </c>
      <c r="G115" s="48">
        <v>-712753.12</v>
      </c>
      <c r="H115" s="48">
        <v>-767631.97</v>
      </c>
      <c r="I115" s="48">
        <v>-756540.04</v>
      </c>
      <c r="J115" s="48">
        <v>-877837.4</v>
      </c>
      <c r="K115" s="48">
        <v>-841394.13</v>
      </c>
      <c r="L115" s="48">
        <v>-796312.73</v>
      </c>
      <c r="M115" s="49">
        <v>-935569.33</v>
      </c>
      <c r="N115" s="49">
        <v>-953418.44</v>
      </c>
      <c r="O115" s="49">
        <v>-920787.39</v>
      </c>
      <c r="P115" s="49">
        <v>-991125.21</v>
      </c>
      <c r="Q115" s="49">
        <v>-1075830.99</v>
      </c>
      <c r="R115" s="49">
        <v>-971006.36</v>
      </c>
      <c r="S115" s="50">
        <f t="shared" si="11"/>
        <v>-879021.7945833333</v>
      </c>
      <c r="T115" s="50" t="e">
        <f>S115-#REF!</f>
        <v>#REF!</v>
      </c>
      <c r="U115" s="51" t="s">
        <v>1148</v>
      </c>
      <c r="V115" s="51"/>
      <c r="W115" s="51" t="s">
        <v>1149</v>
      </c>
      <c r="X115" s="56"/>
      <c r="Y115" s="56"/>
      <c r="Z115" s="60"/>
      <c r="AA115" s="53">
        <v>0</v>
      </c>
      <c r="AB115" s="8">
        <v>0</v>
      </c>
      <c r="AC115" s="54">
        <v>0</v>
      </c>
      <c r="AD115" s="58"/>
      <c r="AE115" s="59"/>
      <c r="AF115" s="54">
        <f t="shared" si="10"/>
        <v>0</v>
      </c>
      <c r="AG115" s="58"/>
      <c r="AH115" s="59"/>
      <c r="AI115" s="54">
        <f t="shared" si="12"/>
        <v>0</v>
      </c>
      <c r="AJ115" s="53">
        <f t="shared" si="16"/>
        <v>0</v>
      </c>
      <c r="AK115" s="8">
        <f t="shared" si="16"/>
        <v>0</v>
      </c>
      <c r="AL115" s="54">
        <f t="shared" si="16"/>
        <v>0</v>
      </c>
      <c r="AM115" s="55">
        <f t="shared" si="13"/>
        <v>-879021.7945833333</v>
      </c>
      <c r="AN115" s="4">
        <f t="shared" si="14"/>
        <v>0</v>
      </c>
      <c r="AO115" s="4"/>
    </row>
    <row r="116" spans="1:41" ht="12.75">
      <c r="A116" s="11">
        <v>109</v>
      </c>
      <c r="B116" s="46">
        <v>13101133</v>
      </c>
      <c r="C116" s="47"/>
      <c r="D116" s="5" t="s">
        <v>1178</v>
      </c>
      <c r="E116" s="23">
        <v>38199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50">
        <f t="shared" si="11"/>
        <v>0</v>
      </c>
      <c r="T116" s="50" t="e">
        <f>S116-#REF!</f>
        <v>#REF!</v>
      </c>
      <c r="U116" s="51" t="s">
        <v>1148</v>
      </c>
      <c r="V116" s="51"/>
      <c r="W116" s="51" t="s">
        <v>1149</v>
      </c>
      <c r="X116" s="56"/>
      <c r="Y116" s="56"/>
      <c r="Z116" s="60"/>
      <c r="AA116" s="53">
        <v>0</v>
      </c>
      <c r="AB116" s="8">
        <v>0</v>
      </c>
      <c r="AC116" s="54">
        <v>0</v>
      </c>
      <c r="AD116" s="58"/>
      <c r="AE116" s="59"/>
      <c r="AF116" s="54">
        <f t="shared" si="10"/>
        <v>0</v>
      </c>
      <c r="AG116" s="58"/>
      <c r="AH116" s="59"/>
      <c r="AI116" s="54">
        <f t="shared" si="12"/>
        <v>0</v>
      </c>
      <c r="AJ116" s="53">
        <f t="shared" si="16"/>
        <v>0</v>
      </c>
      <c r="AK116" s="8">
        <f t="shared" si="16"/>
        <v>0</v>
      </c>
      <c r="AL116" s="54">
        <f t="shared" si="16"/>
        <v>0</v>
      </c>
      <c r="AM116" s="55">
        <f t="shared" si="13"/>
        <v>0</v>
      </c>
      <c r="AN116" s="4">
        <f t="shared" si="14"/>
        <v>0</v>
      </c>
      <c r="AO116" s="4"/>
    </row>
    <row r="117" spans="1:41" ht="12.75">
      <c r="A117" s="11">
        <v>110</v>
      </c>
      <c r="B117" s="46">
        <v>13101143</v>
      </c>
      <c r="C117" s="47"/>
      <c r="D117" s="5" t="s">
        <v>1179</v>
      </c>
      <c r="E117" s="23">
        <v>38596</v>
      </c>
      <c r="F117" s="48">
        <v>4522.71</v>
      </c>
      <c r="G117" s="48">
        <v>20895.26</v>
      </c>
      <c r="H117" s="48">
        <v>316100.35</v>
      </c>
      <c r="I117" s="48">
        <v>1068151.43</v>
      </c>
      <c r="J117" s="48">
        <v>491428.05</v>
      </c>
      <c r="K117" s="48">
        <v>727187.42</v>
      </c>
      <c r="L117" s="48">
        <v>394137.8</v>
      </c>
      <c r="M117" s="49">
        <v>404233.85</v>
      </c>
      <c r="N117" s="49">
        <v>340404.39</v>
      </c>
      <c r="O117" s="49">
        <v>321749.38</v>
      </c>
      <c r="P117" s="49">
        <v>289507.79</v>
      </c>
      <c r="Q117" s="49">
        <v>386477.55</v>
      </c>
      <c r="R117" s="49">
        <v>273246.94</v>
      </c>
      <c r="S117" s="50">
        <f t="shared" si="11"/>
        <v>408263.1745833333</v>
      </c>
      <c r="T117" s="50" t="e">
        <f>S117-#REF!</f>
        <v>#REF!</v>
      </c>
      <c r="U117" s="51" t="s">
        <v>1148</v>
      </c>
      <c r="V117" s="51"/>
      <c r="W117" s="51" t="s">
        <v>1149</v>
      </c>
      <c r="X117" s="56"/>
      <c r="Y117" s="56"/>
      <c r="Z117" s="60"/>
      <c r="AA117" s="53">
        <v>0</v>
      </c>
      <c r="AB117" s="8">
        <v>0</v>
      </c>
      <c r="AC117" s="54">
        <v>0</v>
      </c>
      <c r="AD117" s="58"/>
      <c r="AE117" s="59"/>
      <c r="AF117" s="54">
        <f t="shared" si="10"/>
        <v>0</v>
      </c>
      <c r="AG117" s="58"/>
      <c r="AH117" s="59"/>
      <c r="AI117" s="54">
        <f t="shared" si="12"/>
        <v>0</v>
      </c>
      <c r="AJ117" s="53">
        <f t="shared" si="16"/>
        <v>0</v>
      </c>
      <c r="AK117" s="8">
        <f t="shared" si="16"/>
        <v>0</v>
      </c>
      <c r="AL117" s="54">
        <f t="shared" si="16"/>
        <v>0</v>
      </c>
      <c r="AM117" s="55">
        <f t="shared" si="13"/>
        <v>408263.1745833333</v>
      </c>
      <c r="AN117" s="4">
        <f t="shared" si="14"/>
        <v>0</v>
      </c>
      <c r="AO117" s="4"/>
    </row>
    <row r="118" spans="1:41" ht="12.75">
      <c r="A118" s="11">
        <v>111</v>
      </c>
      <c r="B118" s="46">
        <v>13101153</v>
      </c>
      <c r="C118" s="47"/>
      <c r="D118" s="5" t="s">
        <v>1180</v>
      </c>
      <c r="E118" s="23">
        <v>38961</v>
      </c>
      <c r="F118" s="48">
        <v>231.43</v>
      </c>
      <c r="G118" s="48">
        <v>801.02</v>
      </c>
      <c r="H118" s="48">
        <v>1315.9</v>
      </c>
      <c r="I118" s="48">
        <v>366.02</v>
      </c>
      <c r="J118" s="48">
        <v>974.15</v>
      </c>
      <c r="K118" s="48">
        <v>410.79</v>
      </c>
      <c r="L118" s="48">
        <v>80.23</v>
      </c>
      <c r="M118" s="49">
        <v>775.14</v>
      </c>
      <c r="N118" s="49">
        <v>183.45</v>
      </c>
      <c r="O118" s="49">
        <v>-222.49</v>
      </c>
      <c r="P118" s="49">
        <v>5.48</v>
      </c>
      <c r="Q118" s="49">
        <v>5.48</v>
      </c>
      <c r="R118" s="49">
        <v>15.64</v>
      </c>
      <c r="S118" s="50">
        <f t="shared" si="11"/>
        <v>401.5587499999999</v>
      </c>
      <c r="T118" s="50" t="e">
        <f>S118-#REF!</f>
        <v>#REF!</v>
      </c>
      <c r="U118" s="51" t="s">
        <v>1148</v>
      </c>
      <c r="V118" s="51"/>
      <c r="W118" s="51" t="s">
        <v>1149</v>
      </c>
      <c r="X118" s="56"/>
      <c r="Y118" s="56"/>
      <c r="Z118" s="60"/>
      <c r="AA118" s="53">
        <v>0</v>
      </c>
      <c r="AB118" s="8">
        <v>0</v>
      </c>
      <c r="AC118" s="54">
        <v>0</v>
      </c>
      <c r="AD118" s="58"/>
      <c r="AE118" s="59"/>
      <c r="AF118" s="54">
        <f t="shared" si="10"/>
        <v>0</v>
      </c>
      <c r="AG118" s="58"/>
      <c r="AH118" s="59"/>
      <c r="AI118" s="54">
        <f t="shared" si="12"/>
        <v>0</v>
      </c>
      <c r="AJ118" s="53">
        <f t="shared" si="16"/>
        <v>0</v>
      </c>
      <c r="AK118" s="8">
        <f t="shared" si="16"/>
        <v>0</v>
      </c>
      <c r="AL118" s="54">
        <f t="shared" si="16"/>
        <v>0</v>
      </c>
      <c r="AM118" s="55">
        <f t="shared" si="13"/>
        <v>401.5587499999999</v>
      </c>
      <c r="AN118" s="4">
        <f t="shared" si="14"/>
        <v>0</v>
      </c>
      <c r="AO118" s="4"/>
    </row>
    <row r="119" spans="1:41" ht="12.75">
      <c r="A119" s="11">
        <v>112</v>
      </c>
      <c r="B119" s="46">
        <v>13108123</v>
      </c>
      <c r="C119" s="47"/>
      <c r="D119" s="5" t="s">
        <v>1181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50">
        <f t="shared" si="11"/>
        <v>0</v>
      </c>
      <c r="T119" s="50" t="e">
        <f>S119-#REF!</f>
        <v>#REF!</v>
      </c>
      <c r="U119" s="51" t="s">
        <v>1148</v>
      </c>
      <c r="V119" s="51"/>
      <c r="W119" s="51" t="s">
        <v>1149</v>
      </c>
      <c r="X119" s="56"/>
      <c r="Y119" s="56"/>
      <c r="AA119" s="53">
        <v>0</v>
      </c>
      <c r="AB119" s="8">
        <v>0</v>
      </c>
      <c r="AC119" s="54">
        <v>0</v>
      </c>
      <c r="AD119" s="53"/>
      <c r="AE119" s="8"/>
      <c r="AF119" s="54">
        <f t="shared" si="10"/>
        <v>0</v>
      </c>
      <c r="AG119" s="53"/>
      <c r="AH119" s="8"/>
      <c r="AI119" s="54">
        <f t="shared" si="12"/>
        <v>0</v>
      </c>
      <c r="AJ119" s="53">
        <f t="shared" si="16"/>
        <v>0</v>
      </c>
      <c r="AK119" s="8">
        <f t="shared" si="16"/>
        <v>0</v>
      </c>
      <c r="AL119" s="54">
        <f t="shared" si="16"/>
        <v>0</v>
      </c>
      <c r="AM119" s="55">
        <f t="shared" si="13"/>
        <v>0</v>
      </c>
      <c r="AN119" s="4">
        <f t="shared" si="14"/>
        <v>0</v>
      </c>
      <c r="AO119" s="4"/>
    </row>
    <row r="120" spans="1:41" ht="12.75">
      <c r="A120" s="11">
        <v>113</v>
      </c>
      <c r="B120" s="46">
        <v>13108243</v>
      </c>
      <c r="C120" s="47"/>
      <c r="D120" s="5" t="s">
        <v>1182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50">
        <f t="shared" si="11"/>
        <v>0</v>
      </c>
      <c r="T120" s="50" t="e">
        <f>S120-#REF!</f>
        <v>#REF!</v>
      </c>
      <c r="U120" s="51" t="s">
        <v>1148</v>
      </c>
      <c r="V120" s="51"/>
      <c r="W120" s="51" t="s">
        <v>1149</v>
      </c>
      <c r="X120" s="56"/>
      <c r="Y120" s="56"/>
      <c r="AA120" s="53">
        <v>0</v>
      </c>
      <c r="AB120" s="8">
        <v>0</v>
      </c>
      <c r="AC120" s="54">
        <v>0</v>
      </c>
      <c r="AD120" s="53"/>
      <c r="AE120" s="8"/>
      <c r="AF120" s="54">
        <f t="shared" si="10"/>
        <v>0</v>
      </c>
      <c r="AG120" s="53"/>
      <c r="AH120" s="8"/>
      <c r="AI120" s="54">
        <f t="shared" si="12"/>
        <v>0</v>
      </c>
      <c r="AJ120" s="53">
        <f t="shared" si="16"/>
        <v>0</v>
      </c>
      <c r="AK120" s="8">
        <f t="shared" si="16"/>
        <v>0</v>
      </c>
      <c r="AL120" s="54">
        <f t="shared" si="16"/>
        <v>0</v>
      </c>
      <c r="AM120" s="55">
        <f t="shared" si="13"/>
        <v>0</v>
      </c>
      <c r="AN120" s="4">
        <f t="shared" si="14"/>
        <v>0</v>
      </c>
      <c r="AO120" s="4"/>
    </row>
    <row r="121" spans="1:41" ht="12.75">
      <c r="A121" s="11">
        <v>114</v>
      </c>
      <c r="B121" s="46">
        <v>13109993</v>
      </c>
      <c r="C121" s="47"/>
      <c r="D121" s="5" t="s">
        <v>1183</v>
      </c>
      <c r="F121" s="48">
        <v>152206.8</v>
      </c>
      <c r="G121" s="48">
        <v>573648.28</v>
      </c>
      <c r="H121" s="48">
        <v>186494.95</v>
      </c>
      <c r="I121" s="48">
        <v>161617.35</v>
      </c>
      <c r="J121" s="48">
        <v>326198.24</v>
      </c>
      <c r="K121" s="48">
        <v>751626.15</v>
      </c>
      <c r="L121" s="48">
        <v>217520.38</v>
      </c>
      <c r="M121" s="49">
        <v>188111.49</v>
      </c>
      <c r="N121" s="49">
        <v>159547.32</v>
      </c>
      <c r="O121" s="49">
        <v>39895.82</v>
      </c>
      <c r="P121" s="49">
        <v>181206.15</v>
      </c>
      <c r="Q121" s="49">
        <v>132145.79</v>
      </c>
      <c r="R121" s="49">
        <v>178462.05</v>
      </c>
      <c r="S121" s="50">
        <f t="shared" si="11"/>
        <v>256945.52874999994</v>
      </c>
      <c r="T121" s="50" t="e">
        <f>S121-#REF!</f>
        <v>#REF!</v>
      </c>
      <c r="U121" s="51" t="s">
        <v>1148</v>
      </c>
      <c r="V121" s="51"/>
      <c r="W121" s="51" t="s">
        <v>1149</v>
      </c>
      <c r="X121" s="56"/>
      <c r="Y121" s="56"/>
      <c r="AA121" s="53">
        <v>0</v>
      </c>
      <c r="AB121" s="8">
        <v>0</v>
      </c>
      <c r="AC121" s="54">
        <v>0</v>
      </c>
      <c r="AD121" s="53"/>
      <c r="AE121" s="8"/>
      <c r="AF121" s="54">
        <f t="shared" si="10"/>
        <v>0</v>
      </c>
      <c r="AG121" s="53"/>
      <c r="AH121" s="8"/>
      <c r="AI121" s="54">
        <f t="shared" si="12"/>
        <v>0</v>
      </c>
      <c r="AJ121" s="53">
        <f t="shared" si="16"/>
        <v>0</v>
      </c>
      <c r="AK121" s="8">
        <f t="shared" si="16"/>
        <v>0</v>
      </c>
      <c r="AL121" s="54">
        <f t="shared" si="16"/>
        <v>0</v>
      </c>
      <c r="AM121" s="55">
        <f t="shared" si="13"/>
        <v>256945.52874999994</v>
      </c>
      <c r="AN121" s="4">
        <f t="shared" si="14"/>
        <v>0</v>
      </c>
      <c r="AO121" s="4"/>
    </row>
    <row r="122" spans="1:41" ht="12.75">
      <c r="A122" s="11">
        <v>115</v>
      </c>
      <c r="B122" s="46">
        <v>13400011</v>
      </c>
      <c r="C122" s="47"/>
      <c r="D122" s="5" t="s">
        <v>1184</v>
      </c>
      <c r="F122" s="48">
        <v>41580</v>
      </c>
      <c r="G122" s="48">
        <v>41580</v>
      </c>
      <c r="H122" s="48">
        <v>41580</v>
      </c>
      <c r="I122" s="48">
        <v>0</v>
      </c>
      <c r="J122" s="48">
        <v>0</v>
      </c>
      <c r="K122" s="48">
        <v>0</v>
      </c>
      <c r="L122" s="48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50">
        <f t="shared" si="11"/>
        <v>8662.5</v>
      </c>
      <c r="T122" s="50" t="e">
        <f>S122-#REF!</f>
        <v>#REF!</v>
      </c>
      <c r="U122" s="51"/>
      <c r="V122" s="51"/>
      <c r="W122" s="51" t="s">
        <v>1161</v>
      </c>
      <c r="X122" s="56"/>
      <c r="Y122" s="56"/>
      <c r="AA122" s="53">
        <v>0</v>
      </c>
      <c r="AB122" s="8">
        <v>0</v>
      </c>
      <c r="AC122" s="54">
        <v>0</v>
      </c>
      <c r="AD122" s="53"/>
      <c r="AE122" s="8"/>
      <c r="AF122" s="54">
        <f t="shared" si="10"/>
        <v>0</v>
      </c>
      <c r="AG122" s="53"/>
      <c r="AH122" s="8"/>
      <c r="AI122" s="54">
        <f t="shared" si="12"/>
        <v>0</v>
      </c>
      <c r="AJ122" s="53">
        <f t="shared" si="16"/>
        <v>0</v>
      </c>
      <c r="AK122" s="8">
        <f t="shared" si="16"/>
        <v>0</v>
      </c>
      <c r="AL122" s="54">
        <f t="shared" si="16"/>
        <v>0</v>
      </c>
      <c r="AM122" s="55">
        <f t="shared" si="13"/>
        <v>8662.5</v>
      </c>
      <c r="AN122" s="4">
        <f t="shared" si="14"/>
        <v>0</v>
      </c>
      <c r="AO122" s="4"/>
    </row>
    <row r="123" spans="1:41" ht="12.75">
      <c r="A123" s="11">
        <v>116</v>
      </c>
      <c r="B123" s="46">
        <v>13400012</v>
      </c>
      <c r="C123" s="47"/>
      <c r="D123" s="5" t="s">
        <v>1185</v>
      </c>
      <c r="F123" s="48">
        <v>10000</v>
      </c>
      <c r="G123" s="48">
        <v>10000</v>
      </c>
      <c r="H123" s="48">
        <v>10000</v>
      </c>
      <c r="I123" s="48">
        <v>0</v>
      </c>
      <c r="J123" s="48">
        <v>0</v>
      </c>
      <c r="K123" s="48">
        <v>0</v>
      </c>
      <c r="L123" s="48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50">
        <f t="shared" si="11"/>
        <v>2083.3333333333335</v>
      </c>
      <c r="T123" s="50" t="e">
        <f>S123-#REF!</f>
        <v>#REF!</v>
      </c>
      <c r="U123" s="51" t="s">
        <v>1186</v>
      </c>
      <c r="V123" s="51"/>
      <c r="W123" s="51"/>
      <c r="X123" s="56"/>
      <c r="Y123" s="56"/>
      <c r="AA123" s="53">
        <v>0</v>
      </c>
      <c r="AB123" s="8">
        <v>0</v>
      </c>
      <c r="AC123" s="54">
        <v>0</v>
      </c>
      <c r="AD123" s="53"/>
      <c r="AE123" s="8"/>
      <c r="AF123" s="54">
        <f t="shared" si="10"/>
        <v>0</v>
      </c>
      <c r="AG123" s="53"/>
      <c r="AH123" s="8"/>
      <c r="AI123" s="54">
        <f t="shared" si="12"/>
        <v>0</v>
      </c>
      <c r="AJ123" s="53">
        <f t="shared" si="16"/>
        <v>0</v>
      </c>
      <c r="AK123" s="8">
        <f t="shared" si="16"/>
        <v>0</v>
      </c>
      <c r="AL123" s="54">
        <f t="shared" si="16"/>
        <v>0</v>
      </c>
      <c r="AM123" s="55">
        <f t="shared" si="13"/>
        <v>2083.3333333333335</v>
      </c>
      <c r="AN123" s="4">
        <f t="shared" si="14"/>
        <v>0</v>
      </c>
      <c r="AO123" s="4"/>
    </row>
    <row r="124" spans="1:41" ht="12.75">
      <c r="A124" s="11">
        <v>117</v>
      </c>
      <c r="B124" s="46">
        <v>13400021</v>
      </c>
      <c r="C124" s="47"/>
      <c r="D124" s="5" t="s">
        <v>1187</v>
      </c>
      <c r="E124" s="3">
        <v>38596</v>
      </c>
      <c r="F124" s="48">
        <v>591969</v>
      </c>
      <c r="G124" s="48">
        <v>591969</v>
      </c>
      <c r="H124" s="48">
        <v>591969</v>
      </c>
      <c r="I124" s="48">
        <v>584742</v>
      </c>
      <c r="J124" s="48">
        <v>379400</v>
      </c>
      <c r="K124" s="48">
        <v>379400</v>
      </c>
      <c r="L124" s="48">
        <v>374883</v>
      </c>
      <c r="M124" s="49">
        <v>374883</v>
      </c>
      <c r="N124" s="49">
        <v>374883</v>
      </c>
      <c r="O124" s="49">
        <v>326667</v>
      </c>
      <c r="P124" s="49">
        <v>326667</v>
      </c>
      <c r="Q124" s="49">
        <v>326667</v>
      </c>
      <c r="R124" s="49">
        <v>343687</v>
      </c>
      <c r="S124" s="50">
        <f t="shared" si="11"/>
        <v>424996.5</v>
      </c>
      <c r="T124" s="50" t="e">
        <f>S124-#REF!</f>
        <v>#REF!</v>
      </c>
      <c r="U124" s="51"/>
      <c r="V124" s="51"/>
      <c r="W124" s="51" t="s">
        <v>1161</v>
      </c>
      <c r="X124" s="56"/>
      <c r="Y124" s="56"/>
      <c r="AA124" s="53">
        <v>0</v>
      </c>
      <c r="AB124" s="8">
        <v>0</v>
      </c>
      <c r="AC124" s="54">
        <v>0</v>
      </c>
      <c r="AD124" s="53"/>
      <c r="AE124" s="8"/>
      <c r="AF124" s="54">
        <f t="shared" si="10"/>
        <v>0</v>
      </c>
      <c r="AG124" s="53"/>
      <c r="AH124" s="8"/>
      <c r="AI124" s="54">
        <f t="shared" si="12"/>
        <v>0</v>
      </c>
      <c r="AJ124" s="53">
        <f t="shared" si="16"/>
        <v>0</v>
      </c>
      <c r="AK124" s="8">
        <f t="shared" si="16"/>
        <v>0</v>
      </c>
      <c r="AL124" s="54">
        <f t="shared" si="16"/>
        <v>0</v>
      </c>
      <c r="AM124" s="55">
        <f t="shared" si="13"/>
        <v>424996.5</v>
      </c>
      <c r="AN124" s="4">
        <f t="shared" si="14"/>
        <v>0</v>
      </c>
      <c r="AO124" s="4"/>
    </row>
    <row r="125" spans="1:41" ht="12.75">
      <c r="A125" s="11">
        <v>118</v>
      </c>
      <c r="B125" s="46">
        <v>13400031</v>
      </c>
      <c r="C125" s="47"/>
      <c r="D125" s="5" t="s">
        <v>1188</v>
      </c>
      <c r="E125" s="3">
        <v>38596</v>
      </c>
      <c r="F125" s="48">
        <v>-591969</v>
      </c>
      <c r="G125" s="48">
        <v>-591969</v>
      </c>
      <c r="H125" s="48">
        <v>-591969</v>
      </c>
      <c r="I125" s="48">
        <v>-584742</v>
      </c>
      <c r="J125" s="48">
        <v>-379400</v>
      </c>
      <c r="K125" s="48">
        <v>-379400</v>
      </c>
      <c r="L125" s="48">
        <v>-374883</v>
      </c>
      <c r="M125" s="49">
        <v>-374883</v>
      </c>
      <c r="N125" s="49">
        <v>-374883</v>
      </c>
      <c r="O125" s="49">
        <v>-326667</v>
      </c>
      <c r="P125" s="49">
        <v>-326667</v>
      </c>
      <c r="Q125" s="49">
        <v>-326667</v>
      </c>
      <c r="R125" s="49">
        <v>-343687</v>
      </c>
      <c r="S125" s="50">
        <f t="shared" si="11"/>
        <v>-424996.5</v>
      </c>
      <c r="T125" s="50" t="e">
        <f>S125-#REF!</f>
        <v>#REF!</v>
      </c>
      <c r="U125" s="51"/>
      <c r="V125" s="51"/>
      <c r="W125" s="51" t="s">
        <v>1161</v>
      </c>
      <c r="X125" s="56"/>
      <c r="Y125" s="56"/>
      <c r="AA125" s="53">
        <v>0</v>
      </c>
      <c r="AB125" s="8">
        <v>0</v>
      </c>
      <c r="AC125" s="54">
        <v>0</v>
      </c>
      <c r="AD125" s="53"/>
      <c r="AE125" s="8"/>
      <c r="AF125" s="54">
        <f t="shared" si="10"/>
        <v>0</v>
      </c>
      <c r="AG125" s="53"/>
      <c r="AH125" s="8"/>
      <c r="AI125" s="54">
        <f t="shared" si="12"/>
        <v>0</v>
      </c>
      <c r="AJ125" s="53">
        <f t="shared" si="16"/>
        <v>0</v>
      </c>
      <c r="AK125" s="8">
        <f t="shared" si="16"/>
        <v>0</v>
      </c>
      <c r="AL125" s="54">
        <f t="shared" si="16"/>
        <v>0</v>
      </c>
      <c r="AM125" s="55">
        <f t="shared" si="13"/>
        <v>-424996.5</v>
      </c>
      <c r="AN125" s="4">
        <f t="shared" si="14"/>
        <v>0</v>
      </c>
      <c r="AO125" s="4"/>
    </row>
    <row r="126" spans="1:41" ht="12.75">
      <c r="A126" s="11">
        <v>119</v>
      </c>
      <c r="B126" s="46">
        <v>13400041</v>
      </c>
      <c r="C126" s="47"/>
      <c r="D126" s="73" t="s">
        <v>1189</v>
      </c>
      <c r="E126" s="3">
        <v>38687</v>
      </c>
      <c r="F126" s="48">
        <v>304000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182400</v>
      </c>
      <c r="R126" s="49">
        <v>182400</v>
      </c>
      <c r="S126" s="50">
        <f t="shared" si="11"/>
        <v>35466.666666666664</v>
      </c>
      <c r="T126" s="50" t="e">
        <f>S126-#REF!</f>
        <v>#REF!</v>
      </c>
      <c r="U126" s="51"/>
      <c r="V126" s="51"/>
      <c r="W126" s="51" t="s">
        <v>1161</v>
      </c>
      <c r="X126" s="56"/>
      <c r="Y126" s="56"/>
      <c r="AA126" s="53">
        <v>0</v>
      </c>
      <c r="AB126" s="8">
        <v>0</v>
      </c>
      <c r="AC126" s="54">
        <v>0</v>
      </c>
      <c r="AD126" s="53"/>
      <c r="AE126" s="8"/>
      <c r="AF126" s="54">
        <f t="shared" si="10"/>
        <v>0</v>
      </c>
      <c r="AG126" s="53"/>
      <c r="AH126" s="8"/>
      <c r="AI126" s="54">
        <f t="shared" si="12"/>
        <v>0</v>
      </c>
      <c r="AJ126" s="53">
        <f t="shared" si="16"/>
        <v>0</v>
      </c>
      <c r="AK126" s="8">
        <f t="shared" si="16"/>
        <v>0</v>
      </c>
      <c r="AL126" s="54">
        <f t="shared" si="16"/>
        <v>0</v>
      </c>
      <c r="AM126" s="55">
        <f t="shared" si="13"/>
        <v>35466.666666666664</v>
      </c>
      <c r="AN126" s="4">
        <f t="shared" si="14"/>
        <v>0</v>
      </c>
      <c r="AO126" s="4"/>
    </row>
    <row r="127" spans="1:41" ht="12.75">
      <c r="A127" s="11">
        <v>120</v>
      </c>
      <c r="B127" s="93">
        <v>13400051</v>
      </c>
      <c r="C127" s="47"/>
      <c r="D127" s="73" t="s">
        <v>1190</v>
      </c>
      <c r="E127" s="3">
        <v>38687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50">
        <f t="shared" si="11"/>
        <v>0</v>
      </c>
      <c r="T127" s="50" t="e">
        <f>S127-#REF!</f>
        <v>#REF!</v>
      </c>
      <c r="U127" s="51"/>
      <c r="V127" s="51"/>
      <c r="W127" s="51" t="s">
        <v>1161</v>
      </c>
      <c r="X127" s="56"/>
      <c r="Y127" s="56"/>
      <c r="AA127" s="53">
        <v>0</v>
      </c>
      <c r="AB127" s="8">
        <v>0</v>
      </c>
      <c r="AC127" s="54">
        <v>0</v>
      </c>
      <c r="AD127" s="53"/>
      <c r="AE127" s="8"/>
      <c r="AF127" s="54">
        <f t="shared" si="10"/>
        <v>0</v>
      </c>
      <c r="AG127" s="53"/>
      <c r="AH127" s="8"/>
      <c r="AI127" s="54">
        <f t="shared" si="12"/>
        <v>0</v>
      </c>
      <c r="AJ127" s="53">
        <f aca="true" t="shared" si="17" ref="AJ127:AL146">IF($Y127&gt;0,$S127-$AF127-$AI127-$AC127,0)</f>
        <v>0</v>
      </c>
      <c r="AK127" s="8">
        <f t="shared" si="17"/>
        <v>0</v>
      </c>
      <c r="AL127" s="54">
        <f t="shared" si="17"/>
        <v>0</v>
      </c>
      <c r="AM127" s="55">
        <f t="shared" si="13"/>
        <v>0</v>
      </c>
      <c r="AN127" s="4">
        <f t="shared" si="14"/>
        <v>0</v>
      </c>
      <c r="AO127" s="4"/>
    </row>
    <row r="128" spans="1:41" ht="12.75">
      <c r="A128" s="11">
        <v>121</v>
      </c>
      <c r="B128" s="46">
        <v>13400061</v>
      </c>
      <c r="C128" s="47"/>
      <c r="D128" s="99" t="s">
        <v>1191</v>
      </c>
      <c r="E128" s="3">
        <v>39270</v>
      </c>
      <c r="F128" s="48"/>
      <c r="G128" s="48"/>
      <c r="H128" s="48"/>
      <c r="I128" s="48"/>
      <c r="J128" s="48"/>
      <c r="K128" s="48"/>
      <c r="L128" s="48"/>
      <c r="P128" s="49">
        <v>0</v>
      </c>
      <c r="Q128" s="49">
        <v>18512</v>
      </c>
      <c r="R128" s="49">
        <v>18512</v>
      </c>
      <c r="S128" s="50">
        <f t="shared" si="11"/>
        <v>2314</v>
      </c>
      <c r="T128" s="50" t="e">
        <f>S128-#REF!</f>
        <v>#REF!</v>
      </c>
      <c r="U128" s="51"/>
      <c r="V128" s="51"/>
      <c r="W128" s="51" t="s">
        <v>1161</v>
      </c>
      <c r="X128" s="56"/>
      <c r="Y128" s="56"/>
      <c r="AA128" s="53">
        <v>0</v>
      </c>
      <c r="AB128" s="8">
        <v>0</v>
      </c>
      <c r="AC128" s="54">
        <v>0</v>
      </c>
      <c r="AD128" s="53"/>
      <c r="AE128" s="8"/>
      <c r="AF128" s="54">
        <f t="shared" si="10"/>
        <v>0</v>
      </c>
      <c r="AG128" s="53"/>
      <c r="AH128" s="8"/>
      <c r="AI128" s="54">
        <f t="shared" si="12"/>
        <v>0</v>
      </c>
      <c r="AJ128" s="53">
        <f t="shared" si="17"/>
        <v>0</v>
      </c>
      <c r="AK128" s="8">
        <f t="shared" si="17"/>
        <v>0</v>
      </c>
      <c r="AL128" s="54">
        <f t="shared" si="17"/>
        <v>0</v>
      </c>
      <c r="AM128" s="55">
        <f t="shared" si="13"/>
        <v>2314</v>
      </c>
      <c r="AN128" s="4">
        <f t="shared" si="14"/>
        <v>0</v>
      </c>
      <c r="AO128" s="4"/>
    </row>
    <row r="129" spans="1:41" ht="12.75">
      <c r="A129" s="11">
        <v>122</v>
      </c>
      <c r="B129" s="95">
        <v>13400071</v>
      </c>
      <c r="C129" s="47"/>
      <c r="D129" s="61" t="s">
        <v>1192</v>
      </c>
      <c r="E129" s="3">
        <v>39270</v>
      </c>
      <c r="F129" s="48"/>
      <c r="G129" s="48"/>
      <c r="H129" s="48"/>
      <c r="I129" s="48"/>
      <c r="J129" s="48"/>
      <c r="K129" s="48"/>
      <c r="L129" s="48"/>
      <c r="P129" s="49">
        <v>0</v>
      </c>
      <c r="Q129" s="49">
        <v>68096</v>
      </c>
      <c r="R129" s="49">
        <v>68096</v>
      </c>
      <c r="S129" s="50">
        <f t="shared" si="11"/>
        <v>8512</v>
      </c>
      <c r="T129" s="50" t="e">
        <f>S129-#REF!</f>
        <v>#REF!</v>
      </c>
      <c r="U129" s="51"/>
      <c r="V129" s="51"/>
      <c r="W129" s="51" t="s">
        <v>1161</v>
      </c>
      <c r="X129" s="56"/>
      <c r="Y129" s="56"/>
      <c r="AA129" s="53">
        <v>0</v>
      </c>
      <c r="AB129" s="8">
        <v>0</v>
      </c>
      <c r="AC129" s="54">
        <v>0</v>
      </c>
      <c r="AD129" s="53"/>
      <c r="AE129" s="8"/>
      <c r="AF129" s="54">
        <f t="shared" si="10"/>
        <v>0</v>
      </c>
      <c r="AG129" s="53"/>
      <c r="AH129" s="8"/>
      <c r="AI129" s="54">
        <f t="shared" si="12"/>
        <v>0</v>
      </c>
      <c r="AJ129" s="53">
        <f t="shared" si="17"/>
        <v>0</v>
      </c>
      <c r="AK129" s="8">
        <f t="shared" si="17"/>
        <v>0</v>
      </c>
      <c r="AL129" s="54">
        <f t="shared" si="17"/>
        <v>0</v>
      </c>
      <c r="AM129" s="55">
        <f t="shared" si="13"/>
        <v>8512</v>
      </c>
      <c r="AN129" s="4">
        <f t="shared" si="14"/>
        <v>0</v>
      </c>
      <c r="AO129" s="4"/>
    </row>
    <row r="130" spans="1:41" ht="12.75">
      <c r="A130" s="11">
        <v>123</v>
      </c>
      <c r="B130" s="94">
        <v>13400063</v>
      </c>
      <c r="C130" s="47"/>
      <c r="D130" s="98" t="s">
        <v>1184</v>
      </c>
      <c r="F130" s="48">
        <v>4017.54</v>
      </c>
      <c r="G130" s="48">
        <v>4017.54</v>
      </c>
      <c r="H130" s="48">
        <v>4017.54</v>
      </c>
      <c r="I130" s="48">
        <v>0</v>
      </c>
      <c r="J130" s="48">
        <v>0</v>
      </c>
      <c r="K130" s="48">
        <v>0</v>
      </c>
      <c r="L130" s="48">
        <v>0</v>
      </c>
      <c r="M130" s="49">
        <v>0</v>
      </c>
      <c r="N130" s="49">
        <v>0</v>
      </c>
      <c r="O130" s="49">
        <v>0</v>
      </c>
      <c r="P130" s="49">
        <v>6710</v>
      </c>
      <c r="Q130" s="49">
        <v>0</v>
      </c>
      <c r="R130" s="49">
        <v>0</v>
      </c>
      <c r="S130" s="50">
        <f t="shared" si="11"/>
        <v>1396.1541666666665</v>
      </c>
      <c r="T130" s="50" t="e">
        <f>S130-#REF!</f>
        <v>#REF!</v>
      </c>
      <c r="U130" s="51" t="s">
        <v>1148</v>
      </c>
      <c r="V130" s="51"/>
      <c r="W130" s="51" t="s">
        <v>1149</v>
      </c>
      <c r="X130" s="56"/>
      <c r="Y130" s="56"/>
      <c r="AA130" s="53">
        <v>0</v>
      </c>
      <c r="AB130" s="8">
        <v>0</v>
      </c>
      <c r="AC130" s="54">
        <v>0</v>
      </c>
      <c r="AD130" s="53"/>
      <c r="AE130" s="8"/>
      <c r="AF130" s="54">
        <f t="shared" si="10"/>
        <v>0</v>
      </c>
      <c r="AG130" s="53"/>
      <c r="AH130" s="8"/>
      <c r="AI130" s="54">
        <f t="shared" si="12"/>
        <v>0</v>
      </c>
      <c r="AJ130" s="53">
        <f t="shared" si="17"/>
        <v>0</v>
      </c>
      <c r="AK130" s="8">
        <f t="shared" si="17"/>
        <v>0</v>
      </c>
      <c r="AL130" s="54">
        <f t="shared" si="17"/>
        <v>0</v>
      </c>
      <c r="AM130" s="55">
        <f t="shared" si="13"/>
        <v>1396.1541666666665</v>
      </c>
      <c r="AN130" s="4">
        <f t="shared" si="14"/>
        <v>0</v>
      </c>
      <c r="AO130" s="4"/>
    </row>
    <row r="131" spans="1:41" ht="12.75">
      <c r="A131" s="11">
        <v>124</v>
      </c>
      <c r="B131" s="46">
        <v>13400073</v>
      </c>
      <c r="C131" s="47"/>
      <c r="D131" s="5" t="s">
        <v>1193</v>
      </c>
      <c r="F131" s="48">
        <v>2039723.68</v>
      </c>
      <c r="G131" s="48">
        <v>2048389.06</v>
      </c>
      <c r="H131" s="48">
        <v>2057411.22</v>
      </c>
      <c r="I131" s="48">
        <v>2066151.49</v>
      </c>
      <c r="J131" s="48">
        <v>2075253.38</v>
      </c>
      <c r="K131" s="48">
        <v>1963604.83</v>
      </c>
      <c r="L131" s="48">
        <v>1980186.94</v>
      </c>
      <c r="M131" s="49">
        <v>1980186.94</v>
      </c>
      <c r="N131" s="49">
        <v>1988689.63</v>
      </c>
      <c r="O131" s="49">
        <v>2006114.19</v>
      </c>
      <c r="P131" s="49">
        <v>2006114.19</v>
      </c>
      <c r="Q131" s="49">
        <v>2015035.45</v>
      </c>
      <c r="R131" s="49">
        <v>2032085.05</v>
      </c>
      <c r="S131" s="50">
        <f t="shared" si="11"/>
        <v>2018586.8070833331</v>
      </c>
      <c r="T131" s="50" t="e">
        <f>S131-#REF!</f>
        <v>#REF!</v>
      </c>
      <c r="U131" s="51" t="s">
        <v>1148</v>
      </c>
      <c r="V131" s="51"/>
      <c r="W131" s="51" t="s">
        <v>1149</v>
      </c>
      <c r="X131" s="56"/>
      <c r="Y131" s="56"/>
      <c r="AA131" s="53">
        <v>0</v>
      </c>
      <c r="AB131" s="8">
        <v>0</v>
      </c>
      <c r="AC131" s="54">
        <v>0</v>
      </c>
      <c r="AD131" s="53"/>
      <c r="AE131" s="8"/>
      <c r="AF131" s="54">
        <f t="shared" si="10"/>
        <v>0</v>
      </c>
      <c r="AG131" s="53"/>
      <c r="AH131" s="8"/>
      <c r="AI131" s="54">
        <f t="shared" si="12"/>
        <v>0</v>
      </c>
      <c r="AJ131" s="53">
        <f t="shared" si="17"/>
        <v>0</v>
      </c>
      <c r="AK131" s="8">
        <f t="shared" si="17"/>
        <v>0</v>
      </c>
      <c r="AL131" s="54">
        <f t="shared" si="17"/>
        <v>0</v>
      </c>
      <c r="AM131" s="55">
        <f t="shared" si="13"/>
        <v>2018586.8070833331</v>
      </c>
      <c r="AN131" s="4">
        <f t="shared" si="14"/>
        <v>0</v>
      </c>
      <c r="AO131" s="4"/>
    </row>
    <row r="132" spans="1:41" ht="12.75">
      <c r="A132" s="11">
        <v>125</v>
      </c>
      <c r="B132" s="46">
        <v>13400081</v>
      </c>
      <c r="C132" s="47"/>
      <c r="D132" s="5" t="s">
        <v>1194</v>
      </c>
      <c r="E132" s="3">
        <v>39301</v>
      </c>
      <c r="F132" s="48"/>
      <c r="G132" s="48"/>
      <c r="H132" s="48"/>
      <c r="I132" s="48"/>
      <c r="J132" s="48"/>
      <c r="K132" s="48"/>
      <c r="L132" s="48"/>
      <c r="R132" s="49">
        <v>91200</v>
      </c>
      <c r="S132" s="50">
        <f t="shared" si="11"/>
        <v>3800</v>
      </c>
      <c r="T132" s="50" t="e">
        <f>S132-#REF!</f>
        <v>#REF!</v>
      </c>
      <c r="U132" s="51"/>
      <c r="V132" s="51"/>
      <c r="W132" s="51" t="s">
        <v>1161</v>
      </c>
      <c r="X132" s="56"/>
      <c r="Y132" s="56"/>
      <c r="AA132" s="53">
        <v>0</v>
      </c>
      <c r="AB132" s="8">
        <v>0</v>
      </c>
      <c r="AC132" s="54">
        <v>0</v>
      </c>
      <c r="AD132" s="53"/>
      <c r="AE132" s="8"/>
      <c r="AF132" s="54">
        <f aca="true" t="shared" si="18" ref="AF132:AF195">AD132+AE132</f>
        <v>0</v>
      </c>
      <c r="AG132" s="53"/>
      <c r="AH132" s="8"/>
      <c r="AI132" s="54">
        <f t="shared" si="12"/>
        <v>0</v>
      </c>
      <c r="AJ132" s="53">
        <f t="shared" si="17"/>
        <v>0</v>
      </c>
      <c r="AK132" s="8">
        <f t="shared" si="17"/>
        <v>0</v>
      </c>
      <c r="AL132" s="54">
        <f t="shared" si="17"/>
        <v>0</v>
      </c>
      <c r="AM132" s="55">
        <f t="shared" si="13"/>
        <v>3800</v>
      </c>
      <c r="AN132" s="4">
        <f t="shared" si="14"/>
        <v>0</v>
      </c>
      <c r="AO132" s="4"/>
    </row>
    <row r="133" spans="1:41" ht="12.75">
      <c r="A133" s="11">
        <v>126</v>
      </c>
      <c r="B133" s="46">
        <v>13400083</v>
      </c>
      <c r="C133" s="47"/>
      <c r="D133" s="5" t="s">
        <v>1195</v>
      </c>
      <c r="E133" s="3">
        <v>39052</v>
      </c>
      <c r="F133" s="48">
        <v>0</v>
      </c>
      <c r="G133" s="48">
        <v>0</v>
      </c>
      <c r="H133" s="48">
        <v>0</v>
      </c>
      <c r="I133" s="48">
        <v>53914.47</v>
      </c>
      <c r="J133" s="48">
        <v>53914.47</v>
      </c>
      <c r="K133" s="48">
        <v>53914.47</v>
      </c>
      <c r="L133" s="48">
        <v>53914.47</v>
      </c>
      <c r="M133" s="49">
        <v>53914.47</v>
      </c>
      <c r="N133" s="49">
        <v>53914.47</v>
      </c>
      <c r="O133" s="49">
        <v>53914.47</v>
      </c>
      <c r="P133" s="49">
        <v>30605.58</v>
      </c>
      <c r="Q133" s="49">
        <v>30605.58</v>
      </c>
      <c r="R133" s="49">
        <v>30605.58</v>
      </c>
      <c r="S133" s="50">
        <f t="shared" si="11"/>
        <v>37826.27</v>
      </c>
      <c r="T133" s="50" t="e">
        <f>S133-#REF!</f>
        <v>#REF!</v>
      </c>
      <c r="U133" s="51" t="s">
        <v>1148</v>
      </c>
      <c r="V133" s="51"/>
      <c r="W133" s="51" t="s">
        <v>1149</v>
      </c>
      <c r="X133" s="56"/>
      <c r="Y133" s="56"/>
      <c r="AA133" s="53">
        <v>0</v>
      </c>
      <c r="AB133" s="8">
        <v>0</v>
      </c>
      <c r="AC133" s="54">
        <v>0</v>
      </c>
      <c r="AD133" s="53"/>
      <c r="AE133" s="8"/>
      <c r="AF133" s="54">
        <f t="shared" si="18"/>
        <v>0</v>
      </c>
      <c r="AG133" s="53"/>
      <c r="AH133" s="8"/>
      <c r="AI133" s="54">
        <f t="shared" si="12"/>
        <v>0</v>
      </c>
      <c r="AJ133" s="53">
        <f t="shared" si="17"/>
        <v>0</v>
      </c>
      <c r="AK133" s="8">
        <f t="shared" si="17"/>
        <v>0</v>
      </c>
      <c r="AL133" s="54">
        <f t="shared" si="17"/>
        <v>0</v>
      </c>
      <c r="AM133" s="55">
        <f t="shared" si="13"/>
        <v>37826.27</v>
      </c>
      <c r="AN133" s="4">
        <f t="shared" si="14"/>
        <v>0</v>
      </c>
      <c r="AO133" s="4"/>
    </row>
    <row r="134" spans="1:41" ht="12.75">
      <c r="A134" s="11">
        <v>127</v>
      </c>
      <c r="B134" s="46">
        <v>13400093</v>
      </c>
      <c r="C134" s="47"/>
      <c r="D134" s="5" t="s">
        <v>1196</v>
      </c>
      <c r="E134" s="3">
        <v>39052</v>
      </c>
      <c r="F134" s="48">
        <v>0</v>
      </c>
      <c r="G134" s="48">
        <v>0</v>
      </c>
      <c r="H134" s="48">
        <v>0</v>
      </c>
      <c r="I134" s="48">
        <v>48264.12</v>
      </c>
      <c r="J134" s="48">
        <v>48264.12</v>
      </c>
      <c r="K134" s="48">
        <v>48264.12</v>
      </c>
      <c r="L134" s="48">
        <v>48264.12</v>
      </c>
      <c r="M134" s="49">
        <v>48264.12</v>
      </c>
      <c r="N134" s="49">
        <v>0</v>
      </c>
      <c r="O134" s="49">
        <v>0</v>
      </c>
      <c r="P134" s="49">
        <v>53914.47</v>
      </c>
      <c r="Q134" s="49">
        <v>53914.47</v>
      </c>
      <c r="R134" s="49">
        <v>53914.47</v>
      </c>
      <c r="S134" s="50">
        <f t="shared" si="11"/>
        <v>31342.23125</v>
      </c>
      <c r="T134" s="50" t="e">
        <f>S134-#REF!</f>
        <v>#REF!</v>
      </c>
      <c r="U134" s="51" t="s">
        <v>1148</v>
      </c>
      <c r="V134" s="51"/>
      <c r="W134" s="51" t="s">
        <v>1149</v>
      </c>
      <c r="X134" s="56"/>
      <c r="Y134" s="56"/>
      <c r="AA134" s="53">
        <v>0</v>
      </c>
      <c r="AB134" s="8">
        <v>0</v>
      </c>
      <c r="AC134" s="54">
        <v>0</v>
      </c>
      <c r="AD134" s="53"/>
      <c r="AE134" s="8"/>
      <c r="AF134" s="54">
        <f t="shared" si="18"/>
        <v>0</v>
      </c>
      <c r="AG134" s="53"/>
      <c r="AH134" s="8"/>
      <c r="AI134" s="54">
        <f t="shared" si="12"/>
        <v>0</v>
      </c>
      <c r="AJ134" s="53">
        <f t="shared" si="17"/>
        <v>0</v>
      </c>
      <c r="AK134" s="8">
        <f t="shared" si="17"/>
        <v>0</v>
      </c>
      <c r="AL134" s="54">
        <f t="shared" si="17"/>
        <v>0</v>
      </c>
      <c r="AM134" s="55">
        <f t="shared" si="13"/>
        <v>31342.23125</v>
      </c>
      <c r="AN134" s="4">
        <f t="shared" si="14"/>
        <v>0</v>
      </c>
      <c r="AO134" s="4"/>
    </row>
    <row r="135" spans="1:41" ht="12.75">
      <c r="A135" s="11">
        <v>128</v>
      </c>
      <c r="B135" s="46">
        <v>13500003</v>
      </c>
      <c r="C135" s="47"/>
      <c r="D135" s="5" t="s">
        <v>1197</v>
      </c>
      <c r="F135" s="48">
        <v>118234.97</v>
      </c>
      <c r="G135" s="48">
        <v>118234.97</v>
      </c>
      <c r="H135" s="48">
        <v>119434.97</v>
      </c>
      <c r="I135" s="48">
        <v>84384.97</v>
      </c>
      <c r="J135" s="48">
        <v>84384.97</v>
      </c>
      <c r="K135" s="48">
        <v>84384.97</v>
      </c>
      <c r="L135" s="48">
        <v>84384.97</v>
      </c>
      <c r="M135" s="49">
        <v>84384.97</v>
      </c>
      <c r="N135" s="49">
        <v>84384.97</v>
      </c>
      <c r="O135" s="49">
        <v>84384.97</v>
      </c>
      <c r="P135" s="49">
        <v>84384.97</v>
      </c>
      <c r="Q135" s="49">
        <v>84384.97</v>
      </c>
      <c r="R135" s="49">
        <v>84384.97</v>
      </c>
      <c r="S135" s="50">
        <f aca="true" t="shared" si="19" ref="S135:S198">(F135+R135+SUM(G135:Q135)*2)/24</f>
        <v>91537.05333333333</v>
      </c>
      <c r="T135" s="50" t="e">
        <f>S135-#REF!</f>
        <v>#REF!</v>
      </c>
      <c r="U135" s="51" t="s">
        <v>1148</v>
      </c>
      <c r="V135" s="51"/>
      <c r="W135" s="51" t="s">
        <v>1149</v>
      </c>
      <c r="X135" s="56"/>
      <c r="Y135" s="56"/>
      <c r="AA135" s="53">
        <v>0</v>
      </c>
      <c r="AB135" s="8">
        <v>0</v>
      </c>
      <c r="AC135" s="54">
        <v>0</v>
      </c>
      <c r="AD135" s="53"/>
      <c r="AE135" s="8"/>
      <c r="AF135" s="54">
        <f t="shared" si="18"/>
        <v>0</v>
      </c>
      <c r="AG135" s="53"/>
      <c r="AH135" s="8"/>
      <c r="AI135" s="54">
        <f aca="true" t="shared" si="20" ref="AI135:AI198">AG135+AH135</f>
        <v>0</v>
      </c>
      <c r="AJ135" s="53">
        <f t="shared" si="17"/>
        <v>0</v>
      </c>
      <c r="AK135" s="8">
        <f t="shared" si="17"/>
        <v>0</v>
      </c>
      <c r="AL135" s="54">
        <f t="shared" si="17"/>
        <v>0</v>
      </c>
      <c r="AM135" s="55">
        <f aca="true" t="shared" si="21" ref="AM135:AM198">S135-AC135-AF135-AL135-AI135</f>
        <v>91537.05333333333</v>
      </c>
      <c r="AN135" s="4">
        <f t="shared" si="14"/>
        <v>0</v>
      </c>
      <c r="AO135" s="4"/>
    </row>
    <row r="136" spans="1:41" ht="12.75">
      <c r="A136" s="11">
        <v>129</v>
      </c>
      <c r="B136" s="46">
        <v>13500041</v>
      </c>
      <c r="C136" s="47"/>
      <c r="D136" s="5" t="s">
        <v>1198</v>
      </c>
      <c r="F136" s="48">
        <v>392205.5</v>
      </c>
      <c r="G136" s="48">
        <v>247727.02</v>
      </c>
      <c r="H136" s="48">
        <v>106354.06</v>
      </c>
      <c r="I136" s="48">
        <v>287762.24</v>
      </c>
      <c r="J136" s="48">
        <v>194085.63</v>
      </c>
      <c r="K136" s="48">
        <v>369024.17</v>
      </c>
      <c r="L136" s="48">
        <v>137718.65</v>
      </c>
      <c r="M136" s="49">
        <v>162439.91</v>
      </c>
      <c r="N136" s="49">
        <v>159978.91</v>
      </c>
      <c r="O136" s="49">
        <v>212960.92</v>
      </c>
      <c r="P136" s="49">
        <v>310715.88</v>
      </c>
      <c r="Q136" s="49">
        <v>238098.74</v>
      </c>
      <c r="R136" s="49">
        <v>146018.53</v>
      </c>
      <c r="S136" s="50">
        <f t="shared" si="19"/>
        <v>224664.84541666668</v>
      </c>
      <c r="T136" s="50" t="e">
        <f>S136-#REF!</f>
        <v>#REF!</v>
      </c>
      <c r="U136" s="51"/>
      <c r="V136" s="51"/>
      <c r="W136" s="51" t="s">
        <v>1161</v>
      </c>
      <c r="X136" s="56"/>
      <c r="Y136" s="56"/>
      <c r="AA136" s="53">
        <v>0</v>
      </c>
      <c r="AB136" s="8">
        <v>0</v>
      </c>
      <c r="AC136" s="54">
        <v>0</v>
      </c>
      <c r="AD136" s="53"/>
      <c r="AE136" s="8"/>
      <c r="AF136" s="54">
        <f t="shared" si="18"/>
        <v>0</v>
      </c>
      <c r="AG136" s="53"/>
      <c r="AH136" s="8"/>
      <c r="AI136" s="54">
        <f t="shared" si="20"/>
        <v>0</v>
      </c>
      <c r="AJ136" s="53">
        <f t="shared" si="17"/>
        <v>0</v>
      </c>
      <c r="AK136" s="8">
        <f t="shared" si="17"/>
        <v>0</v>
      </c>
      <c r="AL136" s="54">
        <f t="shared" si="17"/>
        <v>0</v>
      </c>
      <c r="AM136" s="55">
        <f t="shared" si="21"/>
        <v>224664.84541666668</v>
      </c>
      <c r="AN136" s="4">
        <f aca="true" t="shared" si="22" ref="AN136:AN199">S136-AC136-AF136-AI136-AL136-AM136</f>
        <v>0</v>
      </c>
      <c r="AO136" s="4"/>
    </row>
    <row r="137" spans="1:41" ht="12.75">
      <c r="A137" s="11">
        <v>130</v>
      </c>
      <c r="B137" s="46">
        <v>13500051</v>
      </c>
      <c r="C137" s="47"/>
      <c r="D137" s="5" t="s">
        <v>1199</v>
      </c>
      <c r="F137" s="48">
        <v>73353</v>
      </c>
      <c r="G137" s="48">
        <v>73353</v>
      </c>
      <c r="H137" s="48">
        <v>73353</v>
      </c>
      <c r="I137" s="48">
        <v>73353</v>
      </c>
      <c r="J137" s="48">
        <v>73353</v>
      </c>
      <c r="K137" s="48">
        <v>73353</v>
      </c>
      <c r="L137" s="48">
        <v>73353</v>
      </c>
      <c r="M137" s="49">
        <v>73353</v>
      </c>
      <c r="N137" s="49">
        <v>73353</v>
      </c>
      <c r="O137" s="49">
        <v>73353</v>
      </c>
      <c r="P137" s="49">
        <v>73353</v>
      </c>
      <c r="Q137" s="49">
        <v>73353</v>
      </c>
      <c r="R137" s="49">
        <v>73353</v>
      </c>
      <c r="S137" s="50">
        <f t="shared" si="19"/>
        <v>73353</v>
      </c>
      <c r="T137" s="50" t="e">
        <f>S137-#REF!</f>
        <v>#REF!</v>
      </c>
      <c r="U137" s="51"/>
      <c r="V137" s="51"/>
      <c r="W137" s="51" t="s">
        <v>1161</v>
      </c>
      <c r="X137" s="56"/>
      <c r="Y137" s="56"/>
      <c r="AA137" s="53">
        <v>0</v>
      </c>
      <c r="AB137" s="8">
        <v>0</v>
      </c>
      <c r="AC137" s="54">
        <v>0</v>
      </c>
      <c r="AD137" s="53"/>
      <c r="AE137" s="8"/>
      <c r="AF137" s="54">
        <f t="shared" si="18"/>
        <v>0</v>
      </c>
      <c r="AG137" s="53"/>
      <c r="AH137" s="8"/>
      <c r="AI137" s="54">
        <f t="shared" si="20"/>
        <v>0</v>
      </c>
      <c r="AJ137" s="53">
        <f t="shared" si="17"/>
        <v>0</v>
      </c>
      <c r="AK137" s="8">
        <f t="shared" si="17"/>
        <v>0</v>
      </c>
      <c r="AL137" s="54">
        <f t="shared" si="17"/>
        <v>0</v>
      </c>
      <c r="AM137" s="55">
        <f t="shared" si="21"/>
        <v>73353</v>
      </c>
      <c r="AN137" s="4">
        <f t="shared" si="22"/>
        <v>0</v>
      </c>
      <c r="AO137" s="4"/>
    </row>
    <row r="138" spans="1:41" ht="12.75">
      <c r="A138" s="11">
        <v>131</v>
      </c>
      <c r="B138" s="46">
        <v>13500061</v>
      </c>
      <c r="C138" s="47"/>
      <c r="D138" s="5" t="s">
        <v>1200</v>
      </c>
      <c r="F138" s="48">
        <v>1242765</v>
      </c>
      <c r="G138" s="48">
        <v>1242765</v>
      </c>
      <c r="H138" s="48">
        <v>1242765</v>
      </c>
      <c r="I138" s="48">
        <v>1242765</v>
      </c>
      <c r="J138" s="48">
        <v>1242765</v>
      </c>
      <c r="K138" s="48">
        <v>1111218</v>
      </c>
      <c r="L138" s="48">
        <v>1111218</v>
      </c>
      <c r="M138" s="49">
        <v>1111218</v>
      </c>
      <c r="N138" s="49">
        <v>1111218</v>
      </c>
      <c r="O138" s="49">
        <v>1111218</v>
      </c>
      <c r="P138" s="49">
        <v>1111218</v>
      </c>
      <c r="Q138" s="49">
        <v>1111218</v>
      </c>
      <c r="R138" s="49">
        <v>1111218</v>
      </c>
      <c r="S138" s="50">
        <f t="shared" si="19"/>
        <v>1160548.125</v>
      </c>
      <c r="T138" s="50" t="e">
        <f>S138-#REF!</f>
        <v>#REF!</v>
      </c>
      <c r="U138" s="51"/>
      <c r="V138" s="51"/>
      <c r="W138" s="51" t="s">
        <v>1161</v>
      </c>
      <c r="X138" s="56"/>
      <c r="Y138" s="56"/>
      <c r="AA138" s="53">
        <v>0</v>
      </c>
      <c r="AB138" s="8">
        <v>0</v>
      </c>
      <c r="AC138" s="54">
        <v>0</v>
      </c>
      <c r="AD138" s="53"/>
      <c r="AE138" s="8"/>
      <c r="AF138" s="54">
        <f t="shared" si="18"/>
        <v>0</v>
      </c>
      <c r="AG138" s="53"/>
      <c r="AH138" s="8"/>
      <c r="AI138" s="54">
        <f t="shared" si="20"/>
        <v>0</v>
      </c>
      <c r="AJ138" s="53">
        <f t="shared" si="17"/>
        <v>0</v>
      </c>
      <c r="AK138" s="8">
        <f t="shared" si="17"/>
        <v>0</v>
      </c>
      <c r="AL138" s="54">
        <f t="shared" si="17"/>
        <v>0</v>
      </c>
      <c r="AM138" s="55">
        <f t="shared" si="21"/>
        <v>1160548.125</v>
      </c>
      <c r="AN138" s="4">
        <f t="shared" si="22"/>
        <v>0</v>
      </c>
      <c r="AO138" s="4"/>
    </row>
    <row r="139" spans="1:41" ht="12.75">
      <c r="A139" s="11">
        <v>132</v>
      </c>
      <c r="B139" s="46">
        <v>13500071</v>
      </c>
      <c r="C139" s="47"/>
      <c r="D139" s="5" t="s">
        <v>1201</v>
      </c>
      <c r="F139" s="48">
        <v>899302</v>
      </c>
      <c r="G139" s="48">
        <v>899302</v>
      </c>
      <c r="H139" s="48">
        <v>899302</v>
      </c>
      <c r="I139" s="48">
        <v>899302</v>
      </c>
      <c r="J139" s="48">
        <v>899302</v>
      </c>
      <c r="K139" s="48">
        <v>888932</v>
      </c>
      <c r="L139" s="48">
        <v>888932</v>
      </c>
      <c r="M139" s="49">
        <v>888932</v>
      </c>
      <c r="N139" s="49">
        <v>888932</v>
      </c>
      <c r="O139" s="49">
        <v>888932</v>
      </c>
      <c r="P139" s="49">
        <v>888932</v>
      </c>
      <c r="Q139" s="49">
        <v>888932</v>
      </c>
      <c r="R139" s="49">
        <v>888932</v>
      </c>
      <c r="S139" s="50">
        <f t="shared" si="19"/>
        <v>892820.75</v>
      </c>
      <c r="T139" s="50" t="e">
        <f>S139-#REF!</f>
        <v>#REF!</v>
      </c>
      <c r="U139" s="51"/>
      <c r="V139" s="51"/>
      <c r="W139" s="51" t="s">
        <v>1161</v>
      </c>
      <c r="X139" s="56"/>
      <c r="Y139" s="56"/>
      <c r="AA139" s="53">
        <v>0</v>
      </c>
      <c r="AB139" s="8">
        <v>0</v>
      </c>
      <c r="AC139" s="54">
        <v>0</v>
      </c>
      <c r="AD139" s="53"/>
      <c r="AE139" s="8"/>
      <c r="AF139" s="54">
        <f t="shared" si="18"/>
        <v>0</v>
      </c>
      <c r="AG139" s="53"/>
      <c r="AH139" s="8"/>
      <c r="AI139" s="54">
        <f t="shared" si="20"/>
        <v>0</v>
      </c>
      <c r="AJ139" s="53">
        <f t="shared" si="17"/>
        <v>0</v>
      </c>
      <c r="AK139" s="8">
        <f t="shared" si="17"/>
        <v>0</v>
      </c>
      <c r="AL139" s="54">
        <f t="shared" si="17"/>
        <v>0</v>
      </c>
      <c r="AM139" s="55">
        <f t="shared" si="21"/>
        <v>892820.75</v>
      </c>
      <c r="AN139" s="4">
        <f t="shared" si="22"/>
        <v>0</v>
      </c>
      <c r="AO139" s="4"/>
    </row>
    <row r="140" spans="1:41" ht="12.75">
      <c r="A140" s="11">
        <v>133</v>
      </c>
      <c r="B140" s="46">
        <v>13500073</v>
      </c>
      <c r="C140" s="47"/>
      <c r="D140" s="5" t="s">
        <v>1202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50">
        <f t="shared" si="19"/>
        <v>0</v>
      </c>
      <c r="T140" s="50" t="e">
        <f>S140-#REF!</f>
        <v>#REF!</v>
      </c>
      <c r="U140" s="51" t="s">
        <v>1148</v>
      </c>
      <c r="V140" s="51"/>
      <c r="W140" s="51" t="s">
        <v>1149</v>
      </c>
      <c r="X140" s="56"/>
      <c r="Y140" s="56"/>
      <c r="AA140" s="53">
        <v>0</v>
      </c>
      <c r="AB140" s="8">
        <v>0</v>
      </c>
      <c r="AC140" s="54">
        <v>0</v>
      </c>
      <c r="AD140" s="53"/>
      <c r="AE140" s="8"/>
      <c r="AF140" s="54">
        <f t="shared" si="18"/>
        <v>0</v>
      </c>
      <c r="AG140" s="53"/>
      <c r="AH140" s="8"/>
      <c r="AI140" s="54">
        <f t="shared" si="20"/>
        <v>0</v>
      </c>
      <c r="AJ140" s="53">
        <f t="shared" si="17"/>
        <v>0</v>
      </c>
      <c r="AK140" s="8">
        <f t="shared" si="17"/>
        <v>0</v>
      </c>
      <c r="AL140" s="54">
        <f t="shared" si="17"/>
        <v>0</v>
      </c>
      <c r="AM140" s="55">
        <f t="shared" si="21"/>
        <v>0</v>
      </c>
      <c r="AN140" s="4">
        <f t="shared" si="22"/>
        <v>0</v>
      </c>
      <c r="AO140" s="4"/>
    </row>
    <row r="141" spans="1:41" ht="12.75">
      <c r="A141" s="11">
        <v>134</v>
      </c>
      <c r="B141" s="46">
        <v>13500081</v>
      </c>
      <c r="C141" s="47"/>
      <c r="D141" s="5" t="s">
        <v>1203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50">
        <f t="shared" si="19"/>
        <v>0</v>
      </c>
      <c r="T141" s="50" t="e">
        <f>S141-#REF!</f>
        <v>#REF!</v>
      </c>
      <c r="U141" s="51"/>
      <c r="V141" s="51"/>
      <c r="W141" s="51" t="s">
        <v>1161</v>
      </c>
      <c r="X141" s="56"/>
      <c r="Y141" s="56"/>
      <c r="AA141" s="53">
        <v>0</v>
      </c>
      <c r="AB141" s="8">
        <v>0</v>
      </c>
      <c r="AC141" s="54">
        <v>0</v>
      </c>
      <c r="AD141" s="53"/>
      <c r="AE141" s="8"/>
      <c r="AF141" s="54">
        <f t="shared" si="18"/>
        <v>0</v>
      </c>
      <c r="AG141" s="53"/>
      <c r="AH141" s="8"/>
      <c r="AI141" s="54">
        <f t="shared" si="20"/>
        <v>0</v>
      </c>
      <c r="AJ141" s="53">
        <f t="shared" si="17"/>
        <v>0</v>
      </c>
      <c r="AK141" s="8">
        <f t="shared" si="17"/>
        <v>0</v>
      </c>
      <c r="AL141" s="54">
        <f t="shared" si="17"/>
        <v>0</v>
      </c>
      <c r="AM141" s="55">
        <f t="shared" si="21"/>
        <v>0</v>
      </c>
      <c r="AN141" s="4">
        <f t="shared" si="22"/>
        <v>0</v>
      </c>
      <c r="AO141" s="4"/>
    </row>
    <row r="142" spans="1:41" ht="12.75">
      <c r="A142" s="11">
        <v>135</v>
      </c>
      <c r="B142" s="46">
        <v>13500142</v>
      </c>
      <c r="C142" s="47"/>
      <c r="D142" s="5" t="s">
        <v>1204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50">
        <f t="shared" si="19"/>
        <v>0</v>
      </c>
      <c r="T142" s="50" t="e">
        <f>S142-#REF!</f>
        <v>#REF!</v>
      </c>
      <c r="U142" s="51" t="s">
        <v>1186</v>
      </c>
      <c r="V142" s="51"/>
      <c r="W142" s="51"/>
      <c r="X142" s="56"/>
      <c r="Y142" s="56"/>
      <c r="AA142" s="53">
        <v>0</v>
      </c>
      <c r="AB142" s="8">
        <v>0</v>
      </c>
      <c r="AC142" s="54">
        <v>0</v>
      </c>
      <c r="AD142" s="53"/>
      <c r="AE142" s="8"/>
      <c r="AF142" s="54">
        <f t="shared" si="18"/>
        <v>0</v>
      </c>
      <c r="AG142" s="53"/>
      <c r="AH142" s="8"/>
      <c r="AI142" s="54">
        <f t="shared" si="20"/>
        <v>0</v>
      </c>
      <c r="AJ142" s="53">
        <f t="shared" si="17"/>
        <v>0</v>
      </c>
      <c r="AK142" s="8">
        <f t="shared" si="17"/>
        <v>0</v>
      </c>
      <c r="AL142" s="54">
        <f t="shared" si="17"/>
        <v>0</v>
      </c>
      <c r="AM142" s="55">
        <f t="shared" si="21"/>
        <v>0</v>
      </c>
      <c r="AN142" s="4">
        <f t="shared" si="22"/>
        <v>0</v>
      </c>
      <c r="AO142" s="4"/>
    </row>
    <row r="143" spans="1:41" ht="12.75">
      <c r="A143" s="11">
        <v>136</v>
      </c>
      <c r="B143" s="46">
        <v>13500153</v>
      </c>
      <c r="C143" s="47"/>
      <c r="D143" s="5" t="s">
        <v>1205</v>
      </c>
      <c r="F143" s="48">
        <v>148948.63</v>
      </c>
      <c r="G143" s="48">
        <v>95774.16</v>
      </c>
      <c r="H143" s="48">
        <v>80036.91</v>
      </c>
      <c r="I143" s="48">
        <v>107437.96</v>
      </c>
      <c r="J143" s="48">
        <v>29011.96</v>
      </c>
      <c r="K143" s="48">
        <v>92586.14</v>
      </c>
      <c r="L143" s="48">
        <v>70329.26</v>
      </c>
      <c r="M143" s="49">
        <v>54920.38</v>
      </c>
      <c r="N143" s="49">
        <v>54619.97</v>
      </c>
      <c r="O143" s="49">
        <v>31423.77</v>
      </c>
      <c r="P143" s="49">
        <v>67524.9</v>
      </c>
      <c r="Q143" s="49">
        <v>22381.78</v>
      </c>
      <c r="R143" s="49">
        <v>62678.07</v>
      </c>
      <c r="S143" s="50">
        <f t="shared" si="19"/>
        <v>67655.045</v>
      </c>
      <c r="T143" s="50" t="e">
        <f>S143-#REF!</f>
        <v>#REF!</v>
      </c>
      <c r="U143" s="51" t="s">
        <v>1148</v>
      </c>
      <c r="V143" s="51"/>
      <c r="W143" s="51" t="s">
        <v>1149</v>
      </c>
      <c r="X143" s="56"/>
      <c r="Y143" s="56"/>
      <c r="AA143" s="53">
        <v>0</v>
      </c>
      <c r="AB143" s="8">
        <v>0</v>
      </c>
      <c r="AC143" s="54">
        <v>0</v>
      </c>
      <c r="AD143" s="53"/>
      <c r="AE143" s="8"/>
      <c r="AF143" s="54">
        <f t="shared" si="18"/>
        <v>0</v>
      </c>
      <c r="AG143" s="53"/>
      <c r="AH143" s="8"/>
      <c r="AI143" s="54">
        <f t="shared" si="20"/>
        <v>0</v>
      </c>
      <c r="AJ143" s="53">
        <f t="shared" si="17"/>
        <v>0</v>
      </c>
      <c r="AK143" s="8">
        <f t="shared" si="17"/>
        <v>0</v>
      </c>
      <c r="AL143" s="54">
        <f t="shared" si="17"/>
        <v>0</v>
      </c>
      <c r="AM143" s="55">
        <f t="shared" si="21"/>
        <v>67655.045</v>
      </c>
      <c r="AN143" s="4">
        <f t="shared" si="22"/>
        <v>0</v>
      </c>
      <c r="AO143" s="4"/>
    </row>
    <row r="144" spans="1:41" ht="12.75">
      <c r="A144" s="11">
        <v>137</v>
      </c>
      <c r="B144" s="46">
        <v>13500163</v>
      </c>
      <c r="C144" s="47"/>
      <c r="D144" s="5" t="s">
        <v>1206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50">
        <f t="shared" si="19"/>
        <v>0</v>
      </c>
      <c r="T144" s="50" t="e">
        <f>S144-#REF!</f>
        <v>#REF!</v>
      </c>
      <c r="U144" s="51" t="s">
        <v>1148</v>
      </c>
      <c r="V144" s="51"/>
      <c r="W144" s="51" t="s">
        <v>1149</v>
      </c>
      <c r="X144" s="56"/>
      <c r="Y144" s="56"/>
      <c r="AA144" s="53">
        <v>0</v>
      </c>
      <c r="AB144" s="8">
        <v>0</v>
      </c>
      <c r="AC144" s="54">
        <v>0</v>
      </c>
      <c r="AD144" s="53"/>
      <c r="AE144" s="8"/>
      <c r="AF144" s="54">
        <f t="shared" si="18"/>
        <v>0</v>
      </c>
      <c r="AG144" s="53"/>
      <c r="AH144" s="8"/>
      <c r="AI144" s="54">
        <f t="shared" si="20"/>
        <v>0</v>
      </c>
      <c r="AJ144" s="53">
        <f t="shared" si="17"/>
        <v>0</v>
      </c>
      <c r="AK144" s="8">
        <f t="shared" si="17"/>
        <v>0</v>
      </c>
      <c r="AL144" s="54">
        <f t="shared" si="17"/>
        <v>0</v>
      </c>
      <c r="AM144" s="55">
        <f t="shared" si="21"/>
        <v>0</v>
      </c>
      <c r="AN144" s="4">
        <f t="shared" si="22"/>
        <v>0</v>
      </c>
      <c r="AO144" s="4"/>
    </row>
    <row r="145" spans="1:41" ht="12.75">
      <c r="A145" s="11">
        <v>138</v>
      </c>
      <c r="B145" s="46">
        <v>13500172</v>
      </c>
      <c r="C145" s="47"/>
      <c r="D145" s="5" t="s">
        <v>1207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50">
        <f t="shared" si="19"/>
        <v>0</v>
      </c>
      <c r="T145" s="50" t="e">
        <f>S145-#REF!</f>
        <v>#REF!</v>
      </c>
      <c r="U145" s="51" t="s">
        <v>1186</v>
      </c>
      <c r="V145" s="51"/>
      <c r="W145" s="51"/>
      <c r="X145" s="56"/>
      <c r="Y145" s="56"/>
      <c r="AA145" s="53">
        <v>0</v>
      </c>
      <c r="AB145" s="8">
        <v>0</v>
      </c>
      <c r="AC145" s="54">
        <v>0</v>
      </c>
      <c r="AD145" s="53"/>
      <c r="AE145" s="8"/>
      <c r="AF145" s="54">
        <f t="shared" si="18"/>
        <v>0</v>
      </c>
      <c r="AG145" s="53"/>
      <c r="AH145" s="8"/>
      <c r="AI145" s="54">
        <f t="shared" si="20"/>
        <v>0</v>
      </c>
      <c r="AJ145" s="53">
        <f t="shared" si="17"/>
        <v>0</v>
      </c>
      <c r="AK145" s="8">
        <f t="shared" si="17"/>
        <v>0</v>
      </c>
      <c r="AL145" s="54">
        <f t="shared" si="17"/>
        <v>0</v>
      </c>
      <c r="AM145" s="55">
        <f t="shared" si="21"/>
        <v>0</v>
      </c>
      <c r="AN145" s="4">
        <f t="shared" si="22"/>
        <v>0</v>
      </c>
      <c r="AO145" s="4"/>
    </row>
    <row r="146" spans="1:41" ht="12.75">
      <c r="A146" s="11">
        <v>139</v>
      </c>
      <c r="B146" s="46">
        <v>13500173</v>
      </c>
      <c r="C146" s="47"/>
      <c r="D146" s="5" t="s">
        <v>1208</v>
      </c>
      <c r="E146" s="3">
        <v>38691</v>
      </c>
      <c r="F146" s="48">
        <v>1600.38</v>
      </c>
      <c r="G146" s="48">
        <v>1600.38</v>
      </c>
      <c r="H146" s="48">
        <v>1600.38</v>
      </c>
      <c r="I146" s="48">
        <v>1600.38</v>
      </c>
      <c r="J146" s="48">
        <v>2595.47</v>
      </c>
      <c r="K146" s="48">
        <v>2595.47</v>
      </c>
      <c r="L146" s="48">
        <v>2980.47</v>
      </c>
      <c r="M146" s="49">
        <v>3214.47</v>
      </c>
      <c r="N146" s="49">
        <v>3214.47</v>
      </c>
      <c r="O146" s="49">
        <v>3214.47</v>
      </c>
      <c r="P146" s="49">
        <v>3214.47</v>
      </c>
      <c r="Q146" s="49">
        <v>3735.74</v>
      </c>
      <c r="R146" s="49">
        <v>3735.74</v>
      </c>
      <c r="S146" s="50">
        <f t="shared" si="19"/>
        <v>2686.1858333333334</v>
      </c>
      <c r="T146" s="50" t="e">
        <f>S146-#REF!</f>
        <v>#REF!</v>
      </c>
      <c r="U146" s="51" t="s">
        <v>1148</v>
      </c>
      <c r="V146" s="51"/>
      <c r="W146" s="51" t="s">
        <v>1149</v>
      </c>
      <c r="X146" s="56"/>
      <c r="Y146" s="56"/>
      <c r="AA146" s="53">
        <v>0</v>
      </c>
      <c r="AB146" s="8">
        <v>0</v>
      </c>
      <c r="AC146" s="54">
        <v>0</v>
      </c>
      <c r="AD146" s="53"/>
      <c r="AE146" s="8"/>
      <c r="AF146" s="54">
        <f t="shared" si="18"/>
        <v>0</v>
      </c>
      <c r="AG146" s="53"/>
      <c r="AH146" s="8"/>
      <c r="AI146" s="54">
        <f t="shared" si="20"/>
        <v>0</v>
      </c>
      <c r="AJ146" s="53">
        <f t="shared" si="17"/>
        <v>0</v>
      </c>
      <c r="AK146" s="8">
        <f t="shared" si="17"/>
        <v>0</v>
      </c>
      <c r="AL146" s="54">
        <f t="shared" si="17"/>
        <v>0</v>
      </c>
      <c r="AM146" s="55">
        <f t="shared" si="21"/>
        <v>2686.1858333333334</v>
      </c>
      <c r="AN146" s="4">
        <f t="shared" si="22"/>
        <v>0</v>
      </c>
      <c r="AO146" s="4"/>
    </row>
    <row r="147" spans="1:41" ht="12.75">
      <c r="A147" s="11">
        <v>140</v>
      </c>
      <c r="B147" s="46">
        <v>13501001</v>
      </c>
      <c r="C147" s="47"/>
      <c r="D147" s="5" t="s">
        <v>1209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50">
        <f t="shared" si="19"/>
        <v>0</v>
      </c>
      <c r="T147" s="50" t="e">
        <f>S147-#REF!</f>
        <v>#REF!</v>
      </c>
      <c r="U147" s="51"/>
      <c r="V147" s="51"/>
      <c r="W147" s="62" t="s">
        <v>1161</v>
      </c>
      <c r="X147" s="63"/>
      <c r="Y147" s="56"/>
      <c r="AA147" s="53">
        <v>0</v>
      </c>
      <c r="AB147" s="8">
        <v>0</v>
      </c>
      <c r="AC147" s="54">
        <v>0</v>
      </c>
      <c r="AD147" s="53"/>
      <c r="AE147" s="8"/>
      <c r="AF147" s="54">
        <f t="shared" si="18"/>
        <v>0</v>
      </c>
      <c r="AG147" s="53"/>
      <c r="AH147" s="8"/>
      <c r="AI147" s="54">
        <f t="shared" si="20"/>
        <v>0</v>
      </c>
      <c r="AJ147" s="53">
        <f aca="true" t="shared" si="23" ref="AJ147:AL166">IF($Y147&gt;0,$S147-$AF147-$AI147-$AC147,0)</f>
        <v>0</v>
      </c>
      <c r="AK147" s="8">
        <f t="shared" si="23"/>
        <v>0</v>
      </c>
      <c r="AL147" s="54">
        <f t="shared" si="23"/>
        <v>0</v>
      </c>
      <c r="AM147" s="55">
        <f t="shared" si="21"/>
        <v>0</v>
      </c>
      <c r="AN147" s="4">
        <f t="shared" si="22"/>
        <v>0</v>
      </c>
      <c r="AO147" s="4"/>
    </row>
    <row r="148" spans="1:41" ht="12.75">
      <c r="A148" s="11">
        <v>141</v>
      </c>
      <c r="B148" s="46">
        <v>13600003</v>
      </c>
      <c r="C148" s="47"/>
      <c r="D148" s="5" t="s">
        <v>1210</v>
      </c>
      <c r="F148" s="48">
        <v>0</v>
      </c>
      <c r="G148" s="48">
        <v>8200000</v>
      </c>
      <c r="H148" s="48">
        <v>0</v>
      </c>
      <c r="I148" s="48">
        <v>1300000</v>
      </c>
      <c r="J148" s="48">
        <v>1300000</v>
      </c>
      <c r="K148" s="48">
        <v>12000000</v>
      </c>
      <c r="L148" s="48">
        <v>0</v>
      </c>
      <c r="M148" s="49">
        <v>0</v>
      </c>
      <c r="N148" s="49">
        <v>6100000</v>
      </c>
      <c r="O148" s="49">
        <v>0</v>
      </c>
      <c r="P148" s="49">
        <v>0</v>
      </c>
      <c r="Q148" s="49">
        <v>53400000</v>
      </c>
      <c r="R148" s="49">
        <v>0</v>
      </c>
      <c r="S148" s="50">
        <f t="shared" si="19"/>
        <v>6858333.333333333</v>
      </c>
      <c r="T148" s="50" t="e">
        <f>S148-#REF!</f>
        <v>#REF!</v>
      </c>
      <c r="U148" s="51">
        <v>51</v>
      </c>
      <c r="V148" s="51"/>
      <c r="W148" s="51" t="s">
        <v>1211</v>
      </c>
      <c r="X148" s="56"/>
      <c r="Y148" s="56">
        <v>49</v>
      </c>
      <c r="AA148" s="53">
        <v>0</v>
      </c>
      <c r="AB148" s="8">
        <v>0</v>
      </c>
      <c r="AC148" s="54">
        <v>0</v>
      </c>
      <c r="AD148" s="53"/>
      <c r="AE148" s="8"/>
      <c r="AF148" s="54">
        <f t="shared" si="18"/>
        <v>0</v>
      </c>
      <c r="AG148" s="53"/>
      <c r="AH148" s="8"/>
      <c r="AI148" s="54">
        <f t="shared" si="20"/>
        <v>0</v>
      </c>
      <c r="AJ148" s="53">
        <f t="shared" si="23"/>
        <v>6858333.333333333</v>
      </c>
      <c r="AK148" s="8">
        <f t="shared" si="23"/>
        <v>6858333.333333333</v>
      </c>
      <c r="AL148" s="54">
        <f t="shared" si="23"/>
        <v>6858333.333333333</v>
      </c>
      <c r="AM148" s="55">
        <f t="shared" si="21"/>
        <v>0</v>
      </c>
      <c r="AN148" s="4">
        <f t="shared" si="22"/>
        <v>0</v>
      </c>
      <c r="AO148" s="4"/>
    </row>
    <row r="149" spans="1:41" ht="12.75">
      <c r="A149" s="11">
        <v>142</v>
      </c>
      <c r="B149" s="46">
        <v>13600013</v>
      </c>
      <c r="C149" s="47"/>
      <c r="D149" s="5" t="s">
        <v>1212</v>
      </c>
      <c r="F149" s="48">
        <v>0</v>
      </c>
      <c r="G149" s="48">
        <v>0</v>
      </c>
      <c r="H149" s="48">
        <v>0</v>
      </c>
      <c r="I149" s="48">
        <v>0</v>
      </c>
      <c r="J149" s="48">
        <v>9000000</v>
      </c>
      <c r="K149" s="48">
        <v>4500000</v>
      </c>
      <c r="L149" s="48">
        <v>0</v>
      </c>
      <c r="M149" s="49">
        <v>0</v>
      </c>
      <c r="N149" s="49">
        <v>0</v>
      </c>
      <c r="O149" s="49">
        <v>1200000</v>
      </c>
      <c r="P149" s="49">
        <v>0</v>
      </c>
      <c r="Q149" s="49">
        <v>5400000</v>
      </c>
      <c r="R149" s="49">
        <v>2300000</v>
      </c>
      <c r="S149" s="50">
        <f t="shared" si="19"/>
        <v>1770833.3333333333</v>
      </c>
      <c r="T149" s="50" t="e">
        <f>S149-#REF!</f>
        <v>#REF!</v>
      </c>
      <c r="U149" s="51">
        <v>51</v>
      </c>
      <c r="V149" s="51"/>
      <c r="W149" s="51" t="s">
        <v>1211</v>
      </c>
      <c r="X149" s="56"/>
      <c r="Y149" s="56">
        <v>49</v>
      </c>
      <c r="AA149" s="53">
        <v>0</v>
      </c>
      <c r="AB149" s="8">
        <v>0</v>
      </c>
      <c r="AC149" s="54">
        <v>0</v>
      </c>
      <c r="AD149" s="53"/>
      <c r="AE149" s="8"/>
      <c r="AF149" s="54">
        <f t="shared" si="18"/>
        <v>0</v>
      </c>
      <c r="AG149" s="53"/>
      <c r="AH149" s="8"/>
      <c r="AI149" s="54">
        <f t="shared" si="20"/>
        <v>0</v>
      </c>
      <c r="AJ149" s="53">
        <f t="shared" si="23"/>
        <v>1770833.3333333333</v>
      </c>
      <c r="AK149" s="8">
        <f t="shared" si="23"/>
        <v>1770833.3333333333</v>
      </c>
      <c r="AL149" s="54">
        <f t="shared" si="23"/>
        <v>1770833.3333333333</v>
      </c>
      <c r="AM149" s="55">
        <f t="shared" si="21"/>
        <v>0</v>
      </c>
      <c r="AN149" s="4">
        <f t="shared" si="22"/>
        <v>0</v>
      </c>
      <c r="AO149" s="4"/>
    </row>
    <row r="150" spans="1:41" ht="12.75">
      <c r="A150" s="11">
        <v>143</v>
      </c>
      <c r="B150" s="46">
        <v>13600403</v>
      </c>
      <c r="C150" s="47"/>
      <c r="D150" s="5" t="s">
        <v>1213</v>
      </c>
      <c r="F150" s="48"/>
      <c r="G150" s="48"/>
      <c r="H150" s="48"/>
      <c r="I150" s="48"/>
      <c r="J150" s="48"/>
      <c r="K150" s="48"/>
      <c r="L150" s="48"/>
      <c r="R150" s="49">
        <v>337717.11</v>
      </c>
      <c r="S150" s="50">
        <f t="shared" si="19"/>
        <v>14071.54625</v>
      </c>
      <c r="T150" s="50" t="e">
        <f>S150-#REF!</f>
        <v>#REF!</v>
      </c>
      <c r="U150" s="51" t="s">
        <v>1214</v>
      </c>
      <c r="V150" s="51"/>
      <c r="W150" s="51" t="s">
        <v>1211</v>
      </c>
      <c r="X150" s="56"/>
      <c r="Y150" s="56" t="s">
        <v>1215</v>
      </c>
      <c r="AA150" s="53">
        <v>0</v>
      </c>
      <c r="AB150" s="8">
        <v>0</v>
      </c>
      <c r="AC150" s="54">
        <v>0</v>
      </c>
      <c r="AD150" s="53"/>
      <c r="AE150" s="8"/>
      <c r="AF150" s="54">
        <f t="shared" si="18"/>
        <v>0</v>
      </c>
      <c r="AG150" s="53"/>
      <c r="AH150" s="8"/>
      <c r="AI150" s="54">
        <f t="shared" si="20"/>
        <v>0</v>
      </c>
      <c r="AJ150" s="53">
        <f t="shared" si="23"/>
        <v>14071.54625</v>
      </c>
      <c r="AK150" s="8">
        <f t="shared" si="23"/>
        <v>14071.54625</v>
      </c>
      <c r="AL150" s="54">
        <f t="shared" si="23"/>
        <v>14071.54625</v>
      </c>
      <c r="AM150" s="55">
        <f t="shared" si="21"/>
        <v>0</v>
      </c>
      <c r="AN150" s="4">
        <f t="shared" si="22"/>
        <v>0</v>
      </c>
      <c r="AO150" s="4"/>
    </row>
    <row r="151" spans="1:41" ht="12.75">
      <c r="A151" s="11">
        <v>144</v>
      </c>
      <c r="B151" s="46">
        <v>14100183</v>
      </c>
      <c r="C151" s="47"/>
      <c r="D151" s="5" t="s">
        <v>1216</v>
      </c>
      <c r="F151" s="48">
        <v>4378.36</v>
      </c>
      <c r="G151" s="48">
        <v>4728.62</v>
      </c>
      <c r="H151" s="48">
        <v>4728.62</v>
      </c>
      <c r="I151" s="48">
        <v>4728.62</v>
      </c>
      <c r="J151" s="48">
        <v>4728.62</v>
      </c>
      <c r="K151" s="48">
        <v>4728.62</v>
      </c>
      <c r="L151" s="48">
        <v>4728.62</v>
      </c>
      <c r="M151" s="49">
        <v>4728.62</v>
      </c>
      <c r="N151" s="49">
        <v>4728.62</v>
      </c>
      <c r="O151" s="49">
        <v>4728.62</v>
      </c>
      <c r="P151" s="49">
        <v>4728.62</v>
      </c>
      <c r="Q151" s="49">
        <v>4728.62</v>
      </c>
      <c r="R151" s="49">
        <v>4728.62</v>
      </c>
      <c r="S151" s="50">
        <f t="shared" si="19"/>
        <v>4714.025833333334</v>
      </c>
      <c r="T151" s="50" t="e">
        <f>S151-#REF!</f>
        <v>#REF!</v>
      </c>
      <c r="U151" s="51">
        <v>41</v>
      </c>
      <c r="V151" s="51"/>
      <c r="W151" s="51" t="s">
        <v>1130</v>
      </c>
      <c r="X151" s="56"/>
      <c r="Y151" s="56">
        <v>42</v>
      </c>
      <c r="AA151" s="53">
        <v>0</v>
      </c>
      <c r="AB151" s="8">
        <v>0</v>
      </c>
      <c r="AC151" s="54">
        <v>0</v>
      </c>
      <c r="AD151" s="53"/>
      <c r="AE151" s="8"/>
      <c r="AF151" s="54">
        <f t="shared" si="18"/>
        <v>0</v>
      </c>
      <c r="AG151" s="53"/>
      <c r="AH151" s="8"/>
      <c r="AI151" s="54">
        <f t="shared" si="20"/>
        <v>0</v>
      </c>
      <c r="AJ151" s="53">
        <f t="shared" si="23"/>
        <v>4714.025833333334</v>
      </c>
      <c r="AK151" s="8">
        <f t="shared" si="23"/>
        <v>4714.025833333334</v>
      </c>
      <c r="AL151" s="54">
        <f t="shared" si="23"/>
        <v>4714.025833333334</v>
      </c>
      <c r="AM151" s="55">
        <f t="shared" si="21"/>
        <v>0</v>
      </c>
      <c r="AN151" s="4">
        <f t="shared" si="22"/>
        <v>0</v>
      </c>
      <c r="AO151" s="4"/>
    </row>
    <row r="152" spans="1:41" ht="12.75">
      <c r="A152" s="11">
        <v>145</v>
      </c>
      <c r="B152" s="46">
        <v>14100301</v>
      </c>
      <c r="C152" s="47"/>
      <c r="D152" s="5" t="s">
        <v>1217</v>
      </c>
      <c r="F152" s="48">
        <v>1640949.22</v>
      </c>
      <c r="G152" s="48">
        <v>1640949.22</v>
      </c>
      <c r="H152" s="48">
        <v>1698690.97</v>
      </c>
      <c r="I152" s="48">
        <v>2556323.67</v>
      </c>
      <c r="J152" s="48">
        <v>2955907.48</v>
      </c>
      <c r="K152" s="48">
        <v>2867842.1</v>
      </c>
      <c r="L152" s="48">
        <v>2856667.65</v>
      </c>
      <c r="M152" s="49">
        <v>2856667.65</v>
      </c>
      <c r="N152" s="49">
        <v>2500880.8</v>
      </c>
      <c r="O152" s="49">
        <v>2397770.7</v>
      </c>
      <c r="P152" s="49">
        <v>2321532.19</v>
      </c>
      <c r="Q152" s="49">
        <v>2321532.19</v>
      </c>
      <c r="R152" s="49">
        <v>3168594.5</v>
      </c>
      <c r="S152" s="50">
        <f t="shared" si="19"/>
        <v>2448294.7066666665</v>
      </c>
      <c r="T152" s="50" t="e">
        <f>S152-#REF!</f>
        <v>#REF!</v>
      </c>
      <c r="U152" s="51">
        <v>41</v>
      </c>
      <c r="V152" s="51"/>
      <c r="W152" s="51" t="s">
        <v>1130</v>
      </c>
      <c r="X152" s="56"/>
      <c r="Y152" s="56">
        <v>42</v>
      </c>
      <c r="AA152" s="53">
        <v>0</v>
      </c>
      <c r="AB152" s="8">
        <v>0</v>
      </c>
      <c r="AC152" s="54">
        <v>0</v>
      </c>
      <c r="AD152" s="53"/>
      <c r="AE152" s="8"/>
      <c r="AF152" s="54">
        <f t="shared" si="18"/>
        <v>0</v>
      </c>
      <c r="AG152" s="53"/>
      <c r="AH152" s="8"/>
      <c r="AI152" s="54">
        <f t="shared" si="20"/>
        <v>0</v>
      </c>
      <c r="AJ152" s="53">
        <f t="shared" si="23"/>
        <v>2448294.7066666665</v>
      </c>
      <c r="AK152" s="8">
        <f t="shared" si="23"/>
        <v>2448294.7066666665</v>
      </c>
      <c r="AL152" s="54">
        <f t="shared" si="23"/>
        <v>2448294.7066666665</v>
      </c>
      <c r="AM152" s="55">
        <f t="shared" si="21"/>
        <v>0</v>
      </c>
      <c r="AN152" s="4">
        <f t="shared" si="22"/>
        <v>0</v>
      </c>
      <c r="AO152" s="4"/>
    </row>
    <row r="153" spans="1:41" ht="12.75">
      <c r="A153" s="11">
        <v>146</v>
      </c>
      <c r="B153" s="46">
        <v>14200003</v>
      </c>
      <c r="C153" s="47"/>
      <c r="D153" s="5" t="s">
        <v>1218</v>
      </c>
      <c r="F153" s="48">
        <v>-290638.76</v>
      </c>
      <c r="G153" s="48">
        <v>-325034.6</v>
      </c>
      <c r="H153" s="48">
        <v>-135075.89</v>
      </c>
      <c r="I153" s="48">
        <v>-67284.79</v>
      </c>
      <c r="J153" s="48">
        <v>-553515.79</v>
      </c>
      <c r="K153" s="48">
        <v>-236395.74</v>
      </c>
      <c r="L153" s="48">
        <v>-158067.67</v>
      </c>
      <c r="M153" s="49">
        <v>-1359175.04</v>
      </c>
      <c r="N153" s="49">
        <v>-179624.08</v>
      </c>
      <c r="O153" s="49">
        <v>-225888.34</v>
      </c>
      <c r="P153" s="49">
        <v>-198225.27</v>
      </c>
      <c r="Q153" s="49">
        <v>-529299.55</v>
      </c>
      <c r="R153" s="49">
        <v>-87446.17</v>
      </c>
      <c r="S153" s="50">
        <f t="shared" si="19"/>
        <v>-346385.76875</v>
      </c>
      <c r="T153" s="50" t="e">
        <f>S153-#REF!</f>
        <v>#REF!</v>
      </c>
      <c r="U153" s="51" t="s">
        <v>1148</v>
      </c>
      <c r="V153" s="51"/>
      <c r="W153" s="51" t="s">
        <v>1149</v>
      </c>
      <c r="X153" s="56"/>
      <c r="Y153" s="56"/>
      <c r="AA153" s="53">
        <v>0</v>
      </c>
      <c r="AB153" s="8">
        <v>0</v>
      </c>
      <c r="AC153" s="54">
        <v>0</v>
      </c>
      <c r="AD153" s="53"/>
      <c r="AE153" s="8"/>
      <c r="AF153" s="54">
        <f t="shared" si="18"/>
        <v>0</v>
      </c>
      <c r="AG153" s="53"/>
      <c r="AH153" s="8"/>
      <c r="AI153" s="54">
        <f t="shared" si="20"/>
        <v>0</v>
      </c>
      <c r="AJ153" s="53">
        <f t="shared" si="23"/>
        <v>0</v>
      </c>
      <c r="AK153" s="8">
        <f t="shared" si="23"/>
        <v>0</v>
      </c>
      <c r="AL153" s="54">
        <f t="shared" si="23"/>
        <v>0</v>
      </c>
      <c r="AM153" s="55">
        <f t="shared" si="21"/>
        <v>-346385.76875</v>
      </c>
      <c r="AN153" s="4">
        <f t="shared" si="22"/>
        <v>0</v>
      </c>
      <c r="AO153" s="4"/>
    </row>
    <row r="154" spans="1:41" ht="12.75">
      <c r="A154" s="11">
        <v>147</v>
      </c>
      <c r="B154" s="46">
        <v>14200011</v>
      </c>
      <c r="C154" s="47"/>
      <c r="D154" s="5" t="s">
        <v>1220</v>
      </c>
      <c r="F154" s="48">
        <v>103729288.33</v>
      </c>
      <c r="G154" s="48">
        <v>104645213.24</v>
      </c>
      <c r="H154" s="48">
        <v>122445184.87</v>
      </c>
      <c r="I154" s="48">
        <v>153081620.14</v>
      </c>
      <c r="J154" s="48">
        <v>152111923.3</v>
      </c>
      <c r="K154" s="48">
        <v>163128364.34</v>
      </c>
      <c r="L154" s="48">
        <v>146411269.55</v>
      </c>
      <c r="M154" s="49">
        <v>131658923.16</v>
      </c>
      <c r="N154" s="49">
        <v>119148046.39</v>
      </c>
      <c r="O154" s="49">
        <v>118912315.25</v>
      </c>
      <c r="P154" s="49">
        <v>115010873.2</v>
      </c>
      <c r="Q154" s="49">
        <v>101723810.42</v>
      </c>
      <c r="R154" s="49">
        <v>115317293.87</v>
      </c>
      <c r="S154" s="50">
        <f t="shared" si="19"/>
        <v>128150069.58</v>
      </c>
      <c r="T154" s="50" t="e">
        <f>S154-#REF!</f>
        <v>#REF!</v>
      </c>
      <c r="U154" s="51"/>
      <c r="V154" s="51"/>
      <c r="W154" s="62" t="s">
        <v>1161</v>
      </c>
      <c r="X154" s="63"/>
      <c r="Y154" s="56"/>
      <c r="AA154" s="53">
        <v>0</v>
      </c>
      <c r="AB154" s="8">
        <v>0</v>
      </c>
      <c r="AC154" s="54">
        <v>0</v>
      </c>
      <c r="AD154" s="53"/>
      <c r="AE154" s="8"/>
      <c r="AF154" s="54">
        <f t="shared" si="18"/>
        <v>0</v>
      </c>
      <c r="AG154" s="53"/>
      <c r="AH154" s="8"/>
      <c r="AI154" s="54">
        <f t="shared" si="20"/>
        <v>0</v>
      </c>
      <c r="AJ154" s="53">
        <f t="shared" si="23"/>
        <v>0</v>
      </c>
      <c r="AK154" s="8">
        <f t="shared" si="23"/>
        <v>0</v>
      </c>
      <c r="AL154" s="54">
        <f t="shared" si="23"/>
        <v>0</v>
      </c>
      <c r="AM154" s="55">
        <f t="shared" si="21"/>
        <v>128150069.58</v>
      </c>
      <c r="AN154" s="4">
        <f t="shared" si="22"/>
        <v>0</v>
      </c>
      <c r="AO154" s="4"/>
    </row>
    <row r="155" spans="1:41" ht="12.75">
      <c r="A155" s="11">
        <v>148</v>
      </c>
      <c r="B155" s="46">
        <v>14200012</v>
      </c>
      <c r="C155" s="47"/>
      <c r="D155" s="5" t="s">
        <v>1221</v>
      </c>
      <c r="F155" s="48">
        <v>58500</v>
      </c>
      <c r="G155" s="48">
        <v>58500</v>
      </c>
      <c r="H155" s="48">
        <v>58500</v>
      </c>
      <c r="I155" s="48">
        <v>0</v>
      </c>
      <c r="J155" s="48">
        <v>0</v>
      </c>
      <c r="K155" s="48">
        <v>0</v>
      </c>
      <c r="L155" s="48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50">
        <f t="shared" si="19"/>
        <v>12187.5</v>
      </c>
      <c r="T155" s="50" t="e">
        <f>S155-#REF!</f>
        <v>#REF!</v>
      </c>
      <c r="U155" s="51" t="s">
        <v>1186</v>
      </c>
      <c r="V155" s="51"/>
      <c r="W155" s="51"/>
      <c r="X155" s="56"/>
      <c r="Y155" s="56"/>
      <c r="AA155" s="53">
        <v>0</v>
      </c>
      <c r="AB155" s="8">
        <v>0</v>
      </c>
      <c r="AC155" s="54">
        <v>0</v>
      </c>
      <c r="AD155" s="53"/>
      <c r="AE155" s="8"/>
      <c r="AF155" s="54">
        <f t="shared" si="18"/>
        <v>0</v>
      </c>
      <c r="AG155" s="53"/>
      <c r="AH155" s="8"/>
      <c r="AI155" s="54">
        <f t="shared" si="20"/>
        <v>0</v>
      </c>
      <c r="AJ155" s="53">
        <f t="shared" si="23"/>
        <v>0</v>
      </c>
      <c r="AK155" s="8">
        <f t="shared" si="23"/>
        <v>0</v>
      </c>
      <c r="AL155" s="54">
        <f t="shared" si="23"/>
        <v>0</v>
      </c>
      <c r="AM155" s="55">
        <f t="shared" si="21"/>
        <v>12187.5</v>
      </c>
      <c r="AN155" s="4">
        <f t="shared" si="22"/>
        <v>0</v>
      </c>
      <c r="AO155" s="4"/>
    </row>
    <row r="156" spans="1:41" ht="12.75">
      <c r="A156" s="11">
        <v>149</v>
      </c>
      <c r="B156" s="46">
        <v>14200033</v>
      </c>
      <c r="C156" s="47"/>
      <c r="D156" s="5" t="s">
        <v>1223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50">
        <f t="shared" si="19"/>
        <v>0</v>
      </c>
      <c r="T156" s="50" t="e">
        <f>S156-#REF!</f>
        <v>#REF!</v>
      </c>
      <c r="U156" s="51" t="s">
        <v>1224</v>
      </c>
      <c r="V156" s="51"/>
      <c r="W156" s="51" t="s">
        <v>1225</v>
      </c>
      <c r="X156" s="56"/>
      <c r="Y156" s="56">
        <v>44</v>
      </c>
      <c r="AA156" s="53">
        <v>0</v>
      </c>
      <c r="AB156" s="8">
        <v>0</v>
      </c>
      <c r="AC156" s="54">
        <v>0</v>
      </c>
      <c r="AD156" s="53"/>
      <c r="AE156" s="8"/>
      <c r="AF156" s="54">
        <f t="shared" si="18"/>
        <v>0</v>
      </c>
      <c r="AG156" s="53"/>
      <c r="AH156" s="8"/>
      <c r="AI156" s="54">
        <f t="shared" si="20"/>
        <v>0</v>
      </c>
      <c r="AJ156" s="53">
        <f t="shared" si="23"/>
        <v>0</v>
      </c>
      <c r="AK156" s="8">
        <f t="shared" si="23"/>
        <v>0</v>
      </c>
      <c r="AL156" s="54">
        <f t="shared" si="23"/>
        <v>0</v>
      </c>
      <c r="AM156" s="55">
        <f t="shared" si="21"/>
        <v>0</v>
      </c>
      <c r="AN156" s="4">
        <f t="shared" si="22"/>
        <v>0</v>
      </c>
      <c r="AO156" s="4"/>
    </row>
    <row r="157" spans="1:41" ht="12.75">
      <c r="A157" s="11">
        <v>150</v>
      </c>
      <c r="B157" s="46">
        <v>14200043</v>
      </c>
      <c r="C157" s="47"/>
      <c r="D157" s="5" t="s">
        <v>1226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50">
        <f t="shared" si="19"/>
        <v>0</v>
      </c>
      <c r="T157" s="50" t="e">
        <f>S157-#REF!</f>
        <v>#REF!</v>
      </c>
      <c r="U157" s="51" t="s">
        <v>1224</v>
      </c>
      <c r="V157" s="51"/>
      <c r="W157" s="51" t="s">
        <v>1225</v>
      </c>
      <c r="X157" s="56"/>
      <c r="Y157" s="56">
        <v>44</v>
      </c>
      <c r="AA157" s="53">
        <v>0</v>
      </c>
      <c r="AB157" s="8">
        <v>0</v>
      </c>
      <c r="AC157" s="54">
        <v>0</v>
      </c>
      <c r="AD157" s="53"/>
      <c r="AE157" s="8"/>
      <c r="AF157" s="54">
        <f t="shared" si="18"/>
        <v>0</v>
      </c>
      <c r="AG157" s="53"/>
      <c r="AH157" s="8"/>
      <c r="AI157" s="54">
        <f t="shared" si="20"/>
        <v>0</v>
      </c>
      <c r="AJ157" s="53">
        <f t="shared" si="23"/>
        <v>0</v>
      </c>
      <c r="AK157" s="8">
        <f t="shared" si="23"/>
        <v>0</v>
      </c>
      <c r="AL157" s="54">
        <f t="shared" si="23"/>
        <v>0</v>
      </c>
      <c r="AM157" s="55">
        <f t="shared" si="21"/>
        <v>0</v>
      </c>
      <c r="AN157" s="4">
        <f t="shared" si="22"/>
        <v>0</v>
      </c>
      <c r="AO157" s="4"/>
    </row>
    <row r="158" spans="1:41" ht="12.75">
      <c r="A158" s="11">
        <v>151</v>
      </c>
      <c r="B158" s="46">
        <v>14200052</v>
      </c>
      <c r="C158" s="47"/>
      <c r="D158" s="5" t="s">
        <v>1227</v>
      </c>
      <c r="F158" s="48">
        <v>38635069.63</v>
      </c>
      <c r="G158" s="48">
        <v>50749720.58</v>
      </c>
      <c r="H158" s="48">
        <v>86448731.81</v>
      </c>
      <c r="I158" s="48">
        <v>131683116.08</v>
      </c>
      <c r="J158" s="48">
        <v>145954422.74</v>
      </c>
      <c r="K158" s="48">
        <v>149809070.31</v>
      </c>
      <c r="L158" s="48">
        <v>129188069.39</v>
      </c>
      <c r="M158" s="49">
        <v>107085763.5</v>
      </c>
      <c r="N158" s="49">
        <v>80235423.52</v>
      </c>
      <c r="O158" s="49">
        <v>61568200.29</v>
      </c>
      <c r="P158" s="49">
        <v>47347173.58</v>
      </c>
      <c r="Q158" s="49">
        <v>40986952.72</v>
      </c>
      <c r="R158" s="49">
        <v>44848644.99</v>
      </c>
      <c r="S158" s="50">
        <f t="shared" si="19"/>
        <v>89399875.15249999</v>
      </c>
      <c r="T158" s="50" t="e">
        <f>S158-#REF!</f>
        <v>#REF!</v>
      </c>
      <c r="U158" s="51" t="s">
        <v>1186</v>
      </c>
      <c r="V158" s="51"/>
      <c r="W158" s="51"/>
      <c r="X158" s="56"/>
      <c r="Y158" s="56"/>
      <c r="AA158" s="53">
        <v>0</v>
      </c>
      <c r="AB158" s="8">
        <v>0</v>
      </c>
      <c r="AC158" s="54">
        <v>0</v>
      </c>
      <c r="AD158" s="53"/>
      <c r="AE158" s="8"/>
      <c r="AF158" s="54">
        <f t="shared" si="18"/>
        <v>0</v>
      </c>
      <c r="AG158" s="53"/>
      <c r="AH158" s="8"/>
      <c r="AI158" s="54">
        <f t="shared" si="20"/>
        <v>0</v>
      </c>
      <c r="AJ158" s="53">
        <f t="shared" si="23"/>
        <v>0</v>
      </c>
      <c r="AK158" s="8">
        <f t="shared" si="23"/>
        <v>0</v>
      </c>
      <c r="AL158" s="54">
        <f t="shared" si="23"/>
        <v>0</v>
      </c>
      <c r="AM158" s="55">
        <f t="shared" si="21"/>
        <v>89399875.15249999</v>
      </c>
      <c r="AN158" s="4">
        <f t="shared" si="22"/>
        <v>0</v>
      </c>
      <c r="AO158" s="4"/>
    </row>
    <row r="159" spans="1:41" ht="12.75">
      <c r="A159" s="11">
        <v>152</v>
      </c>
      <c r="B159" s="46">
        <v>14200061</v>
      </c>
      <c r="C159" s="47"/>
      <c r="D159" s="5" t="s">
        <v>1228</v>
      </c>
      <c r="F159" s="48">
        <v>-103729288.33</v>
      </c>
      <c r="G159" s="48">
        <v>-104645213.24</v>
      </c>
      <c r="H159" s="48">
        <v>-122445184.87</v>
      </c>
      <c r="I159" s="48">
        <v>-153081620.14</v>
      </c>
      <c r="J159" s="48">
        <v>-152111923.3</v>
      </c>
      <c r="K159" s="48">
        <v>-163128364.34</v>
      </c>
      <c r="L159" s="48">
        <v>-146411269.55</v>
      </c>
      <c r="M159" s="49">
        <v>-131658923.16</v>
      </c>
      <c r="N159" s="49">
        <v>-119148046.39</v>
      </c>
      <c r="O159" s="49">
        <v>-118912315.25</v>
      </c>
      <c r="P159" s="49">
        <v>-115010873.2</v>
      </c>
      <c r="Q159" s="49">
        <v>-101723810.42</v>
      </c>
      <c r="R159" s="49">
        <v>-115317293.87</v>
      </c>
      <c r="S159" s="50">
        <f t="shared" si="19"/>
        <v>-128150069.58</v>
      </c>
      <c r="T159" s="50" t="e">
        <f>S159-#REF!</f>
        <v>#REF!</v>
      </c>
      <c r="U159" s="51">
        <v>41</v>
      </c>
      <c r="V159" s="51"/>
      <c r="W159" s="51" t="s">
        <v>1130</v>
      </c>
      <c r="X159" s="56"/>
      <c r="Y159" s="56">
        <v>42</v>
      </c>
      <c r="AA159" s="53">
        <v>0</v>
      </c>
      <c r="AB159" s="8">
        <v>0</v>
      </c>
      <c r="AC159" s="54">
        <v>0</v>
      </c>
      <c r="AD159" s="53"/>
      <c r="AE159" s="8"/>
      <c r="AF159" s="54">
        <f t="shared" si="18"/>
        <v>0</v>
      </c>
      <c r="AG159" s="53"/>
      <c r="AH159" s="8"/>
      <c r="AI159" s="54">
        <f t="shared" si="20"/>
        <v>0</v>
      </c>
      <c r="AJ159" s="53">
        <f t="shared" si="23"/>
        <v>-128150069.58</v>
      </c>
      <c r="AK159" s="8">
        <f t="shared" si="23"/>
        <v>-128150069.58</v>
      </c>
      <c r="AL159" s="54">
        <f t="shared" si="23"/>
        <v>-128150069.58</v>
      </c>
      <c r="AM159" s="55">
        <f t="shared" si="21"/>
        <v>0</v>
      </c>
      <c r="AN159" s="4">
        <f t="shared" si="22"/>
        <v>0</v>
      </c>
      <c r="AO159" s="4"/>
    </row>
    <row r="160" spans="1:41" ht="12.75">
      <c r="A160" s="11">
        <v>153</v>
      </c>
      <c r="B160" s="46">
        <v>14200062</v>
      </c>
      <c r="C160" s="47"/>
      <c r="D160" s="5" t="s">
        <v>1229</v>
      </c>
      <c r="F160" s="48">
        <v>-38635069.63</v>
      </c>
      <c r="G160" s="48">
        <v>-50749720.58</v>
      </c>
      <c r="H160" s="48">
        <v>-86448731.81</v>
      </c>
      <c r="I160" s="48">
        <v>-131683116.08</v>
      </c>
      <c r="J160" s="48">
        <v>-145954422.74</v>
      </c>
      <c r="K160" s="48">
        <v>-149809070.31</v>
      </c>
      <c r="L160" s="48">
        <v>-129188069.39</v>
      </c>
      <c r="M160" s="49">
        <v>-107085763.5</v>
      </c>
      <c r="N160" s="49">
        <v>-80235423.52</v>
      </c>
      <c r="O160" s="49">
        <v>-61568200.29</v>
      </c>
      <c r="P160" s="49">
        <v>-47347173.58</v>
      </c>
      <c r="Q160" s="49">
        <v>-40986952.72</v>
      </c>
      <c r="R160" s="49">
        <v>-44848644.99</v>
      </c>
      <c r="S160" s="50">
        <f t="shared" si="19"/>
        <v>-89399875.15249999</v>
      </c>
      <c r="T160" s="50" t="e">
        <f>S160-#REF!</f>
        <v>#REF!</v>
      </c>
      <c r="U160" s="51">
        <v>41</v>
      </c>
      <c r="V160" s="51"/>
      <c r="W160" s="51" t="s">
        <v>1130</v>
      </c>
      <c r="X160" s="56"/>
      <c r="Y160" s="56">
        <v>42</v>
      </c>
      <c r="AA160" s="53">
        <v>0</v>
      </c>
      <c r="AB160" s="8">
        <v>0</v>
      </c>
      <c r="AC160" s="54">
        <v>0</v>
      </c>
      <c r="AD160" s="53"/>
      <c r="AE160" s="8"/>
      <c r="AF160" s="54">
        <f t="shared" si="18"/>
        <v>0</v>
      </c>
      <c r="AG160" s="53"/>
      <c r="AH160" s="8"/>
      <c r="AI160" s="54">
        <f t="shared" si="20"/>
        <v>0</v>
      </c>
      <c r="AJ160" s="53">
        <f t="shared" si="23"/>
        <v>-89399875.15249999</v>
      </c>
      <c r="AK160" s="8">
        <f t="shared" si="23"/>
        <v>-89399875.15249999</v>
      </c>
      <c r="AL160" s="54">
        <f t="shared" si="23"/>
        <v>-89399875.15249999</v>
      </c>
      <c r="AM160" s="55">
        <f t="shared" si="21"/>
        <v>0</v>
      </c>
      <c r="AN160" s="4">
        <f t="shared" si="22"/>
        <v>0</v>
      </c>
      <c r="AO160" s="4"/>
    </row>
    <row r="161" spans="1:41" ht="12.75">
      <c r="A161" s="11">
        <v>154</v>
      </c>
      <c r="B161" s="46">
        <v>14200063</v>
      </c>
      <c r="C161" s="47"/>
      <c r="D161" s="5" t="s">
        <v>1230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50">
        <f t="shared" si="19"/>
        <v>0</v>
      </c>
      <c r="T161" s="50" t="e">
        <f>S161-#REF!</f>
        <v>#REF!</v>
      </c>
      <c r="U161" s="51">
        <v>41</v>
      </c>
      <c r="V161" s="51"/>
      <c r="W161" s="51" t="s">
        <v>1130</v>
      </c>
      <c r="X161" s="56"/>
      <c r="Y161" s="56">
        <v>42</v>
      </c>
      <c r="AA161" s="53">
        <v>0</v>
      </c>
      <c r="AB161" s="8">
        <v>0</v>
      </c>
      <c r="AC161" s="54">
        <v>0</v>
      </c>
      <c r="AD161" s="53"/>
      <c r="AE161" s="8"/>
      <c r="AF161" s="54">
        <f t="shared" si="18"/>
        <v>0</v>
      </c>
      <c r="AG161" s="53"/>
      <c r="AH161" s="8"/>
      <c r="AI161" s="54">
        <f t="shared" si="20"/>
        <v>0</v>
      </c>
      <c r="AJ161" s="53">
        <f t="shared" si="23"/>
        <v>0</v>
      </c>
      <c r="AK161" s="8">
        <f t="shared" si="23"/>
        <v>0</v>
      </c>
      <c r="AL161" s="54">
        <f t="shared" si="23"/>
        <v>0</v>
      </c>
      <c r="AM161" s="55">
        <f t="shared" si="21"/>
        <v>0</v>
      </c>
      <c r="AN161" s="4">
        <f t="shared" si="22"/>
        <v>0</v>
      </c>
      <c r="AO161" s="4"/>
    </row>
    <row r="162" spans="1:41" ht="12.75">
      <c r="A162" s="11">
        <v>155</v>
      </c>
      <c r="B162" s="46">
        <v>14200073</v>
      </c>
      <c r="C162" s="47"/>
      <c r="D162" s="5" t="s">
        <v>1231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50">
        <f t="shared" si="19"/>
        <v>0</v>
      </c>
      <c r="T162" s="50" t="e">
        <f>S162-#REF!</f>
        <v>#REF!</v>
      </c>
      <c r="U162" s="51">
        <v>9</v>
      </c>
      <c r="V162" s="51"/>
      <c r="W162" s="51" t="s">
        <v>1232</v>
      </c>
      <c r="X162" s="56"/>
      <c r="Y162" s="56">
        <v>9</v>
      </c>
      <c r="AA162" s="53">
        <f>$S162</f>
        <v>0</v>
      </c>
      <c r="AB162" s="8">
        <f>$S162</f>
        <v>0</v>
      </c>
      <c r="AC162" s="54">
        <f>$S162</f>
        <v>0</v>
      </c>
      <c r="AD162" s="53"/>
      <c r="AE162" s="8"/>
      <c r="AF162" s="54">
        <f t="shared" si="18"/>
        <v>0</v>
      </c>
      <c r="AG162" s="53"/>
      <c r="AH162" s="8"/>
      <c r="AI162" s="54">
        <f t="shared" si="20"/>
        <v>0</v>
      </c>
      <c r="AJ162" s="53">
        <f t="shared" si="23"/>
        <v>0</v>
      </c>
      <c r="AK162" s="8">
        <f t="shared" si="23"/>
        <v>0</v>
      </c>
      <c r="AL162" s="54">
        <f t="shared" si="23"/>
        <v>0</v>
      </c>
      <c r="AM162" s="55">
        <f t="shared" si="21"/>
        <v>0</v>
      </c>
      <c r="AN162" s="4">
        <f t="shared" si="22"/>
        <v>0</v>
      </c>
      <c r="AO162" s="4"/>
    </row>
    <row r="163" spans="1:41" ht="12.75">
      <c r="A163" s="11">
        <v>156</v>
      </c>
      <c r="B163" s="46">
        <v>14200101</v>
      </c>
      <c r="C163" s="47"/>
      <c r="D163" s="5" t="s">
        <v>1233</v>
      </c>
      <c r="F163" s="48">
        <v>376066.64</v>
      </c>
      <c r="G163" s="48">
        <v>425221.21</v>
      </c>
      <c r="H163" s="48">
        <v>499998.66</v>
      </c>
      <c r="I163" s="48">
        <v>574662.73</v>
      </c>
      <c r="J163" s="48">
        <v>585722.37</v>
      </c>
      <c r="K163" s="48">
        <v>550020.04</v>
      </c>
      <c r="L163" s="48">
        <v>499123.01</v>
      </c>
      <c r="M163" s="49">
        <v>461069.38</v>
      </c>
      <c r="N163" s="49">
        <v>420582.32</v>
      </c>
      <c r="O163" s="49">
        <v>412474.45</v>
      </c>
      <c r="P163" s="49">
        <v>412512.09</v>
      </c>
      <c r="Q163" s="49">
        <v>417708.19</v>
      </c>
      <c r="R163" s="49">
        <v>415606.44</v>
      </c>
      <c r="S163" s="50">
        <f t="shared" si="19"/>
        <v>471244.2491666667</v>
      </c>
      <c r="T163" s="50" t="e">
        <f>S163-#REF!</f>
        <v>#REF!</v>
      </c>
      <c r="U163" s="51">
        <v>41</v>
      </c>
      <c r="V163" s="51"/>
      <c r="W163" s="51" t="s">
        <v>1130</v>
      </c>
      <c r="X163" s="56"/>
      <c r="Y163" s="56">
        <v>42</v>
      </c>
      <c r="AA163" s="53">
        <v>0</v>
      </c>
      <c r="AB163" s="8">
        <v>0</v>
      </c>
      <c r="AC163" s="54">
        <v>0</v>
      </c>
      <c r="AD163" s="53"/>
      <c r="AE163" s="8"/>
      <c r="AF163" s="54">
        <f t="shared" si="18"/>
        <v>0</v>
      </c>
      <c r="AG163" s="53"/>
      <c r="AH163" s="8"/>
      <c r="AI163" s="54">
        <f t="shared" si="20"/>
        <v>0</v>
      </c>
      <c r="AJ163" s="53">
        <f t="shared" si="23"/>
        <v>471244.2491666667</v>
      </c>
      <c r="AK163" s="8">
        <f t="shared" si="23"/>
        <v>471244.2491666667</v>
      </c>
      <c r="AL163" s="54">
        <f t="shared" si="23"/>
        <v>471244.2491666667</v>
      </c>
      <c r="AM163" s="55">
        <f t="shared" si="21"/>
        <v>0</v>
      </c>
      <c r="AN163" s="4">
        <f t="shared" si="22"/>
        <v>0</v>
      </c>
      <c r="AO163" s="4"/>
    </row>
    <row r="164" spans="1:41" ht="12.75">
      <c r="A164" s="11">
        <v>157</v>
      </c>
      <c r="B164" s="46">
        <v>14200102</v>
      </c>
      <c r="C164" s="47"/>
      <c r="D164" s="5" t="s">
        <v>1234</v>
      </c>
      <c r="F164" s="48">
        <v>138976.64</v>
      </c>
      <c r="G164" s="48">
        <v>231998.17</v>
      </c>
      <c r="H164" s="48">
        <v>382710.96</v>
      </c>
      <c r="I164" s="48">
        <v>505804.38</v>
      </c>
      <c r="J164" s="48">
        <v>554148.86</v>
      </c>
      <c r="K164" s="48">
        <v>501586.85</v>
      </c>
      <c r="L164" s="48">
        <v>425442.29</v>
      </c>
      <c r="M164" s="49">
        <v>351735.11</v>
      </c>
      <c r="N164" s="49">
        <v>261820.96</v>
      </c>
      <c r="O164" s="49">
        <v>200621.16</v>
      </c>
      <c r="P164" s="49">
        <v>156187.22</v>
      </c>
      <c r="Q164" s="49">
        <v>155461.94</v>
      </c>
      <c r="R164" s="49">
        <v>167330.93</v>
      </c>
      <c r="S164" s="50">
        <f t="shared" si="19"/>
        <v>323389.3070833334</v>
      </c>
      <c r="T164" s="50" t="e">
        <f>S164-#REF!</f>
        <v>#REF!</v>
      </c>
      <c r="U164" s="51">
        <v>41</v>
      </c>
      <c r="V164" s="51"/>
      <c r="W164" s="51" t="s">
        <v>1130</v>
      </c>
      <c r="X164" s="56"/>
      <c r="Y164" s="56">
        <v>42</v>
      </c>
      <c r="AA164" s="53">
        <v>0</v>
      </c>
      <c r="AB164" s="8">
        <v>0</v>
      </c>
      <c r="AC164" s="54">
        <v>0</v>
      </c>
      <c r="AD164" s="53"/>
      <c r="AE164" s="8"/>
      <c r="AF164" s="54">
        <f t="shared" si="18"/>
        <v>0</v>
      </c>
      <c r="AG164" s="53"/>
      <c r="AH164" s="8"/>
      <c r="AI164" s="54">
        <f t="shared" si="20"/>
        <v>0</v>
      </c>
      <c r="AJ164" s="53">
        <f t="shared" si="23"/>
        <v>323389.3070833334</v>
      </c>
      <c r="AK164" s="8">
        <f t="shared" si="23"/>
        <v>323389.3070833334</v>
      </c>
      <c r="AL164" s="54">
        <f t="shared" si="23"/>
        <v>323389.3070833334</v>
      </c>
      <c r="AM164" s="55">
        <f t="shared" si="21"/>
        <v>0</v>
      </c>
      <c r="AN164" s="4">
        <f t="shared" si="22"/>
        <v>0</v>
      </c>
      <c r="AO164" s="4"/>
    </row>
    <row r="165" spans="1:41" ht="12.75">
      <c r="A165" s="11">
        <v>158</v>
      </c>
      <c r="B165" s="46">
        <v>14209993</v>
      </c>
      <c r="C165" s="47"/>
      <c r="D165" s="5" t="s">
        <v>1235</v>
      </c>
      <c r="F165" s="48">
        <v>-24400973.4</v>
      </c>
      <c r="G165" s="48">
        <v>-27142222.6</v>
      </c>
      <c r="H165" s="48">
        <v>-26734602.83</v>
      </c>
      <c r="I165" s="48">
        <v>-17570076.87</v>
      </c>
      <c r="J165" s="48">
        <v>-14024072.02</v>
      </c>
      <c r="K165" s="48">
        <v>-11209852.87</v>
      </c>
      <c r="L165" s="48">
        <v>-10000260.49</v>
      </c>
      <c r="M165" s="49">
        <v>-9351169.52</v>
      </c>
      <c r="N165" s="49">
        <v>-10695827.76</v>
      </c>
      <c r="O165" s="49">
        <v>-12715955.59</v>
      </c>
      <c r="P165" s="49">
        <v>-16926061.15</v>
      </c>
      <c r="Q165" s="49">
        <v>-21955437.53</v>
      </c>
      <c r="R165" s="49">
        <v>-27530349.71</v>
      </c>
      <c r="S165" s="50">
        <f t="shared" si="19"/>
        <v>-17024266.73208333</v>
      </c>
      <c r="T165" s="50" t="e">
        <f>S165-#REF!</f>
        <v>#REF!</v>
      </c>
      <c r="U165" s="51" t="s">
        <v>1148</v>
      </c>
      <c r="V165" s="51"/>
      <c r="W165" s="51" t="s">
        <v>1149</v>
      </c>
      <c r="X165" s="56"/>
      <c r="Y165" s="56"/>
      <c r="AA165" s="53">
        <v>0</v>
      </c>
      <c r="AB165" s="8">
        <v>0</v>
      </c>
      <c r="AC165" s="54">
        <v>0</v>
      </c>
      <c r="AD165" s="53"/>
      <c r="AE165" s="8"/>
      <c r="AF165" s="54">
        <f t="shared" si="18"/>
        <v>0</v>
      </c>
      <c r="AG165" s="53">
        <v>0</v>
      </c>
      <c r="AH165" s="8">
        <v>0</v>
      </c>
      <c r="AI165" s="54">
        <f t="shared" si="20"/>
        <v>0</v>
      </c>
      <c r="AJ165" s="53">
        <f t="shared" si="23"/>
        <v>0</v>
      </c>
      <c r="AK165" s="8">
        <f t="shared" si="23"/>
        <v>0</v>
      </c>
      <c r="AL165" s="54">
        <f t="shared" si="23"/>
        <v>0</v>
      </c>
      <c r="AM165" s="55">
        <f t="shared" si="21"/>
        <v>-17024266.73208333</v>
      </c>
      <c r="AN165" s="4">
        <f t="shared" si="22"/>
        <v>0</v>
      </c>
      <c r="AO165" s="4"/>
    </row>
    <row r="166" spans="1:41" ht="12.75">
      <c r="A166" s="11">
        <v>159</v>
      </c>
      <c r="B166" s="46">
        <v>14300003</v>
      </c>
      <c r="C166" s="47"/>
      <c r="D166" s="5" t="s">
        <v>1236</v>
      </c>
      <c r="F166" s="48">
        <v>15660.4</v>
      </c>
      <c r="G166" s="48">
        <v>15680.76</v>
      </c>
      <c r="H166" s="48">
        <v>18553.25</v>
      </c>
      <c r="I166" s="48">
        <v>1958.17</v>
      </c>
      <c r="J166" s="48">
        <v>2175.87</v>
      </c>
      <c r="K166" s="48">
        <v>2183.32</v>
      </c>
      <c r="L166" s="48">
        <v>2897.2</v>
      </c>
      <c r="M166" s="49">
        <v>3972.26</v>
      </c>
      <c r="N166" s="49">
        <v>5424.01</v>
      </c>
      <c r="O166" s="49">
        <v>7254.57</v>
      </c>
      <c r="P166" s="49">
        <v>8618.8</v>
      </c>
      <c r="Q166" s="49">
        <v>10401.53</v>
      </c>
      <c r="R166" s="49">
        <v>13582.15</v>
      </c>
      <c r="S166" s="50">
        <f t="shared" si="19"/>
        <v>7811.75125</v>
      </c>
      <c r="T166" s="50" t="e">
        <f>S166-#REF!</f>
        <v>#REF!</v>
      </c>
      <c r="U166" s="51" t="s">
        <v>1148</v>
      </c>
      <c r="V166" s="51"/>
      <c r="W166" s="51" t="s">
        <v>1149</v>
      </c>
      <c r="X166" s="56"/>
      <c r="Y166" s="56"/>
      <c r="AA166" s="53">
        <v>0</v>
      </c>
      <c r="AB166" s="8">
        <v>0</v>
      </c>
      <c r="AC166" s="54">
        <v>0</v>
      </c>
      <c r="AD166" s="53"/>
      <c r="AE166" s="8"/>
      <c r="AF166" s="54">
        <f t="shared" si="18"/>
        <v>0</v>
      </c>
      <c r="AG166" s="53"/>
      <c r="AH166" s="8"/>
      <c r="AI166" s="54">
        <f t="shared" si="20"/>
        <v>0</v>
      </c>
      <c r="AJ166" s="53">
        <f t="shared" si="23"/>
        <v>0</v>
      </c>
      <c r="AK166" s="8">
        <f t="shared" si="23"/>
        <v>0</v>
      </c>
      <c r="AL166" s="54">
        <f t="shared" si="23"/>
        <v>0</v>
      </c>
      <c r="AM166" s="55">
        <f t="shared" si="21"/>
        <v>7811.75125</v>
      </c>
      <c r="AN166" s="4">
        <f t="shared" si="22"/>
        <v>0</v>
      </c>
      <c r="AO166" s="4"/>
    </row>
    <row r="167" spans="1:41" ht="12.75">
      <c r="A167" s="11">
        <v>160</v>
      </c>
      <c r="B167" s="46">
        <v>14300061</v>
      </c>
      <c r="C167" s="47"/>
      <c r="D167" s="5" t="s">
        <v>1237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50">
        <f t="shared" si="19"/>
        <v>0</v>
      </c>
      <c r="T167" s="50" t="e">
        <f>S167-#REF!</f>
        <v>#REF!</v>
      </c>
      <c r="U167" s="51">
        <v>23</v>
      </c>
      <c r="V167" s="51" t="s">
        <v>1238</v>
      </c>
      <c r="W167" s="51" t="s">
        <v>1239</v>
      </c>
      <c r="X167" s="56"/>
      <c r="Y167" s="56">
        <v>23</v>
      </c>
      <c r="Z167" s="64"/>
      <c r="AA167" s="53">
        <v>0</v>
      </c>
      <c r="AB167" s="8">
        <v>0</v>
      </c>
      <c r="AC167" s="54">
        <v>0</v>
      </c>
      <c r="AD167" s="53">
        <f>S167</f>
        <v>0</v>
      </c>
      <c r="AE167" s="8"/>
      <c r="AF167" s="54">
        <f t="shared" si="18"/>
        <v>0</v>
      </c>
      <c r="AG167" s="53"/>
      <c r="AH167" s="8">
        <v>0</v>
      </c>
      <c r="AI167" s="54">
        <f t="shared" si="20"/>
        <v>0</v>
      </c>
      <c r="AJ167" s="53">
        <f aca="true" t="shared" si="24" ref="AJ167:AL186">IF($Y167&gt;0,$S167-$AF167-$AI167-$AC167,0)</f>
        <v>0</v>
      </c>
      <c r="AK167" s="8">
        <f t="shared" si="24"/>
        <v>0</v>
      </c>
      <c r="AL167" s="54">
        <f t="shared" si="24"/>
        <v>0</v>
      </c>
      <c r="AM167" s="55">
        <f t="shared" si="21"/>
        <v>0</v>
      </c>
      <c r="AN167" s="4">
        <f t="shared" si="22"/>
        <v>0</v>
      </c>
      <c r="AO167" s="4"/>
    </row>
    <row r="168" spans="1:41" ht="12.75">
      <c r="A168" s="11">
        <v>161</v>
      </c>
      <c r="B168" s="46">
        <v>14300062</v>
      </c>
      <c r="C168" s="47"/>
      <c r="D168" s="5" t="s">
        <v>1240</v>
      </c>
      <c r="F168" s="48">
        <v>19624615.35</v>
      </c>
      <c r="G168" s="48">
        <v>16525053.74</v>
      </c>
      <c r="H168" s="48">
        <v>13673652.44</v>
      </c>
      <c r="I168" s="48">
        <v>18587581.38</v>
      </c>
      <c r="J168" s="103">
        <v>16690882.9</v>
      </c>
      <c r="K168" s="48">
        <v>21797893.68</v>
      </c>
      <c r="L168" s="48">
        <v>29377001.92</v>
      </c>
      <c r="M168" s="49">
        <v>29342770.13</v>
      </c>
      <c r="N168" s="49">
        <v>31794080.41</v>
      </c>
      <c r="O168" s="49">
        <v>30840265.3</v>
      </c>
      <c r="P168" s="49">
        <v>40348536.08</v>
      </c>
      <c r="Q168" s="49">
        <v>38397045.62</v>
      </c>
      <c r="R168" s="49">
        <v>28995764.3</v>
      </c>
      <c r="S168" s="50">
        <f t="shared" si="19"/>
        <v>25973746.118750002</v>
      </c>
      <c r="T168" s="50" t="e">
        <f>S168-#REF!</f>
        <v>#REF!</v>
      </c>
      <c r="U168" s="51" t="s">
        <v>1186</v>
      </c>
      <c r="V168" s="51"/>
      <c r="W168" s="51"/>
      <c r="X168" s="56"/>
      <c r="Y168" s="56"/>
      <c r="AA168" s="53">
        <v>0</v>
      </c>
      <c r="AB168" s="8">
        <v>0</v>
      </c>
      <c r="AC168" s="54">
        <v>0</v>
      </c>
      <c r="AD168" s="53"/>
      <c r="AE168" s="8"/>
      <c r="AF168" s="54">
        <f t="shared" si="18"/>
        <v>0</v>
      </c>
      <c r="AG168" s="53"/>
      <c r="AH168" s="8"/>
      <c r="AI168" s="54">
        <f t="shared" si="20"/>
        <v>0</v>
      </c>
      <c r="AJ168" s="53">
        <f t="shared" si="24"/>
        <v>0</v>
      </c>
      <c r="AK168" s="8">
        <f t="shared" si="24"/>
        <v>0</v>
      </c>
      <c r="AL168" s="54">
        <f t="shared" si="24"/>
        <v>0</v>
      </c>
      <c r="AM168" s="55">
        <f t="shared" si="21"/>
        <v>25973746.118750002</v>
      </c>
      <c r="AN168" s="4">
        <f t="shared" si="22"/>
        <v>0</v>
      </c>
      <c r="AO168" s="4"/>
    </row>
    <row r="169" spans="1:41" ht="12.75">
      <c r="A169" s="11">
        <v>162</v>
      </c>
      <c r="B169" s="46">
        <v>14300071</v>
      </c>
      <c r="C169" s="47"/>
      <c r="D169" s="5" t="s">
        <v>1241</v>
      </c>
      <c r="E169" s="3">
        <v>38687</v>
      </c>
      <c r="F169" s="48">
        <v>0</v>
      </c>
      <c r="G169" s="48">
        <v>0</v>
      </c>
      <c r="H169" s="48">
        <v>617668.5</v>
      </c>
      <c r="I169" s="48">
        <v>660748.71</v>
      </c>
      <c r="J169" s="48">
        <v>11214.79</v>
      </c>
      <c r="K169" s="48">
        <v>9504.73</v>
      </c>
      <c r="L169" s="48">
        <v>9831.4</v>
      </c>
      <c r="M169" s="49">
        <v>8956.99</v>
      </c>
      <c r="N169" s="49">
        <v>8563.86</v>
      </c>
      <c r="O169" s="49">
        <v>7618.22</v>
      </c>
      <c r="P169" s="49">
        <v>7275.8</v>
      </c>
      <c r="Q169" s="49">
        <v>14212.83</v>
      </c>
      <c r="R169" s="49">
        <v>13442.43</v>
      </c>
      <c r="S169" s="50">
        <f t="shared" si="19"/>
        <v>113526.42041666668</v>
      </c>
      <c r="T169" s="50" t="e">
        <f>S169-#REF!</f>
        <v>#REF!</v>
      </c>
      <c r="U169" s="51" t="s">
        <v>1242</v>
      </c>
      <c r="V169" s="51"/>
      <c r="W169" s="51" t="s">
        <v>1239</v>
      </c>
      <c r="X169" s="56"/>
      <c r="Y169" s="56" t="s">
        <v>1242</v>
      </c>
      <c r="AA169" s="53">
        <v>0</v>
      </c>
      <c r="AB169" s="8">
        <v>0</v>
      </c>
      <c r="AC169" s="54">
        <v>0</v>
      </c>
      <c r="AD169" s="53"/>
      <c r="AE169" s="8"/>
      <c r="AF169" s="54">
        <f t="shared" si="18"/>
        <v>0</v>
      </c>
      <c r="AG169" s="53">
        <f>$S169</f>
        <v>113526.42041666668</v>
      </c>
      <c r="AH169" s="8">
        <v>0</v>
      </c>
      <c r="AI169" s="54">
        <f t="shared" si="20"/>
        <v>113526.42041666668</v>
      </c>
      <c r="AJ169" s="53">
        <f t="shared" si="24"/>
        <v>0</v>
      </c>
      <c r="AK169" s="8">
        <f t="shared" si="24"/>
        <v>0</v>
      </c>
      <c r="AL169" s="54">
        <f t="shared" si="24"/>
        <v>0</v>
      </c>
      <c r="AM169" s="55">
        <f t="shared" si="21"/>
        <v>0</v>
      </c>
      <c r="AN169" s="4">
        <f t="shared" si="22"/>
        <v>0</v>
      </c>
      <c r="AO169" s="4"/>
    </row>
    <row r="170" spans="1:41" ht="12.75">
      <c r="A170" s="11">
        <v>163</v>
      </c>
      <c r="B170" s="46">
        <v>14300072</v>
      </c>
      <c r="C170" s="47"/>
      <c r="D170" s="5" t="s">
        <v>1243</v>
      </c>
      <c r="F170" s="48">
        <v>148813.58</v>
      </c>
      <c r="G170" s="48">
        <v>145146.98</v>
      </c>
      <c r="H170" s="48">
        <v>130373.47</v>
      </c>
      <c r="I170" s="48">
        <v>278785.66</v>
      </c>
      <c r="J170" s="48">
        <v>286824.38</v>
      </c>
      <c r="K170" s="48">
        <v>133576.1</v>
      </c>
      <c r="L170" s="48">
        <v>249860.51</v>
      </c>
      <c r="M170" s="49">
        <v>332288.64</v>
      </c>
      <c r="N170" s="49">
        <v>901877.81</v>
      </c>
      <c r="O170" s="49">
        <v>1663929.44</v>
      </c>
      <c r="P170" s="49">
        <v>1127564.71</v>
      </c>
      <c r="Q170" s="49">
        <v>824373.11</v>
      </c>
      <c r="R170" s="49">
        <v>1548681.65</v>
      </c>
      <c r="S170" s="50">
        <f t="shared" si="19"/>
        <v>576945.7020833334</v>
      </c>
      <c r="T170" s="50" t="e">
        <f>S170-#REF!</f>
        <v>#REF!</v>
      </c>
      <c r="U170" s="51" t="s">
        <v>1186</v>
      </c>
      <c r="V170" s="51"/>
      <c r="W170" s="51"/>
      <c r="X170" s="56"/>
      <c r="Y170" s="56"/>
      <c r="AA170" s="53">
        <v>0</v>
      </c>
      <c r="AB170" s="8">
        <v>0</v>
      </c>
      <c r="AC170" s="54">
        <v>0</v>
      </c>
      <c r="AD170" s="53"/>
      <c r="AE170" s="8"/>
      <c r="AF170" s="54">
        <f t="shared" si="18"/>
        <v>0</v>
      </c>
      <c r="AG170" s="53"/>
      <c r="AH170" s="8"/>
      <c r="AI170" s="54">
        <f t="shared" si="20"/>
        <v>0</v>
      </c>
      <c r="AJ170" s="53">
        <f t="shared" si="24"/>
        <v>0</v>
      </c>
      <c r="AK170" s="8">
        <f t="shared" si="24"/>
        <v>0</v>
      </c>
      <c r="AL170" s="54">
        <f t="shared" si="24"/>
        <v>0</v>
      </c>
      <c r="AM170" s="55">
        <f t="shared" si="21"/>
        <v>576945.7020833334</v>
      </c>
      <c r="AN170" s="4">
        <f t="shared" si="22"/>
        <v>0</v>
      </c>
      <c r="AO170" s="4"/>
    </row>
    <row r="171" spans="1:41" ht="12.75">
      <c r="A171" s="11">
        <v>164</v>
      </c>
      <c r="B171" s="46">
        <v>14300082</v>
      </c>
      <c r="C171" s="47"/>
      <c r="D171" s="5" t="s">
        <v>1244</v>
      </c>
      <c r="F171" s="48">
        <v>148813.53</v>
      </c>
      <c r="G171" s="48">
        <v>145146.9</v>
      </c>
      <c r="H171" s="48">
        <v>130373.33</v>
      </c>
      <c r="I171" s="48">
        <v>278785.73</v>
      </c>
      <c r="J171" s="48">
        <v>286824.33</v>
      </c>
      <c r="K171" s="48">
        <v>133576</v>
      </c>
      <c r="L171" s="48">
        <v>249860.51</v>
      </c>
      <c r="M171" s="49">
        <v>332288.68</v>
      </c>
      <c r="N171" s="49">
        <v>716394.39</v>
      </c>
      <c r="O171" s="49">
        <v>1478445.9</v>
      </c>
      <c r="P171" s="49">
        <v>1127564.6</v>
      </c>
      <c r="Q171" s="49">
        <v>824373.15</v>
      </c>
      <c r="R171" s="49">
        <v>1548681.71</v>
      </c>
      <c r="S171" s="50">
        <f t="shared" si="19"/>
        <v>546031.7616666667</v>
      </c>
      <c r="T171" s="50" t="e">
        <f>S171-#REF!</f>
        <v>#REF!</v>
      </c>
      <c r="U171" s="51" t="s">
        <v>1186</v>
      </c>
      <c r="V171" s="51"/>
      <c r="W171" s="51"/>
      <c r="X171" s="56"/>
      <c r="Y171" s="56"/>
      <c r="AA171" s="53">
        <v>0</v>
      </c>
      <c r="AB171" s="8">
        <v>0</v>
      </c>
      <c r="AC171" s="54">
        <v>0</v>
      </c>
      <c r="AD171" s="53"/>
      <c r="AE171" s="8"/>
      <c r="AF171" s="54">
        <f t="shared" si="18"/>
        <v>0</v>
      </c>
      <c r="AG171" s="53"/>
      <c r="AH171" s="8"/>
      <c r="AI171" s="54">
        <f t="shared" si="20"/>
        <v>0</v>
      </c>
      <c r="AJ171" s="53">
        <f t="shared" si="24"/>
        <v>0</v>
      </c>
      <c r="AK171" s="8">
        <f t="shared" si="24"/>
        <v>0</v>
      </c>
      <c r="AL171" s="54">
        <f t="shared" si="24"/>
        <v>0</v>
      </c>
      <c r="AM171" s="55">
        <f t="shared" si="21"/>
        <v>546031.7616666667</v>
      </c>
      <c r="AN171" s="4">
        <f t="shared" si="22"/>
        <v>0</v>
      </c>
      <c r="AO171" s="4"/>
    </row>
    <row r="172" spans="1:41" ht="12.75">
      <c r="A172" s="11">
        <v>165</v>
      </c>
      <c r="B172" s="46">
        <v>14300101</v>
      </c>
      <c r="C172" s="47"/>
      <c r="D172" s="5" t="s">
        <v>1245</v>
      </c>
      <c r="E172" s="3">
        <v>39142</v>
      </c>
      <c r="F172" s="48"/>
      <c r="G172" s="48"/>
      <c r="H172" s="48"/>
      <c r="I172" s="48">
        <v>0</v>
      </c>
      <c r="J172" s="104">
        <v>693679</v>
      </c>
      <c r="K172" s="48">
        <v>734050.09</v>
      </c>
      <c r="L172" s="48">
        <v>778746.66</v>
      </c>
      <c r="M172" s="49">
        <v>822881.31</v>
      </c>
      <c r="N172" s="49">
        <v>868487.12</v>
      </c>
      <c r="O172" s="49">
        <v>912621.77</v>
      </c>
      <c r="P172" s="49">
        <v>959165.62</v>
      </c>
      <c r="Q172" s="49">
        <v>32097.32</v>
      </c>
      <c r="R172" s="49">
        <v>28035.28</v>
      </c>
      <c r="S172" s="50">
        <f t="shared" si="19"/>
        <v>484645.5441666667</v>
      </c>
      <c r="T172" s="50" t="e">
        <f>S172-#REF!</f>
        <v>#REF!</v>
      </c>
      <c r="U172" s="51" t="s">
        <v>1242</v>
      </c>
      <c r="V172" s="51"/>
      <c r="W172" s="51" t="s">
        <v>1239</v>
      </c>
      <c r="X172" s="56"/>
      <c r="Y172" s="56" t="s">
        <v>1242</v>
      </c>
      <c r="AA172" s="53">
        <v>0</v>
      </c>
      <c r="AB172" s="8">
        <v>0</v>
      </c>
      <c r="AC172" s="54">
        <v>0</v>
      </c>
      <c r="AD172" s="53"/>
      <c r="AE172" s="8"/>
      <c r="AF172" s="54">
        <f t="shared" si="18"/>
        <v>0</v>
      </c>
      <c r="AG172" s="53">
        <f>$S172</f>
        <v>484645.5441666667</v>
      </c>
      <c r="AH172" s="8">
        <v>0</v>
      </c>
      <c r="AI172" s="54">
        <f t="shared" si="20"/>
        <v>484645.5441666667</v>
      </c>
      <c r="AJ172" s="53">
        <f t="shared" si="24"/>
        <v>0</v>
      </c>
      <c r="AK172" s="8">
        <f t="shared" si="24"/>
        <v>0</v>
      </c>
      <c r="AL172" s="54">
        <f t="shared" si="24"/>
        <v>0</v>
      </c>
      <c r="AM172" s="55">
        <f t="shared" si="21"/>
        <v>0</v>
      </c>
      <c r="AN172" s="4">
        <f t="shared" si="22"/>
        <v>0</v>
      </c>
      <c r="AO172" s="4"/>
    </row>
    <row r="173" spans="1:41" ht="12.75">
      <c r="A173" s="11">
        <v>166</v>
      </c>
      <c r="B173" s="46">
        <v>14300141</v>
      </c>
      <c r="C173" s="47"/>
      <c r="D173" s="5" t="s">
        <v>1246</v>
      </c>
      <c r="F173" s="48">
        <v>11127982.44</v>
      </c>
      <c r="G173" s="48">
        <v>14919039.21</v>
      </c>
      <c r="H173" s="48">
        <v>18763530.27</v>
      </c>
      <c r="I173" s="48">
        <v>17841497.06</v>
      </c>
      <c r="J173" s="48">
        <v>14732006.58</v>
      </c>
      <c r="K173" s="48">
        <v>11966260.87</v>
      </c>
      <c r="L173" s="48">
        <v>12572805.71</v>
      </c>
      <c r="M173" s="49">
        <v>6858183.93</v>
      </c>
      <c r="N173" s="49">
        <v>7642097.76</v>
      </c>
      <c r="O173" s="49">
        <v>10720799.67</v>
      </c>
      <c r="P173" s="49">
        <v>18157769.96</v>
      </c>
      <c r="Q173" s="49">
        <v>24680243.14</v>
      </c>
      <c r="R173" s="49">
        <v>15904576.56</v>
      </c>
      <c r="S173" s="50">
        <f t="shared" si="19"/>
        <v>14364209.47166667</v>
      </c>
      <c r="T173" s="50" t="e">
        <f>S173-#REF!</f>
        <v>#REF!</v>
      </c>
      <c r="U173" s="51"/>
      <c r="V173" s="51"/>
      <c r="W173" s="51" t="s">
        <v>1161</v>
      </c>
      <c r="X173" s="56"/>
      <c r="Y173" s="56"/>
      <c r="AA173" s="53">
        <v>0</v>
      </c>
      <c r="AB173" s="8">
        <v>0</v>
      </c>
      <c r="AC173" s="54">
        <v>0</v>
      </c>
      <c r="AD173" s="53"/>
      <c r="AE173" s="8"/>
      <c r="AF173" s="54">
        <f t="shared" si="18"/>
        <v>0</v>
      </c>
      <c r="AG173" s="53"/>
      <c r="AH173" s="8"/>
      <c r="AI173" s="54">
        <f t="shared" si="20"/>
        <v>0</v>
      </c>
      <c r="AJ173" s="53">
        <f t="shared" si="24"/>
        <v>0</v>
      </c>
      <c r="AK173" s="8">
        <f t="shared" si="24"/>
        <v>0</v>
      </c>
      <c r="AL173" s="54">
        <f t="shared" si="24"/>
        <v>0</v>
      </c>
      <c r="AM173" s="55">
        <f t="shared" si="21"/>
        <v>14364209.47166667</v>
      </c>
      <c r="AN173" s="4">
        <f t="shared" si="22"/>
        <v>0</v>
      </c>
      <c r="AO173" s="4"/>
    </row>
    <row r="174" spans="1:41" ht="12.75">
      <c r="A174" s="11">
        <v>167</v>
      </c>
      <c r="B174" s="46">
        <v>14300151</v>
      </c>
      <c r="C174" s="47"/>
      <c r="D174" s="5" t="s">
        <v>1247</v>
      </c>
      <c r="F174" s="48">
        <v>499590.52</v>
      </c>
      <c r="G174" s="48">
        <v>967532.9</v>
      </c>
      <c r="H174" s="48">
        <v>1056678.35</v>
      </c>
      <c r="I174" s="48">
        <v>732781.89</v>
      </c>
      <c r="J174" s="48">
        <v>379417.02</v>
      </c>
      <c r="K174" s="48">
        <v>914930.76</v>
      </c>
      <c r="L174" s="48">
        <v>1085376.45</v>
      </c>
      <c r="M174" s="49">
        <v>1341538.12</v>
      </c>
      <c r="N174" s="49">
        <v>1692348.12</v>
      </c>
      <c r="O174" s="49">
        <v>1218168.14</v>
      </c>
      <c r="P174" s="49">
        <v>609639.24</v>
      </c>
      <c r="Q174" s="49">
        <v>415001.07</v>
      </c>
      <c r="R174" s="49">
        <v>632627.16</v>
      </c>
      <c r="S174" s="50">
        <f t="shared" si="19"/>
        <v>914960.0750000001</v>
      </c>
      <c r="T174" s="50" t="e">
        <f>S174-#REF!</f>
        <v>#REF!</v>
      </c>
      <c r="U174" s="51"/>
      <c r="V174" s="51"/>
      <c r="W174" s="51" t="s">
        <v>1161</v>
      </c>
      <c r="X174" s="56"/>
      <c r="Y174" s="56"/>
      <c r="AA174" s="53">
        <v>0</v>
      </c>
      <c r="AB174" s="8">
        <v>0</v>
      </c>
      <c r="AC174" s="54">
        <v>0</v>
      </c>
      <c r="AD174" s="53"/>
      <c r="AE174" s="8"/>
      <c r="AF174" s="54">
        <f t="shared" si="18"/>
        <v>0</v>
      </c>
      <c r="AG174" s="53"/>
      <c r="AH174" s="8"/>
      <c r="AI174" s="54">
        <f t="shared" si="20"/>
        <v>0</v>
      </c>
      <c r="AJ174" s="53">
        <f t="shared" si="24"/>
        <v>0</v>
      </c>
      <c r="AK174" s="8">
        <f t="shared" si="24"/>
        <v>0</v>
      </c>
      <c r="AL174" s="54">
        <f t="shared" si="24"/>
        <v>0</v>
      </c>
      <c r="AM174" s="55">
        <f t="shared" si="21"/>
        <v>914960.0750000001</v>
      </c>
      <c r="AN174" s="4">
        <f t="shared" si="22"/>
        <v>0</v>
      </c>
      <c r="AO174" s="4"/>
    </row>
    <row r="175" spans="1:41" ht="12.75">
      <c r="A175" s="11">
        <v>168</v>
      </c>
      <c r="B175" s="46">
        <v>14300171</v>
      </c>
      <c r="C175" s="47"/>
      <c r="D175" s="5" t="s">
        <v>1248</v>
      </c>
      <c r="F175" s="48">
        <v>14628975.6</v>
      </c>
      <c r="G175" s="48">
        <v>14628976</v>
      </c>
      <c r="H175" s="48">
        <v>14843261</v>
      </c>
      <c r="I175" s="48">
        <v>8789102</v>
      </c>
      <c r="J175" s="48">
        <v>8789062</v>
      </c>
      <c r="K175" s="48">
        <v>8789062</v>
      </c>
      <c r="L175" s="48">
        <v>8789062</v>
      </c>
      <c r="M175" s="49">
        <v>8789062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50">
        <f t="shared" si="19"/>
        <v>6727672.899999999</v>
      </c>
      <c r="T175" s="50" t="e">
        <f>S175-#REF!</f>
        <v>#REF!</v>
      </c>
      <c r="U175" s="51"/>
      <c r="V175" s="51"/>
      <c r="W175" s="51" t="s">
        <v>1161</v>
      </c>
      <c r="X175" s="56"/>
      <c r="Y175" s="56"/>
      <c r="AA175" s="53">
        <v>0</v>
      </c>
      <c r="AB175" s="8">
        <v>0</v>
      </c>
      <c r="AC175" s="54">
        <v>0</v>
      </c>
      <c r="AD175" s="53"/>
      <c r="AE175" s="8"/>
      <c r="AF175" s="54">
        <f t="shared" si="18"/>
        <v>0</v>
      </c>
      <c r="AG175" s="53"/>
      <c r="AH175" s="8"/>
      <c r="AI175" s="54">
        <f t="shared" si="20"/>
        <v>0</v>
      </c>
      <c r="AJ175" s="53">
        <f t="shared" si="24"/>
        <v>0</v>
      </c>
      <c r="AK175" s="8">
        <f t="shared" si="24"/>
        <v>0</v>
      </c>
      <c r="AL175" s="54">
        <f t="shared" si="24"/>
        <v>0</v>
      </c>
      <c r="AM175" s="55">
        <f t="shared" si="21"/>
        <v>6727672.899999999</v>
      </c>
      <c r="AN175" s="4">
        <f t="shared" si="22"/>
        <v>0</v>
      </c>
      <c r="AO175" s="4"/>
    </row>
    <row r="176" spans="1:41" ht="12.75">
      <c r="A176" s="11">
        <v>169</v>
      </c>
      <c r="B176" s="46">
        <v>14300211</v>
      </c>
      <c r="C176" s="47"/>
      <c r="D176" s="5" t="s">
        <v>1249</v>
      </c>
      <c r="E176" s="3">
        <v>39052</v>
      </c>
      <c r="F176" s="48">
        <v>0</v>
      </c>
      <c r="G176" s="48">
        <v>0</v>
      </c>
      <c r="H176" s="48">
        <v>525584.72</v>
      </c>
      <c r="I176" s="48">
        <v>7916720.35</v>
      </c>
      <c r="J176" s="48">
        <v>7916720.35</v>
      </c>
      <c r="K176" s="48">
        <v>7916720.35</v>
      </c>
      <c r="L176" s="48">
        <v>12628459.41</v>
      </c>
      <c r="M176" s="49">
        <v>12628459.41</v>
      </c>
      <c r="N176" s="49">
        <v>12628459.41</v>
      </c>
      <c r="O176" s="49">
        <v>12615227.72</v>
      </c>
      <c r="P176" s="49">
        <v>12615227.72</v>
      </c>
      <c r="Q176" s="49">
        <v>12615227.72</v>
      </c>
      <c r="R176" s="49">
        <v>12609213.41</v>
      </c>
      <c r="S176" s="50">
        <f t="shared" si="19"/>
        <v>8859284.48875</v>
      </c>
      <c r="T176" s="50" t="e">
        <f>S176-#REF!</f>
        <v>#REF!</v>
      </c>
      <c r="U176" s="51"/>
      <c r="V176" s="51"/>
      <c r="W176" s="51" t="s">
        <v>1161</v>
      </c>
      <c r="X176" s="56"/>
      <c r="Y176" s="56"/>
      <c r="AA176" s="53">
        <v>0</v>
      </c>
      <c r="AB176" s="8">
        <v>0</v>
      </c>
      <c r="AC176" s="54">
        <v>0</v>
      </c>
      <c r="AD176" s="53"/>
      <c r="AE176" s="8"/>
      <c r="AF176" s="54">
        <f t="shared" si="18"/>
        <v>0</v>
      </c>
      <c r="AG176" s="53"/>
      <c r="AH176" s="8"/>
      <c r="AI176" s="54">
        <f t="shared" si="20"/>
        <v>0</v>
      </c>
      <c r="AJ176" s="53">
        <f t="shared" si="24"/>
        <v>0</v>
      </c>
      <c r="AK176" s="8">
        <f t="shared" si="24"/>
        <v>0</v>
      </c>
      <c r="AL176" s="54">
        <f t="shared" si="24"/>
        <v>0</v>
      </c>
      <c r="AM176" s="55">
        <f t="shared" si="21"/>
        <v>8859284.48875</v>
      </c>
      <c r="AN176" s="4">
        <f t="shared" si="22"/>
        <v>0</v>
      </c>
      <c r="AO176" s="4"/>
    </row>
    <row r="177" spans="1:41" ht="12.75">
      <c r="A177" s="11">
        <v>170</v>
      </c>
      <c r="B177" s="46">
        <v>14300213</v>
      </c>
      <c r="C177" s="47"/>
      <c r="D177" s="5" t="s">
        <v>1250</v>
      </c>
      <c r="F177" s="48">
        <v>0</v>
      </c>
      <c r="G177" s="48">
        <v>770.64</v>
      </c>
      <c r="H177" s="48">
        <v>0</v>
      </c>
      <c r="I177" s="48">
        <v>0</v>
      </c>
      <c r="J177" s="48">
        <v>1287.62</v>
      </c>
      <c r="K177" s="48">
        <v>44878.25</v>
      </c>
      <c r="L177" s="48">
        <v>0</v>
      </c>
      <c r="M177" s="49">
        <v>0</v>
      </c>
      <c r="N177" s="49">
        <v>1966.02</v>
      </c>
      <c r="O177" s="49">
        <v>744.85</v>
      </c>
      <c r="P177" s="49">
        <v>0</v>
      </c>
      <c r="Q177" s="49">
        <v>0</v>
      </c>
      <c r="R177" s="49">
        <v>0</v>
      </c>
      <c r="S177" s="50">
        <f t="shared" si="19"/>
        <v>4137.281666666667</v>
      </c>
      <c r="T177" s="50" t="e">
        <f>S177-#REF!</f>
        <v>#REF!</v>
      </c>
      <c r="U177" s="51" t="s">
        <v>1148</v>
      </c>
      <c r="V177" s="51"/>
      <c r="W177" s="51" t="s">
        <v>1149</v>
      </c>
      <c r="X177" s="56"/>
      <c r="Y177" s="56"/>
      <c r="AA177" s="53">
        <v>0</v>
      </c>
      <c r="AB177" s="8">
        <v>0</v>
      </c>
      <c r="AC177" s="54">
        <v>0</v>
      </c>
      <c r="AD177" s="53"/>
      <c r="AE177" s="8"/>
      <c r="AF177" s="54">
        <f t="shared" si="18"/>
        <v>0</v>
      </c>
      <c r="AG177" s="53"/>
      <c r="AH177" s="8"/>
      <c r="AI177" s="54">
        <f t="shared" si="20"/>
        <v>0</v>
      </c>
      <c r="AJ177" s="53">
        <f t="shared" si="24"/>
        <v>0</v>
      </c>
      <c r="AK177" s="8">
        <f t="shared" si="24"/>
        <v>0</v>
      </c>
      <c r="AL177" s="54">
        <f t="shared" si="24"/>
        <v>0</v>
      </c>
      <c r="AM177" s="55">
        <f t="shared" si="21"/>
        <v>4137.281666666667</v>
      </c>
      <c r="AN177" s="4">
        <f t="shared" si="22"/>
        <v>0</v>
      </c>
      <c r="AO177" s="4"/>
    </row>
    <row r="178" spans="1:41" ht="12.75">
      <c r="A178" s="11">
        <v>171</v>
      </c>
      <c r="B178" s="46">
        <v>14300323</v>
      </c>
      <c r="C178" s="47"/>
      <c r="D178" s="5" t="s">
        <v>1251</v>
      </c>
      <c r="F178" s="48">
        <v>-114.4</v>
      </c>
      <c r="G178" s="48">
        <v>571.55</v>
      </c>
      <c r="H178" s="48">
        <v>546.24</v>
      </c>
      <c r="I178" s="48">
        <v>499.65</v>
      </c>
      <c r="J178" s="48">
        <v>0</v>
      </c>
      <c r="K178" s="48">
        <v>0</v>
      </c>
      <c r="L178" s="48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50">
        <f t="shared" si="19"/>
        <v>130.02</v>
      </c>
      <c r="T178" s="50" t="e">
        <f>S178-#REF!</f>
        <v>#REF!</v>
      </c>
      <c r="U178" s="51" t="s">
        <v>1148</v>
      </c>
      <c r="V178" s="51"/>
      <c r="W178" s="51" t="s">
        <v>1149</v>
      </c>
      <c r="X178" s="56"/>
      <c r="Y178" s="56"/>
      <c r="AA178" s="53">
        <v>0</v>
      </c>
      <c r="AB178" s="8">
        <v>0</v>
      </c>
      <c r="AC178" s="54">
        <v>0</v>
      </c>
      <c r="AD178" s="53"/>
      <c r="AE178" s="8"/>
      <c r="AF178" s="54">
        <f t="shared" si="18"/>
        <v>0</v>
      </c>
      <c r="AG178" s="53"/>
      <c r="AH178" s="8"/>
      <c r="AI178" s="54">
        <f t="shared" si="20"/>
        <v>0</v>
      </c>
      <c r="AJ178" s="53">
        <f t="shared" si="24"/>
        <v>0</v>
      </c>
      <c r="AK178" s="8">
        <f t="shared" si="24"/>
        <v>0</v>
      </c>
      <c r="AL178" s="54">
        <f t="shared" si="24"/>
        <v>0</v>
      </c>
      <c r="AM178" s="55">
        <f t="shared" si="21"/>
        <v>130.02</v>
      </c>
      <c r="AN178" s="4">
        <f t="shared" si="22"/>
        <v>0</v>
      </c>
      <c r="AO178" s="4"/>
    </row>
    <row r="179" spans="1:41" ht="12.75">
      <c r="A179" s="11">
        <v>172</v>
      </c>
      <c r="B179" s="46">
        <v>14300333</v>
      </c>
      <c r="C179" s="47"/>
      <c r="D179" s="5" t="s">
        <v>1252</v>
      </c>
      <c r="F179" s="48">
        <v>226067.08</v>
      </c>
      <c r="G179" s="48">
        <v>226067.08</v>
      </c>
      <c r="H179" s="48">
        <v>221211.24</v>
      </c>
      <c r="I179" s="48">
        <v>207804.44</v>
      </c>
      <c r="J179" s="48">
        <v>207804.44</v>
      </c>
      <c r="K179" s="48">
        <v>207804.44</v>
      </c>
      <c r="L179" s="48">
        <v>204259.8</v>
      </c>
      <c r="M179" s="49">
        <v>204259.8</v>
      </c>
      <c r="N179" s="49">
        <v>204259.8</v>
      </c>
      <c r="O179" s="49">
        <v>200606.04</v>
      </c>
      <c r="P179" s="49">
        <v>198702.6</v>
      </c>
      <c r="Q179" s="49">
        <v>196831.72</v>
      </c>
      <c r="R179" s="49">
        <v>194709.16</v>
      </c>
      <c r="S179" s="50">
        <f t="shared" si="19"/>
        <v>207499.96000000005</v>
      </c>
      <c r="T179" s="50" t="e">
        <f>S179-#REF!</f>
        <v>#REF!</v>
      </c>
      <c r="U179" s="51" t="s">
        <v>1148</v>
      </c>
      <c r="V179" s="51"/>
      <c r="W179" s="51" t="s">
        <v>1149</v>
      </c>
      <c r="X179" s="56"/>
      <c r="Y179" s="56"/>
      <c r="AA179" s="53">
        <v>0</v>
      </c>
      <c r="AB179" s="8">
        <v>0</v>
      </c>
      <c r="AC179" s="54">
        <v>0</v>
      </c>
      <c r="AD179" s="53"/>
      <c r="AE179" s="8"/>
      <c r="AF179" s="54">
        <f t="shared" si="18"/>
        <v>0</v>
      </c>
      <c r="AG179" s="53"/>
      <c r="AH179" s="8"/>
      <c r="AI179" s="54">
        <f t="shared" si="20"/>
        <v>0</v>
      </c>
      <c r="AJ179" s="53">
        <f t="shared" si="24"/>
        <v>0</v>
      </c>
      <c r="AK179" s="8">
        <f t="shared" si="24"/>
        <v>0</v>
      </c>
      <c r="AL179" s="54">
        <f t="shared" si="24"/>
        <v>0</v>
      </c>
      <c r="AM179" s="55">
        <f t="shared" si="21"/>
        <v>207499.96000000005</v>
      </c>
      <c r="AN179" s="4">
        <f t="shared" si="22"/>
        <v>0</v>
      </c>
      <c r="AO179" s="4"/>
    </row>
    <row r="180" spans="1:41" ht="12.75">
      <c r="A180" s="11">
        <v>173</v>
      </c>
      <c r="B180" s="46">
        <v>14300353</v>
      </c>
      <c r="C180" s="47"/>
      <c r="D180" s="5" t="s">
        <v>1253</v>
      </c>
      <c r="F180" s="48">
        <v>3794615.23</v>
      </c>
      <c r="G180" s="48">
        <v>3957666.82</v>
      </c>
      <c r="H180" s="48">
        <v>4047862.87</v>
      </c>
      <c r="I180" s="48">
        <v>4105587.64</v>
      </c>
      <c r="J180" s="48">
        <v>3776383.92</v>
      </c>
      <c r="K180" s="48">
        <v>3826628.28</v>
      </c>
      <c r="L180" s="48">
        <v>4141896.67</v>
      </c>
      <c r="M180" s="49">
        <v>4284228.69</v>
      </c>
      <c r="N180" s="49">
        <v>4153763.29</v>
      </c>
      <c r="O180" s="49">
        <v>4140172.78</v>
      </c>
      <c r="P180" s="49">
        <v>4028046</v>
      </c>
      <c r="Q180" s="49">
        <v>4267290.56</v>
      </c>
      <c r="R180" s="49">
        <v>4359050.41</v>
      </c>
      <c r="S180" s="50">
        <f t="shared" si="19"/>
        <v>4067196.6950000003</v>
      </c>
      <c r="T180" s="50" t="e">
        <f>S180-#REF!</f>
        <v>#REF!</v>
      </c>
      <c r="U180" s="51" t="s">
        <v>1148</v>
      </c>
      <c r="V180" s="51"/>
      <c r="W180" s="51" t="s">
        <v>1149</v>
      </c>
      <c r="X180" s="56"/>
      <c r="Y180" s="56"/>
      <c r="AA180" s="53">
        <v>0</v>
      </c>
      <c r="AB180" s="8">
        <v>0</v>
      </c>
      <c r="AC180" s="54">
        <v>0</v>
      </c>
      <c r="AD180" s="53"/>
      <c r="AE180" s="8"/>
      <c r="AF180" s="54">
        <f t="shared" si="18"/>
        <v>0</v>
      </c>
      <c r="AG180" s="53"/>
      <c r="AH180" s="8"/>
      <c r="AI180" s="54">
        <f t="shared" si="20"/>
        <v>0</v>
      </c>
      <c r="AJ180" s="53">
        <f t="shared" si="24"/>
        <v>0</v>
      </c>
      <c r="AK180" s="8">
        <f t="shared" si="24"/>
        <v>0</v>
      </c>
      <c r="AL180" s="54">
        <f t="shared" si="24"/>
        <v>0</v>
      </c>
      <c r="AM180" s="55">
        <f t="shared" si="21"/>
        <v>4067196.6950000003</v>
      </c>
      <c r="AN180" s="4">
        <f t="shared" si="22"/>
        <v>0</v>
      </c>
      <c r="AO180" s="4"/>
    </row>
    <row r="181" spans="1:41" ht="12.75">
      <c r="A181" s="11">
        <v>174</v>
      </c>
      <c r="B181" s="46">
        <v>14300363</v>
      </c>
      <c r="C181" s="47"/>
      <c r="D181" s="5" t="s">
        <v>1254</v>
      </c>
      <c r="F181" s="48">
        <v>34252.61</v>
      </c>
      <c r="G181" s="48">
        <v>45967.15</v>
      </c>
      <c r="H181" s="48">
        <v>35250.46</v>
      </c>
      <c r="I181" s="48">
        <v>33742.24</v>
      </c>
      <c r="J181" s="48">
        <v>28663.75</v>
      </c>
      <c r="K181" s="48">
        <v>28206.48</v>
      </c>
      <c r="L181" s="48">
        <v>26452.86</v>
      </c>
      <c r="M181" s="49">
        <v>26415.23</v>
      </c>
      <c r="N181" s="49">
        <v>25659.97</v>
      </c>
      <c r="O181" s="49">
        <v>29780.5</v>
      </c>
      <c r="P181" s="49">
        <v>30915.18</v>
      </c>
      <c r="Q181" s="49">
        <v>31823.71</v>
      </c>
      <c r="R181" s="49">
        <v>36230.57</v>
      </c>
      <c r="S181" s="50">
        <f t="shared" si="19"/>
        <v>31509.926666666666</v>
      </c>
      <c r="T181" s="50" t="e">
        <f>S181-#REF!</f>
        <v>#REF!</v>
      </c>
      <c r="U181" s="51" t="s">
        <v>1148</v>
      </c>
      <c r="V181" s="51"/>
      <c r="W181" s="51" t="s">
        <v>1149</v>
      </c>
      <c r="X181" s="56"/>
      <c r="Y181" s="56"/>
      <c r="AA181" s="53">
        <v>0</v>
      </c>
      <c r="AB181" s="8">
        <v>0</v>
      </c>
      <c r="AC181" s="54">
        <v>0</v>
      </c>
      <c r="AD181" s="53"/>
      <c r="AE181" s="8"/>
      <c r="AF181" s="54">
        <f t="shared" si="18"/>
        <v>0</v>
      </c>
      <c r="AG181" s="53"/>
      <c r="AH181" s="8"/>
      <c r="AI181" s="54">
        <f t="shared" si="20"/>
        <v>0</v>
      </c>
      <c r="AJ181" s="53">
        <f t="shared" si="24"/>
        <v>0</v>
      </c>
      <c r="AK181" s="8">
        <f t="shared" si="24"/>
        <v>0</v>
      </c>
      <c r="AL181" s="54">
        <f t="shared" si="24"/>
        <v>0</v>
      </c>
      <c r="AM181" s="55">
        <f t="shared" si="21"/>
        <v>31509.926666666666</v>
      </c>
      <c r="AN181" s="4">
        <f t="shared" si="22"/>
        <v>0</v>
      </c>
      <c r="AO181" s="4"/>
    </row>
    <row r="182" spans="1:41" ht="12.75">
      <c r="A182" s="11">
        <v>175</v>
      </c>
      <c r="B182" s="46">
        <v>14300373</v>
      </c>
      <c r="C182" s="47"/>
      <c r="D182" s="5" t="s">
        <v>1255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50">
        <f t="shared" si="19"/>
        <v>0</v>
      </c>
      <c r="T182" s="50" t="e">
        <f>S182-#REF!</f>
        <v>#REF!</v>
      </c>
      <c r="U182" s="51" t="s">
        <v>1148</v>
      </c>
      <c r="V182" s="51"/>
      <c r="W182" s="51" t="s">
        <v>1149</v>
      </c>
      <c r="X182" s="56"/>
      <c r="Y182" s="56"/>
      <c r="AA182" s="53">
        <v>0</v>
      </c>
      <c r="AB182" s="8">
        <v>0</v>
      </c>
      <c r="AC182" s="54">
        <v>0</v>
      </c>
      <c r="AD182" s="53"/>
      <c r="AE182" s="8"/>
      <c r="AF182" s="54">
        <f t="shared" si="18"/>
        <v>0</v>
      </c>
      <c r="AG182" s="53"/>
      <c r="AH182" s="8"/>
      <c r="AI182" s="54">
        <f t="shared" si="20"/>
        <v>0</v>
      </c>
      <c r="AJ182" s="53">
        <f t="shared" si="24"/>
        <v>0</v>
      </c>
      <c r="AK182" s="8">
        <f t="shared" si="24"/>
        <v>0</v>
      </c>
      <c r="AL182" s="54">
        <f t="shared" si="24"/>
        <v>0</v>
      </c>
      <c r="AM182" s="55">
        <f t="shared" si="21"/>
        <v>0</v>
      </c>
      <c r="AN182" s="4">
        <f t="shared" si="22"/>
        <v>0</v>
      </c>
      <c r="AO182" s="4"/>
    </row>
    <row r="183" spans="1:41" ht="12.75">
      <c r="A183" s="11">
        <v>176</v>
      </c>
      <c r="B183" s="46">
        <v>14300383</v>
      </c>
      <c r="C183" s="47"/>
      <c r="D183" s="5" t="s">
        <v>1256</v>
      </c>
      <c r="F183" s="48">
        <v>38262.05</v>
      </c>
      <c r="G183" s="48">
        <v>36326.48</v>
      </c>
      <c r="H183" s="48">
        <v>44601.89</v>
      </c>
      <c r="I183" s="48">
        <v>40310.19</v>
      </c>
      <c r="J183" s="48">
        <v>45684.53</v>
      </c>
      <c r="K183" s="48">
        <v>38178.75</v>
      </c>
      <c r="L183" s="48">
        <v>209789.03</v>
      </c>
      <c r="M183" s="49">
        <v>47915.16</v>
      </c>
      <c r="N183" s="49">
        <v>70832.04</v>
      </c>
      <c r="O183" s="49">
        <v>11716.02</v>
      </c>
      <c r="P183" s="49">
        <v>78013.65</v>
      </c>
      <c r="Q183" s="49">
        <v>36886.58</v>
      </c>
      <c r="R183" s="49">
        <v>43471.79</v>
      </c>
      <c r="S183" s="50">
        <f t="shared" si="19"/>
        <v>58426.77000000001</v>
      </c>
      <c r="T183" s="50" t="e">
        <f>S183-#REF!</f>
        <v>#REF!</v>
      </c>
      <c r="U183" s="51" t="s">
        <v>1148</v>
      </c>
      <c r="V183" s="51"/>
      <c r="W183" s="51" t="s">
        <v>1149</v>
      </c>
      <c r="X183" s="56"/>
      <c r="Y183" s="56"/>
      <c r="AA183" s="53">
        <v>0</v>
      </c>
      <c r="AB183" s="8">
        <v>0</v>
      </c>
      <c r="AC183" s="54">
        <v>0</v>
      </c>
      <c r="AD183" s="53"/>
      <c r="AE183" s="8"/>
      <c r="AF183" s="54">
        <f t="shared" si="18"/>
        <v>0</v>
      </c>
      <c r="AG183" s="53"/>
      <c r="AH183" s="8"/>
      <c r="AI183" s="54">
        <f t="shared" si="20"/>
        <v>0</v>
      </c>
      <c r="AJ183" s="53">
        <f t="shared" si="24"/>
        <v>0</v>
      </c>
      <c r="AK183" s="8">
        <f t="shared" si="24"/>
        <v>0</v>
      </c>
      <c r="AL183" s="54">
        <f t="shared" si="24"/>
        <v>0</v>
      </c>
      <c r="AM183" s="55">
        <f t="shared" si="21"/>
        <v>58426.77000000001</v>
      </c>
      <c r="AN183" s="4">
        <f t="shared" si="22"/>
        <v>0</v>
      </c>
      <c r="AO183" s="4"/>
    </row>
    <row r="184" spans="1:41" ht="12.75">
      <c r="A184" s="11">
        <v>177</v>
      </c>
      <c r="B184" s="46">
        <v>14300393</v>
      </c>
      <c r="C184" s="47"/>
      <c r="D184" s="5" t="s">
        <v>1257</v>
      </c>
      <c r="F184" s="48">
        <v>8453005.36</v>
      </c>
      <c r="G184" s="48">
        <v>7070903.2</v>
      </c>
      <c r="H184" s="48">
        <v>9081824.68</v>
      </c>
      <c r="I184" s="48">
        <v>10381124.95</v>
      </c>
      <c r="J184" s="48">
        <v>9183024.67</v>
      </c>
      <c r="K184" s="48">
        <v>9304801.53</v>
      </c>
      <c r="L184" s="48">
        <v>10999022.47</v>
      </c>
      <c r="M184" s="49">
        <v>11471806.33</v>
      </c>
      <c r="N184" s="49">
        <v>8513901.93</v>
      </c>
      <c r="O184" s="49">
        <v>11783574.22</v>
      </c>
      <c r="P184" s="49">
        <v>9459999.82</v>
      </c>
      <c r="Q184" s="49">
        <v>9534981.22</v>
      </c>
      <c r="R184" s="49">
        <v>11084781.17</v>
      </c>
      <c r="S184" s="50">
        <f t="shared" si="19"/>
        <v>9712821.523749998</v>
      </c>
      <c r="T184" s="50" t="e">
        <f>S184-#REF!</f>
        <v>#REF!</v>
      </c>
      <c r="U184" s="51" t="s">
        <v>1148</v>
      </c>
      <c r="V184" s="51"/>
      <c r="W184" s="51" t="s">
        <v>1149</v>
      </c>
      <c r="X184" s="56"/>
      <c r="Y184" s="56"/>
      <c r="AA184" s="53">
        <v>0</v>
      </c>
      <c r="AB184" s="8">
        <v>0</v>
      </c>
      <c r="AC184" s="54">
        <v>0</v>
      </c>
      <c r="AD184" s="53"/>
      <c r="AE184" s="8"/>
      <c r="AF184" s="54">
        <f t="shared" si="18"/>
        <v>0</v>
      </c>
      <c r="AG184" s="53"/>
      <c r="AH184" s="8"/>
      <c r="AI184" s="54">
        <f t="shared" si="20"/>
        <v>0</v>
      </c>
      <c r="AJ184" s="53">
        <f t="shared" si="24"/>
        <v>0</v>
      </c>
      <c r="AK184" s="8">
        <f t="shared" si="24"/>
        <v>0</v>
      </c>
      <c r="AL184" s="54">
        <f t="shared" si="24"/>
        <v>0</v>
      </c>
      <c r="AM184" s="55">
        <f t="shared" si="21"/>
        <v>9712821.523749998</v>
      </c>
      <c r="AN184" s="4">
        <f t="shared" si="22"/>
        <v>0</v>
      </c>
      <c r="AO184" s="4"/>
    </row>
    <row r="185" spans="1:41" ht="12.75">
      <c r="A185" s="11">
        <v>178</v>
      </c>
      <c r="B185" s="46">
        <v>14300401</v>
      </c>
      <c r="C185" s="47"/>
      <c r="D185" s="5" t="s">
        <v>1258</v>
      </c>
      <c r="F185" s="48">
        <v>21245394.69</v>
      </c>
      <c r="G185" s="48">
        <v>21245394.69</v>
      </c>
      <c r="H185" s="48">
        <v>21245394.69</v>
      </c>
      <c r="I185" s="48">
        <v>21245394.69</v>
      </c>
      <c r="J185" s="48">
        <v>21245394.69</v>
      </c>
      <c r="K185" s="48">
        <v>21245394.69</v>
      </c>
      <c r="L185" s="48">
        <v>21245394.69</v>
      </c>
      <c r="M185" s="49">
        <v>21062818.8</v>
      </c>
      <c r="N185" s="49">
        <v>21062818.8</v>
      </c>
      <c r="O185" s="49">
        <v>21062818.8</v>
      </c>
      <c r="P185" s="49">
        <v>21062818.8</v>
      </c>
      <c r="Q185" s="49">
        <v>21062818.8</v>
      </c>
      <c r="R185" s="49">
        <v>21062818.8</v>
      </c>
      <c r="S185" s="50">
        <f t="shared" si="19"/>
        <v>21161714.073750004</v>
      </c>
      <c r="T185" s="50" t="e">
        <f>S185-#REF!</f>
        <v>#REF!</v>
      </c>
      <c r="U185" s="51">
        <v>41</v>
      </c>
      <c r="V185" s="51"/>
      <c r="W185" s="51" t="s">
        <v>1130</v>
      </c>
      <c r="X185" s="56"/>
      <c r="Y185" s="56">
        <v>42</v>
      </c>
      <c r="AA185" s="53">
        <v>0</v>
      </c>
      <c r="AB185" s="8">
        <v>0</v>
      </c>
      <c r="AC185" s="54">
        <v>0</v>
      </c>
      <c r="AD185" s="53"/>
      <c r="AE185" s="8"/>
      <c r="AF185" s="54">
        <f t="shared" si="18"/>
        <v>0</v>
      </c>
      <c r="AG185" s="53"/>
      <c r="AH185" s="8"/>
      <c r="AI185" s="54">
        <f t="shared" si="20"/>
        <v>0</v>
      </c>
      <c r="AJ185" s="53">
        <f t="shared" si="24"/>
        <v>21161714.073750004</v>
      </c>
      <c r="AK185" s="8">
        <f t="shared" si="24"/>
        <v>21161714.073750004</v>
      </c>
      <c r="AL185" s="54">
        <f t="shared" si="24"/>
        <v>21161714.073750004</v>
      </c>
      <c r="AM185" s="55">
        <f t="shared" si="21"/>
        <v>0</v>
      </c>
      <c r="AN185" s="4">
        <f t="shared" si="22"/>
        <v>0</v>
      </c>
      <c r="AO185" s="4"/>
    </row>
    <row r="186" spans="1:41" ht="12.75">
      <c r="A186" s="11">
        <v>179</v>
      </c>
      <c r="B186" s="46">
        <v>14300411</v>
      </c>
      <c r="C186" s="47"/>
      <c r="D186" s="5" t="s">
        <v>1259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50">
        <f t="shared" si="19"/>
        <v>0</v>
      </c>
      <c r="T186" s="50" t="e">
        <f>S186-#REF!</f>
        <v>#REF!</v>
      </c>
      <c r="U186" s="51"/>
      <c r="V186" s="51"/>
      <c r="W186" s="51" t="s">
        <v>1161</v>
      </c>
      <c r="X186" s="56"/>
      <c r="Y186" s="56"/>
      <c r="AA186" s="53">
        <v>0</v>
      </c>
      <c r="AB186" s="8">
        <v>0</v>
      </c>
      <c r="AC186" s="54">
        <v>0</v>
      </c>
      <c r="AD186" s="53"/>
      <c r="AE186" s="8"/>
      <c r="AF186" s="54">
        <f t="shared" si="18"/>
        <v>0</v>
      </c>
      <c r="AG186" s="53"/>
      <c r="AH186" s="8"/>
      <c r="AI186" s="54">
        <f t="shared" si="20"/>
        <v>0</v>
      </c>
      <c r="AJ186" s="53">
        <f t="shared" si="24"/>
        <v>0</v>
      </c>
      <c r="AK186" s="8">
        <f t="shared" si="24"/>
        <v>0</v>
      </c>
      <c r="AL186" s="54">
        <f t="shared" si="24"/>
        <v>0</v>
      </c>
      <c r="AM186" s="55">
        <f t="shared" si="21"/>
        <v>0</v>
      </c>
      <c r="AN186" s="4">
        <f t="shared" si="22"/>
        <v>0</v>
      </c>
      <c r="AO186" s="4"/>
    </row>
    <row r="187" spans="1:41" ht="12.75">
      <c r="A187" s="11">
        <v>180</v>
      </c>
      <c r="B187" s="46">
        <v>14300441</v>
      </c>
      <c r="C187" s="47"/>
      <c r="D187" s="5" t="s">
        <v>1260</v>
      </c>
      <c r="E187" s="3">
        <v>39052</v>
      </c>
      <c r="F187" s="48">
        <v>0</v>
      </c>
      <c r="G187" s="48">
        <v>480251.17</v>
      </c>
      <c r="H187" s="48">
        <v>1409769.25</v>
      </c>
      <c r="I187" s="48">
        <v>2126733.94</v>
      </c>
      <c r="J187" s="48">
        <v>2145098.56</v>
      </c>
      <c r="K187" s="48">
        <v>2183813.23</v>
      </c>
      <c r="L187" s="48">
        <v>2187117.67</v>
      </c>
      <c r="M187" s="49">
        <v>2179585.12</v>
      </c>
      <c r="N187" s="49">
        <v>2317224.67</v>
      </c>
      <c r="O187" s="49">
        <v>2230100</v>
      </c>
      <c r="P187" s="49">
        <v>2230100</v>
      </c>
      <c r="Q187" s="49">
        <v>2310993.07</v>
      </c>
      <c r="R187" s="49">
        <v>2452319.42</v>
      </c>
      <c r="S187" s="50">
        <f t="shared" si="19"/>
        <v>1918912.1991666667</v>
      </c>
      <c r="T187" s="50" t="e">
        <f>S187-#REF!</f>
        <v>#REF!</v>
      </c>
      <c r="U187" s="51"/>
      <c r="V187" s="51"/>
      <c r="W187" s="51" t="s">
        <v>1161</v>
      </c>
      <c r="X187" s="56"/>
      <c r="Y187" s="56"/>
      <c r="AA187" s="53">
        <v>0</v>
      </c>
      <c r="AB187" s="8">
        <v>0</v>
      </c>
      <c r="AC187" s="54">
        <v>0</v>
      </c>
      <c r="AD187" s="53"/>
      <c r="AE187" s="8"/>
      <c r="AF187" s="54">
        <f t="shared" si="18"/>
        <v>0</v>
      </c>
      <c r="AG187" s="53"/>
      <c r="AH187" s="8"/>
      <c r="AI187" s="54">
        <f t="shared" si="20"/>
        <v>0</v>
      </c>
      <c r="AJ187" s="53">
        <f aca="true" t="shared" si="25" ref="AJ187:AL206">IF($Y187&gt;0,$S187-$AF187-$AI187-$AC187,0)</f>
        <v>0</v>
      </c>
      <c r="AK187" s="8">
        <f t="shared" si="25"/>
        <v>0</v>
      </c>
      <c r="AL187" s="54">
        <f t="shared" si="25"/>
        <v>0</v>
      </c>
      <c r="AM187" s="55">
        <f t="shared" si="21"/>
        <v>1918912.1991666667</v>
      </c>
      <c r="AN187" s="4">
        <f t="shared" si="22"/>
        <v>0</v>
      </c>
      <c r="AO187" s="4"/>
    </row>
    <row r="188" spans="1:41" ht="12.75">
      <c r="A188" s="11">
        <v>181</v>
      </c>
      <c r="B188" s="46">
        <v>14300451</v>
      </c>
      <c r="C188" s="47"/>
      <c r="D188" s="5" t="s">
        <v>1261</v>
      </c>
      <c r="F188" s="48"/>
      <c r="G188" s="48"/>
      <c r="H188" s="48"/>
      <c r="I188" s="48"/>
      <c r="J188" s="48"/>
      <c r="K188" s="48"/>
      <c r="L188" s="48"/>
      <c r="R188" s="49">
        <v>10050000</v>
      </c>
      <c r="S188" s="50">
        <f t="shared" si="19"/>
        <v>418750</v>
      </c>
      <c r="T188" s="50" t="e">
        <f>S188-#REF!</f>
        <v>#REF!</v>
      </c>
      <c r="U188" s="51"/>
      <c r="V188" s="51"/>
      <c r="W188" s="51" t="s">
        <v>1161</v>
      </c>
      <c r="X188" s="56"/>
      <c r="Y188" s="56"/>
      <c r="AA188" s="53">
        <v>0</v>
      </c>
      <c r="AB188" s="8">
        <v>0</v>
      </c>
      <c r="AC188" s="54">
        <v>0</v>
      </c>
      <c r="AD188" s="53"/>
      <c r="AE188" s="8"/>
      <c r="AF188" s="54">
        <f t="shared" si="18"/>
        <v>0</v>
      </c>
      <c r="AG188" s="53"/>
      <c r="AH188" s="8"/>
      <c r="AI188" s="54">
        <f t="shared" si="20"/>
        <v>0</v>
      </c>
      <c r="AJ188" s="53">
        <f t="shared" si="25"/>
        <v>0</v>
      </c>
      <c r="AK188" s="8">
        <f t="shared" si="25"/>
        <v>0</v>
      </c>
      <c r="AL188" s="54">
        <f t="shared" si="25"/>
        <v>0</v>
      </c>
      <c r="AM188" s="55">
        <f t="shared" si="21"/>
        <v>418750</v>
      </c>
      <c r="AN188" s="4">
        <f t="shared" si="22"/>
        <v>0</v>
      </c>
      <c r="AO188" s="4"/>
    </row>
    <row r="189" spans="1:41" ht="12.75">
      <c r="A189" s="11">
        <v>182</v>
      </c>
      <c r="B189" s="46">
        <v>14300523</v>
      </c>
      <c r="C189" s="47"/>
      <c r="D189" s="5" t="s">
        <v>1262</v>
      </c>
      <c r="F189" s="48">
        <v>57288.86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50">
        <f t="shared" si="19"/>
        <v>2387.0358333333334</v>
      </c>
      <c r="T189" s="50" t="e">
        <f>S189-#REF!</f>
        <v>#REF!</v>
      </c>
      <c r="U189" s="51" t="s">
        <v>1148</v>
      </c>
      <c r="V189" s="51"/>
      <c r="W189" s="51" t="s">
        <v>1149</v>
      </c>
      <c r="X189" s="56"/>
      <c r="Y189" s="56"/>
      <c r="AA189" s="53">
        <v>0</v>
      </c>
      <c r="AB189" s="8">
        <v>0</v>
      </c>
      <c r="AC189" s="54">
        <v>0</v>
      </c>
      <c r="AD189" s="53"/>
      <c r="AE189" s="8"/>
      <c r="AF189" s="54">
        <f t="shared" si="18"/>
        <v>0</v>
      </c>
      <c r="AG189" s="53"/>
      <c r="AH189" s="8"/>
      <c r="AI189" s="54">
        <f t="shared" si="20"/>
        <v>0</v>
      </c>
      <c r="AJ189" s="53">
        <f t="shared" si="25"/>
        <v>0</v>
      </c>
      <c r="AK189" s="8">
        <f t="shared" si="25"/>
        <v>0</v>
      </c>
      <c r="AL189" s="54">
        <f t="shared" si="25"/>
        <v>0</v>
      </c>
      <c r="AM189" s="55">
        <f t="shared" si="21"/>
        <v>2387.0358333333334</v>
      </c>
      <c r="AN189" s="4">
        <f t="shared" si="22"/>
        <v>0</v>
      </c>
      <c r="AO189" s="4"/>
    </row>
    <row r="190" spans="1:41" ht="12.75">
      <c r="A190" s="11">
        <v>183</v>
      </c>
      <c r="B190" s="46">
        <v>14300533</v>
      </c>
      <c r="C190" s="47"/>
      <c r="D190" s="5" t="s">
        <v>1263</v>
      </c>
      <c r="F190" s="48">
        <v>406413.69</v>
      </c>
      <c r="G190" s="48">
        <v>467245.27</v>
      </c>
      <c r="H190" s="48">
        <v>520165.27</v>
      </c>
      <c r="I190" s="48">
        <v>430748.06</v>
      </c>
      <c r="J190" s="48">
        <v>438088.01</v>
      </c>
      <c r="K190" s="48">
        <v>431771.49</v>
      </c>
      <c r="L190" s="48">
        <v>482834.41</v>
      </c>
      <c r="M190" s="49">
        <v>486606.46</v>
      </c>
      <c r="N190" s="49">
        <v>589510.08</v>
      </c>
      <c r="O190" s="49">
        <v>704473.84</v>
      </c>
      <c r="P190" s="49">
        <v>609700.51</v>
      </c>
      <c r="Q190" s="49">
        <v>640463.65</v>
      </c>
      <c r="R190" s="49">
        <v>651682.48</v>
      </c>
      <c r="S190" s="50">
        <f t="shared" si="19"/>
        <v>527554.5945833334</v>
      </c>
      <c r="T190" s="50" t="e">
        <f>S190-#REF!</f>
        <v>#REF!</v>
      </c>
      <c r="U190" s="51" t="s">
        <v>1148</v>
      </c>
      <c r="V190" s="51"/>
      <c r="W190" s="51" t="s">
        <v>1149</v>
      </c>
      <c r="X190" s="56"/>
      <c r="Y190" s="56"/>
      <c r="AA190" s="53">
        <v>0</v>
      </c>
      <c r="AB190" s="8">
        <v>0</v>
      </c>
      <c r="AC190" s="54">
        <v>0</v>
      </c>
      <c r="AD190" s="53"/>
      <c r="AE190" s="8"/>
      <c r="AF190" s="54">
        <f t="shared" si="18"/>
        <v>0</v>
      </c>
      <c r="AG190" s="53"/>
      <c r="AH190" s="8"/>
      <c r="AI190" s="54">
        <f t="shared" si="20"/>
        <v>0</v>
      </c>
      <c r="AJ190" s="53">
        <f t="shared" si="25"/>
        <v>0</v>
      </c>
      <c r="AK190" s="8">
        <f t="shared" si="25"/>
        <v>0</v>
      </c>
      <c r="AL190" s="54">
        <f t="shared" si="25"/>
        <v>0</v>
      </c>
      <c r="AM190" s="55">
        <f t="shared" si="21"/>
        <v>527554.5945833334</v>
      </c>
      <c r="AN190" s="4">
        <f t="shared" si="22"/>
        <v>0</v>
      </c>
      <c r="AO190" s="4"/>
    </row>
    <row r="191" spans="1:41" ht="12.75">
      <c r="A191" s="11">
        <v>184</v>
      </c>
      <c r="B191" s="46">
        <v>14300603</v>
      </c>
      <c r="C191" s="47"/>
      <c r="D191" s="5" t="s">
        <v>1264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50">
        <f t="shared" si="19"/>
        <v>0</v>
      </c>
      <c r="T191" s="50" t="e">
        <f>S191-#REF!</f>
        <v>#REF!</v>
      </c>
      <c r="U191" s="51" t="s">
        <v>1148</v>
      </c>
      <c r="V191" s="51"/>
      <c r="W191" s="51" t="s">
        <v>1149</v>
      </c>
      <c r="X191" s="56"/>
      <c r="Y191" s="56"/>
      <c r="AA191" s="53">
        <v>0</v>
      </c>
      <c r="AB191" s="8">
        <v>0</v>
      </c>
      <c r="AC191" s="54">
        <v>0</v>
      </c>
      <c r="AD191" s="53"/>
      <c r="AE191" s="8"/>
      <c r="AF191" s="54">
        <f t="shared" si="18"/>
        <v>0</v>
      </c>
      <c r="AG191" s="53"/>
      <c r="AH191" s="8"/>
      <c r="AI191" s="54">
        <f t="shared" si="20"/>
        <v>0</v>
      </c>
      <c r="AJ191" s="53">
        <f t="shared" si="25"/>
        <v>0</v>
      </c>
      <c r="AK191" s="8">
        <f t="shared" si="25"/>
        <v>0</v>
      </c>
      <c r="AL191" s="54">
        <f t="shared" si="25"/>
        <v>0</v>
      </c>
      <c r="AM191" s="55">
        <f t="shared" si="21"/>
        <v>0</v>
      </c>
      <c r="AN191" s="4">
        <f t="shared" si="22"/>
        <v>0</v>
      </c>
      <c r="AO191" s="4"/>
    </row>
    <row r="192" spans="1:41" ht="12.75">
      <c r="A192" s="11">
        <v>185</v>
      </c>
      <c r="B192" s="46">
        <v>14300613</v>
      </c>
      <c r="C192" s="47"/>
      <c r="D192" s="5" t="s">
        <v>1265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50">
        <f t="shared" si="19"/>
        <v>0</v>
      </c>
      <c r="T192" s="50" t="e">
        <f>S192-#REF!</f>
        <v>#REF!</v>
      </c>
      <c r="U192" s="51" t="s">
        <v>1148</v>
      </c>
      <c r="V192" s="51"/>
      <c r="W192" s="51" t="s">
        <v>1149</v>
      </c>
      <c r="X192" s="56"/>
      <c r="Y192" s="56"/>
      <c r="AA192" s="53">
        <v>0</v>
      </c>
      <c r="AB192" s="8">
        <v>0</v>
      </c>
      <c r="AC192" s="54">
        <v>0</v>
      </c>
      <c r="AD192" s="53"/>
      <c r="AE192" s="8"/>
      <c r="AF192" s="54">
        <f t="shared" si="18"/>
        <v>0</v>
      </c>
      <c r="AG192" s="53"/>
      <c r="AH192" s="8"/>
      <c r="AI192" s="54">
        <f t="shared" si="20"/>
        <v>0</v>
      </c>
      <c r="AJ192" s="53">
        <f t="shared" si="25"/>
        <v>0</v>
      </c>
      <c r="AK192" s="8">
        <f t="shared" si="25"/>
        <v>0</v>
      </c>
      <c r="AL192" s="54">
        <f t="shared" si="25"/>
        <v>0</v>
      </c>
      <c r="AM192" s="55">
        <f t="shared" si="21"/>
        <v>0</v>
      </c>
      <c r="AN192" s="4">
        <f t="shared" si="22"/>
        <v>0</v>
      </c>
      <c r="AO192" s="4"/>
    </row>
    <row r="193" spans="1:41" ht="12.75">
      <c r="A193" s="11">
        <v>186</v>
      </c>
      <c r="B193" s="93">
        <v>14300623</v>
      </c>
      <c r="C193" s="47"/>
      <c r="D193" s="73" t="s">
        <v>1266</v>
      </c>
      <c r="F193" s="48">
        <v>22403.45</v>
      </c>
      <c r="G193" s="48">
        <v>20383.36</v>
      </c>
      <c r="H193" s="48">
        <v>19305.28</v>
      </c>
      <c r="I193" s="48">
        <v>14356.21</v>
      </c>
      <c r="J193" s="48">
        <v>14231.21</v>
      </c>
      <c r="K193" s="48">
        <v>13491.69</v>
      </c>
      <c r="L193" s="48">
        <v>12566.51</v>
      </c>
      <c r="M193" s="49">
        <v>12366.51</v>
      </c>
      <c r="N193" s="49">
        <v>12066.45</v>
      </c>
      <c r="O193" s="49">
        <v>11492.88</v>
      </c>
      <c r="P193" s="49">
        <v>11252.82</v>
      </c>
      <c r="Q193" s="49">
        <v>11027.76</v>
      </c>
      <c r="R193" s="49">
        <v>10902.76</v>
      </c>
      <c r="S193" s="50">
        <f t="shared" si="19"/>
        <v>14099.482083333334</v>
      </c>
      <c r="T193" s="50" t="e">
        <f>S193-#REF!</f>
        <v>#REF!</v>
      </c>
      <c r="U193" s="51" t="s">
        <v>1148</v>
      </c>
      <c r="V193" s="51"/>
      <c r="W193" s="51" t="s">
        <v>1149</v>
      </c>
      <c r="X193" s="56"/>
      <c r="Y193" s="56"/>
      <c r="AA193" s="53">
        <v>0</v>
      </c>
      <c r="AB193" s="8">
        <v>0</v>
      </c>
      <c r="AC193" s="54">
        <v>0</v>
      </c>
      <c r="AD193" s="53"/>
      <c r="AE193" s="8"/>
      <c r="AF193" s="54">
        <f t="shared" si="18"/>
        <v>0</v>
      </c>
      <c r="AG193" s="53"/>
      <c r="AH193" s="8"/>
      <c r="AI193" s="54">
        <f t="shared" si="20"/>
        <v>0</v>
      </c>
      <c r="AJ193" s="53">
        <f t="shared" si="25"/>
        <v>0</v>
      </c>
      <c r="AK193" s="8">
        <f t="shared" si="25"/>
        <v>0</v>
      </c>
      <c r="AL193" s="54">
        <f t="shared" si="25"/>
        <v>0</v>
      </c>
      <c r="AM193" s="55">
        <f t="shared" si="21"/>
        <v>14099.482083333334</v>
      </c>
      <c r="AN193" s="4">
        <f t="shared" si="22"/>
        <v>0</v>
      </c>
      <c r="AO193" s="4"/>
    </row>
    <row r="194" spans="1:41" ht="12.75">
      <c r="A194" s="11">
        <v>187</v>
      </c>
      <c r="B194" s="46">
        <v>14300701</v>
      </c>
      <c r="C194" s="47"/>
      <c r="D194" s="5" t="s">
        <v>1267</v>
      </c>
      <c r="F194" s="48">
        <v>403537.91</v>
      </c>
      <c r="G194" s="48">
        <v>210862.11</v>
      </c>
      <c r="H194" s="48">
        <v>219026.56</v>
      </c>
      <c r="I194" s="48">
        <v>3072340.11</v>
      </c>
      <c r="J194" s="48">
        <v>119040.4</v>
      </c>
      <c r="K194" s="48">
        <v>336076.23</v>
      </c>
      <c r="L194" s="48">
        <v>31429.32</v>
      </c>
      <c r="M194" s="49">
        <v>30275.49</v>
      </c>
      <c r="N194" s="49">
        <v>34898.25</v>
      </c>
      <c r="O194" s="49">
        <v>0</v>
      </c>
      <c r="P194" s="49">
        <v>99900.86</v>
      </c>
      <c r="Q194" s="49">
        <v>514542.64</v>
      </c>
      <c r="R194" s="49">
        <v>256161.47</v>
      </c>
      <c r="S194" s="50">
        <f t="shared" si="19"/>
        <v>416520.13833333337</v>
      </c>
      <c r="T194" s="50" t="e">
        <f>S194-#REF!</f>
        <v>#REF!</v>
      </c>
      <c r="U194" s="51"/>
      <c r="V194" s="51"/>
      <c r="W194" s="51" t="s">
        <v>1161</v>
      </c>
      <c r="X194" s="56"/>
      <c r="Y194" s="56"/>
      <c r="AA194" s="53">
        <v>0</v>
      </c>
      <c r="AB194" s="8">
        <v>0</v>
      </c>
      <c r="AC194" s="54">
        <v>0</v>
      </c>
      <c r="AD194" s="53"/>
      <c r="AE194" s="8"/>
      <c r="AF194" s="54">
        <f t="shared" si="18"/>
        <v>0</v>
      </c>
      <c r="AG194" s="53"/>
      <c r="AH194" s="8"/>
      <c r="AI194" s="54">
        <f t="shared" si="20"/>
        <v>0</v>
      </c>
      <c r="AJ194" s="53">
        <f t="shared" si="25"/>
        <v>0</v>
      </c>
      <c r="AK194" s="8">
        <f t="shared" si="25"/>
        <v>0</v>
      </c>
      <c r="AL194" s="54">
        <f t="shared" si="25"/>
        <v>0</v>
      </c>
      <c r="AM194" s="55">
        <f t="shared" si="21"/>
        <v>416520.13833333337</v>
      </c>
      <c r="AN194" s="4">
        <f t="shared" si="22"/>
        <v>0</v>
      </c>
      <c r="AO194" s="4"/>
    </row>
    <row r="195" spans="1:41" ht="12.75">
      <c r="A195" s="11">
        <v>188</v>
      </c>
      <c r="B195" s="46">
        <v>14300901</v>
      </c>
      <c r="C195" s="47"/>
      <c r="D195" s="5" t="s">
        <v>1268</v>
      </c>
      <c r="F195" s="48">
        <v>631883.3</v>
      </c>
      <c r="G195" s="48">
        <v>631883.3</v>
      </c>
      <c r="H195" s="48">
        <v>631883.3</v>
      </c>
      <c r="I195" s="48">
        <v>631883.3</v>
      </c>
      <c r="J195" s="48">
        <v>426814.3</v>
      </c>
      <c r="K195" s="48">
        <v>426814.3</v>
      </c>
      <c r="L195" s="48">
        <v>386893.27</v>
      </c>
      <c r="M195" s="49">
        <v>386893.27</v>
      </c>
      <c r="N195" s="49">
        <v>386893.27</v>
      </c>
      <c r="O195" s="49">
        <v>386893.27</v>
      </c>
      <c r="P195" s="49">
        <v>386893.27</v>
      </c>
      <c r="Q195" s="49">
        <v>386893.27</v>
      </c>
      <c r="R195" s="49">
        <v>386893.27</v>
      </c>
      <c r="S195" s="50">
        <f t="shared" si="19"/>
        <v>465002.20041666663</v>
      </c>
      <c r="T195" s="50" t="e">
        <f>S195-#REF!</f>
        <v>#REF!</v>
      </c>
      <c r="U195" s="51"/>
      <c r="V195" s="51"/>
      <c r="W195" s="51" t="s">
        <v>1161</v>
      </c>
      <c r="X195" s="56"/>
      <c r="Y195" s="56"/>
      <c r="AA195" s="53">
        <v>0</v>
      </c>
      <c r="AB195" s="8">
        <v>0</v>
      </c>
      <c r="AC195" s="54">
        <v>0</v>
      </c>
      <c r="AD195" s="53"/>
      <c r="AE195" s="8"/>
      <c r="AF195" s="54">
        <f t="shared" si="18"/>
        <v>0</v>
      </c>
      <c r="AG195" s="53"/>
      <c r="AH195" s="8"/>
      <c r="AI195" s="54">
        <f t="shared" si="20"/>
        <v>0</v>
      </c>
      <c r="AJ195" s="53">
        <f t="shared" si="25"/>
        <v>0</v>
      </c>
      <c r="AK195" s="8">
        <f t="shared" si="25"/>
        <v>0</v>
      </c>
      <c r="AL195" s="54">
        <f t="shared" si="25"/>
        <v>0</v>
      </c>
      <c r="AM195" s="55">
        <f t="shared" si="21"/>
        <v>465002.20041666663</v>
      </c>
      <c r="AN195" s="4">
        <f t="shared" si="22"/>
        <v>0</v>
      </c>
      <c r="AO195" s="4"/>
    </row>
    <row r="196" spans="1:41" ht="12.75">
      <c r="A196" s="11">
        <v>189</v>
      </c>
      <c r="B196" s="46">
        <v>14301001</v>
      </c>
      <c r="C196" s="47"/>
      <c r="D196" s="5" t="s">
        <v>1269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50">
        <f t="shared" si="19"/>
        <v>0</v>
      </c>
      <c r="T196" s="50" t="e">
        <f>S196-#REF!</f>
        <v>#REF!</v>
      </c>
      <c r="U196" s="51"/>
      <c r="V196" s="51"/>
      <c r="W196" s="51" t="s">
        <v>1161</v>
      </c>
      <c r="X196" s="56"/>
      <c r="Y196" s="56"/>
      <c r="AA196" s="53">
        <v>0</v>
      </c>
      <c r="AB196" s="8">
        <v>0</v>
      </c>
      <c r="AC196" s="54">
        <v>0</v>
      </c>
      <c r="AD196" s="53"/>
      <c r="AE196" s="8"/>
      <c r="AF196" s="54">
        <f aca="true" t="shared" si="26" ref="AF196:AF259">AD196+AE196</f>
        <v>0</v>
      </c>
      <c r="AG196" s="53"/>
      <c r="AH196" s="8"/>
      <c r="AI196" s="54">
        <f t="shared" si="20"/>
        <v>0</v>
      </c>
      <c r="AJ196" s="53">
        <f t="shared" si="25"/>
        <v>0</v>
      </c>
      <c r="AK196" s="8">
        <f t="shared" si="25"/>
        <v>0</v>
      </c>
      <c r="AL196" s="54">
        <f t="shared" si="25"/>
        <v>0</v>
      </c>
      <c r="AM196" s="55">
        <f t="shared" si="21"/>
        <v>0</v>
      </c>
      <c r="AN196" s="4">
        <f t="shared" si="22"/>
        <v>0</v>
      </c>
      <c r="AO196" s="4"/>
    </row>
    <row r="197" spans="1:41" ht="25.5">
      <c r="A197" s="11">
        <v>190</v>
      </c>
      <c r="B197" s="96" t="s">
        <v>1270</v>
      </c>
      <c r="C197" s="47"/>
      <c r="D197" s="99" t="s">
        <v>1271</v>
      </c>
      <c r="E197" s="3">
        <v>39270</v>
      </c>
      <c r="F197" s="48"/>
      <c r="G197" s="48"/>
      <c r="H197" s="48"/>
      <c r="I197" s="48"/>
      <c r="J197" s="48"/>
      <c r="K197" s="48"/>
      <c r="L197" s="48"/>
      <c r="P197" s="49">
        <v>0</v>
      </c>
      <c r="Q197" s="49">
        <v>0</v>
      </c>
      <c r="R197" s="49">
        <v>0</v>
      </c>
      <c r="S197" s="50">
        <f t="shared" si="19"/>
        <v>0</v>
      </c>
      <c r="T197" s="50" t="e">
        <f>S197-#REF!</f>
        <v>#REF!</v>
      </c>
      <c r="U197" s="51"/>
      <c r="V197" s="51"/>
      <c r="W197" s="51"/>
      <c r="X197" s="56"/>
      <c r="Y197" s="56"/>
      <c r="AA197" s="53"/>
      <c r="AB197" s="8"/>
      <c r="AC197" s="54"/>
      <c r="AD197" s="53"/>
      <c r="AE197" s="8"/>
      <c r="AF197" s="54">
        <f t="shared" si="26"/>
        <v>0</v>
      </c>
      <c r="AG197" s="53"/>
      <c r="AH197" s="8"/>
      <c r="AI197" s="54">
        <f t="shared" si="20"/>
        <v>0</v>
      </c>
      <c r="AJ197" s="53">
        <f t="shared" si="25"/>
        <v>0</v>
      </c>
      <c r="AK197" s="8">
        <f t="shared" si="25"/>
        <v>0</v>
      </c>
      <c r="AL197" s="54">
        <f t="shared" si="25"/>
        <v>0</v>
      </c>
      <c r="AM197" s="55">
        <f t="shared" si="21"/>
        <v>0</v>
      </c>
      <c r="AN197" s="4">
        <f t="shared" si="22"/>
        <v>0</v>
      </c>
      <c r="AO197" s="4"/>
    </row>
    <row r="198" spans="1:41" ht="12.75">
      <c r="A198" s="11">
        <v>191</v>
      </c>
      <c r="B198" s="46">
        <v>14301022</v>
      </c>
      <c r="C198" s="47"/>
      <c r="D198" s="5" t="s">
        <v>1272</v>
      </c>
      <c r="E198" s="3">
        <v>39142</v>
      </c>
      <c r="F198" s="48"/>
      <c r="G198" s="48"/>
      <c r="H198" s="48"/>
      <c r="I198" s="48">
        <v>0</v>
      </c>
      <c r="J198" s="48">
        <v>0</v>
      </c>
      <c r="K198" s="48">
        <v>0</v>
      </c>
      <c r="L198" s="48">
        <v>2472276.66</v>
      </c>
      <c r="M198" s="49">
        <v>5931294.66</v>
      </c>
      <c r="N198" s="49">
        <v>8862391.27</v>
      </c>
      <c r="O198" s="49">
        <v>7201315.8</v>
      </c>
      <c r="P198" s="49">
        <v>8683027.59</v>
      </c>
      <c r="Q198" s="49">
        <v>10088082.5</v>
      </c>
      <c r="R198" s="49">
        <v>3972120.58</v>
      </c>
      <c r="S198" s="50">
        <f t="shared" si="19"/>
        <v>3768704.064166667</v>
      </c>
      <c r="T198" s="50" t="e">
        <f>S198-#REF!</f>
        <v>#REF!</v>
      </c>
      <c r="U198" s="51" t="s">
        <v>1186</v>
      </c>
      <c r="V198" s="51"/>
      <c r="W198" s="51"/>
      <c r="X198" s="56"/>
      <c r="Y198" s="56"/>
      <c r="AA198" s="53">
        <v>0</v>
      </c>
      <c r="AB198" s="8">
        <v>0</v>
      </c>
      <c r="AC198" s="54">
        <v>0</v>
      </c>
      <c r="AD198" s="53"/>
      <c r="AE198" s="8"/>
      <c r="AF198" s="54">
        <f t="shared" si="26"/>
        <v>0</v>
      </c>
      <c r="AG198" s="53"/>
      <c r="AH198" s="8"/>
      <c r="AI198" s="54">
        <f t="shared" si="20"/>
        <v>0</v>
      </c>
      <c r="AJ198" s="53">
        <f t="shared" si="25"/>
        <v>0</v>
      </c>
      <c r="AK198" s="8">
        <f t="shared" si="25"/>
        <v>0</v>
      </c>
      <c r="AL198" s="54">
        <f t="shared" si="25"/>
        <v>0</v>
      </c>
      <c r="AM198" s="55">
        <f t="shared" si="21"/>
        <v>3768704.064166667</v>
      </c>
      <c r="AN198" s="4">
        <f t="shared" si="22"/>
        <v>0</v>
      </c>
      <c r="AO198" s="4"/>
    </row>
    <row r="199" spans="1:41" ht="12.75">
      <c r="A199" s="11">
        <v>192</v>
      </c>
      <c r="B199" s="46">
        <v>14400011</v>
      </c>
      <c r="C199" s="47"/>
      <c r="D199" s="5" t="s">
        <v>1273</v>
      </c>
      <c r="F199" s="48">
        <v>-604431.25</v>
      </c>
      <c r="G199" s="48">
        <v>-685380.27</v>
      </c>
      <c r="H199" s="48">
        <v>-837519.77</v>
      </c>
      <c r="I199" s="48">
        <v>-997624.81</v>
      </c>
      <c r="J199" s="48">
        <v>-1024783.71</v>
      </c>
      <c r="K199" s="48">
        <v>-967519.34</v>
      </c>
      <c r="L199" s="48">
        <v>-877305.95</v>
      </c>
      <c r="M199" s="49">
        <v>-808357.31</v>
      </c>
      <c r="N199" s="49">
        <v>-730419.06</v>
      </c>
      <c r="O199" s="49">
        <v>-707780.01</v>
      </c>
      <c r="P199" s="49">
        <v>-693110.99</v>
      </c>
      <c r="Q199" s="49">
        <v>-636124.63</v>
      </c>
      <c r="R199" s="49">
        <v>-702570.39</v>
      </c>
      <c r="S199" s="50">
        <f aca="true" t="shared" si="27" ref="S199:S262">(F199+R199+SUM(G199:Q199)*2)/24</f>
        <v>-801618.8891666668</v>
      </c>
      <c r="T199" s="50" t="e">
        <f>S199-#REF!</f>
        <v>#REF!</v>
      </c>
      <c r="U199" s="51"/>
      <c r="V199" s="51"/>
      <c r="W199" s="62" t="s">
        <v>1161</v>
      </c>
      <c r="X199" s="63"/>
      <c r="Y199" s="56"/>
      <c r="AA199" s="53">
        <v>0</v>
      </c>
      <c r="AB199" s="8">
        <v>0</v>
      </c>
      <c r="AC199" s="54">
        <v>0</v>
      </c>
      <c r="AD199" s="53"/>
      <c r="AE199" s="8"/>
      <c r="AF199" s="54">
        <f t="shared" si="26"/>
        <v>0</v>
      </c>
      <c r="AG199" s="53"/>
      <c r="AH199" s="8"/>
      <c r="AI199" s="54">
        <f aca="true" t="shared" si="28" ref="AI199:AI262">AG199+AH199</f>
        <v>0</v>
      </c>
      <c r="AJ199" s="53">
        <f t="shared" si="25"/>
        <v>0</v>
      </c>
      <c r="AK199" s="8">
        <f t="shared" si="25"/>
        <v>0</v>
      </c>
      <c r="AL199" s="54">
        <f t="shared" si="25"/>
        <v>0</v>
      </c>
      <c r="AM199" s="55">
        <f aca="true" t="shared" si="29" ref="AM199:AM262">S199-AC199-AF199-AL199-AI199</f>
        <v>-801618.8891666668</v>
      </c>
      <c r="AN199" s="4">
        <f t="shared" si="22"/>
        <v>0</v>
      </c>
      <c r="AO199" s="4"/>
    </row>
    <row r="200" spans="1:41" ht="12.75">
      <c r="A200" s="11">
        <v>193</v>
      </c>
      <c r="B200" s="94">
        <v>14400032</v>
      </c>
      <c r="C200" s="47"/>
      <c r="D200" s="98" t="s">
        <v>1274</v>
      </c>
      <c r="F200" s="48">
        <v>-196549.38</v>
      </c>
      <c r="G200" s="48">
        <v>-335770.18</v>
      </c>
      <c r="H200" s="48">
        <v>-566721.15</v>
      </c>
      <c r="I200" s="48">
        <v>-769919.03</v>
      </c>
      <c r="J200" s="48">
        <v>-850936.74</v>
      </c>
      <c r="K200" s="48">
        <v>-774613.25</v>
      </c>
      <c r="L200" s="48">
        <v>-655691.43</v>
      </c>
      <c r="M200" s="49">
        <v>-540755.76</v>
      </c>
      <c r="N200" s="49">
        <v>-398337.02</v>
      </c>
      <c r="O200" s="49">
        <v>-301587.82</v>
      </c>
      <c r="P200" s="49">
        <v>-229335.53</v>
      </c>
      <c r="Q200" s="49">
        <v>-206630.79</v>
      </c>
      <c r="R200" s="49">
        <v>-249707.4</v>
      </c>
      <c r="S200" s="50">
        <f t="shared" si="27"/>
        <v>-487785.5908333334</v>
      </c>
      <c r="T200" s="50" t="e">
        <f>S200-#REF!</f>
        <v>#REF!</v>
      </c>
      <c r="U200" s="51" t="s">
        <v>1186</v>
      </c>
      <c r="V200" s="51"/>
      <c r="W200" s="51"/>
      <c r="X200" s="56"/>
      <c r="Y200" s="56"/>
      <c r="AA200" s="53">
        <v>0</v>
      </c>
      <c r="AB200" s="8">
        <v>0</v>
      </c>
      <c r="AC200" s="54">
        <v>0</v>
      </c>
      <c r="AD200" s="53"/>
      <c r="AE200" s="8"/>
      <c r="AF200" s="54">
        <f t="shared" si="26"/>
        <v>0</v>
      </c>
      <c r="AG200" s="53"/>
      <c r="AH200" s="8"/>
      <c r="AI200" s="54">
        <f t="shared" si="28"/>
        <v>0</v>
      </c>
      <c r="AJ200" s="53">
        <f t="shared" si="25"/>
        <v>0</v>
      </c>
      <c r="AK200" s="8">
        <f t="shared" si="25"/>
        <v>0</v>
      </c>
      <c r="AL200" s="54">
        <f t="shared" si="25"/>
        <v>0</v>
      </c>
      <c r="AM200" s="55">
        <f t="shared" si="29"/>
        <v>-487785.5908333334</v>
      </c>
      <c r="AN200" s="4">
        <f aca="true" t="shared" si="30" ref="AN200:AN263">S200-AC200-AF200-AI200-AL200-AM200</f>
        <v>0</v>
      </c>
      <c r="AO200" s="4"/>
    </row>
    <row r="201" spans="1:41" ht="12.75">
      <c r="A201" s="11">
        <v>194</v>
      </c>
      <c r="B201" s="46">
        <v>14400041</v>
      </c>
      <c r="C201" s="47"/>
      <c r="D201" s="5" t="s">
        <v>1275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50">
        <f t="shared" si="27"/>
        <v>0</v>
      </c>
      <c r="T201" s="50" t="e">
        <f>S201-#REF!</f>
        <v>#REF!</v>
      </c>
      <c r="U201" s="51">
        <v>41</v>
      </c>
      <c r="V201" s="51"/>
      <c r="W201" s="51" t="s">
        <v>1130</v>
      </c>
      <c r="X201" s="56"/>
      <c r="Y201" s="56">
        <v>42</v>
      </c>
      <c r="AA201" s="53">
        <v>0</v>
      </c>
      <c r="AB201" s="8">
        <v>0</v>
      </c>
      <c r="AC201" s="54">
        <v>0</v>
      </c>
      <c r="AD201" s="53"/>
      <c r="AE201" s="8"/>
      <c r="AF201" s="54">
        <f t="shared" si="26"/>
        <v>0</v>
      </c>
      <c r="AG201" s="53"/>
      <c r="AH201" s="8"/>
      <c r="AI201" s="54">
        <f t="shared" si="28"/>
        <v>0</v>
      </c>
      <c r="AJ201" s="53">
        <f t="shared" si="25"/>
        <v>0</v>
      </c>
      <c r="AK201" s="8">
        <f t="shared" si="25"/>
        <v>0</v>
      </c>
      <c r="AL201" s="54">
        <f t="shared" si="25"/>
        <v>0</v>
      </c>
      <c r="AM201" s="55">
        <f t="shared" si="29"/>
        <v>0</v>
      </c>
      <c r="AN201" s="4">
        <f t="shared" si="30"/>
        <v>0</v>
      </c>
      <c r="AO201" s="4"/>
    </row>
    <row r="202" spans="1:41" ht="12.75">
      <c r="A202" s="11">
        <v>195</v>
      </c>
      <c r="B202" s="46">
        <v>14400061</v>
      </c>
      <c r="C202" s="47"/>
      <c r="D202" s="5" t="s">
        <v>1276</v>
      </c>
      <c r="F202" s="48">
        <v>343801.25</v>
      </c>
      <c r="G202" s="48">
        <v>345469.27</v>
      </c>
      <c r="H202" s="48">
        <v>837519.77</v>
      </c>
      <c r="I202" s="48">
        <v>574545.81</v>
      </c>
      <c r="J202" s="48">
        <v>1024783.71</v>
      </c>
      <c r="K202" s="48">
        <v>1014267.34</v>
      </c>
      <c r="L202" s="48">
        <v>877305.95</v>
      </c>
      <c r="M202" s="49">
        <v>808357.31</v>
      </c>
      <c r="N202" s="49">
        <v>730419.06</v>
      </c>
      <c r="O202" s="49">
        <v>707780.01</v>
      </c>
      <c r="P202" s="49">
        <v>693110.99</v>
      </c>
      <c r="Q202" s="49">
        <v>636124.63</v>
      </c>
      <c r="R202" s="49">
        <v>702570.39</v>
      </c>
      <c r="S202" s="50">
        <f t="shared" si="27"/>
        <v>731072.4725</v>
      </c>
      <c r="T202" s="50" t="e">
        <f>S202-#REF!</f>
        <v>#REF!</v>
      </c>
      <c r="U202" s="51">
        <v>41</v>
      </c>
      <c r="V202" s="51"/>
      <c r="W202" s="51" t="s">
        <v>1130</v>
      </c>
      <c r="X202" s="63"/>
      <c r="Y202" s="56">
        <v>42</v>
      </c>
      <c r="AA202" s="53">
        <v>0</v>
      </c>
      <c r="AB202" s="8">
        <v>0</v>
      </c>
      <c r="AC202" s="54">
        <v>0</v>
      </c>
      <c r="AD202" s="53"/>
      <c r="AE202" s="8"/>
      <c r="AF202" s="54">
        <f t="shared" si="26"/>
        <v>0</v>
      </c>
      <c r="AG202" s="53"/>
      <c r="AH202" s="8"/>
      <c r="AI202" s="54">
        <f t="shared" si="28"/>
        <v>0</v>
      </c>
      <c r="AJ202" s="53">
        <f t="shared" si="25"/>
        <v>731072.4725</v>
      </c>
      <c r="AK202" s="8">
        <f t="shared" si="25"/>
        <v>731072.4725</v>
      </c>
      <c r="AL202" s="54">
        <f t="shared" si="25"/>
        <v>731072.4725</v>
      </c>
      <c r="AM202" s="55">
        <f t="shared" si="29"/>
        <v>0</v>
      </c>
      <c r="AN202" s="4">
        <f t="shared" si="30"/>
        <v>0</v>
      </c>
      <c r="AO202" s="4"/>
    </row>
    <row r="203" spans="1:41" ht="12.75">
      <c r="A203" s="11">
        <v>196</v>
      </c>
      <c r="B203" s="46">
        <v>14400062</v>
      </c>
      <c r="C203" s="47"/>
      <c r="D203" s="5" t="s">
        <v>1277</v>
      </c>
      <c r="F203" s="48">
        <v>196549.38</v>
      </c>
      <c r="G203" s="48">
        <v>146598.68</v>
      </c>
      <c r="H203" s="48">
        <v>566721.15</v>
      </c>
      <c r="I203" s="48">
        <v>432453.57</v>
      </c>
      <c r="J203" s="48">
        <v>850936.74</v>
      </c>
      <c r="K203" s="48">
        <v>812178.25</v>
      </c>
      <c r="L203" s="48">
        <v>655691.43</v>
      </c>
      <c r="M203" s="49">
        <v>540755.76</v>
      </c>
      <c r="N203" s="49">
        <v>398337.02</v>
      </c>
      <c r="O203" s="49">
        <v>301587.82</v>
      </c>
      <c r="P203" s="49">
        <v>229335.53</v>
      </c>
      <c r="Q203" s="49">
        <v>206630.79</v>
      </c>
      <c r="R203" s="49">
        <v>249707.7</v>
      </c>
      <c r="S203" s="50">
        <f t="shared" si="27"/>
        <v>447029.6066666667</v>
      </c>
      <c r="T203" s="50" t="e">
        <f>S203-#REF!</f>
        <v>#REF!</v>
      </c>
      <c r="U203" s="51">
        <v>41</v>
      </c>
      <c r="V203" s="51"/>
      <c r="W203" s="51" t="s">
        <v>1130</v>
      </c>
      <c r="X203" s="63"/>
      <c r="Y203" s="56">
        <v>42</v>
      </c>
      <c r="AA203" s="53">
        <v>0</v>
      </c>
      <c r="AB203" s="8">
        <v>0</v>
      </c>
      <c r="AC203" s="54">
        <v>0</v>
      </c>
      <c r="AD203" s="53"/>
      <c r="AE203" s="8"/>
      <c r="AF203" s="54">
        <f t="shared" si="26"/>
        <v>0</v>
      </c>
      <c r="AG203" s="53"/>
      <c r="AH203" s="8"/>
      <c r="AI203" s="54">
        <f t="shared" si="28"/>
        <v>0</v>
      </c>
      <c r="AJ203" s="53">
        <f t="shared" si="25"/>
        <v>447029.6066666667</v>
      </c>
      <c r="AK203" s="8">
        <f t="shared" si="25"/>
        <v>447029.6066666667</v>
      </c>
      <c r="AL203" s="54">
        <f t="shared" si="25"/>
        <v>447029.6066666667</v>
      </c>
      <c r="AM203" s="55">
        <f t="shared" si="29"/>
        <v>0</v>
      </c>
      <c r="AN203" s="4">
        <f t="shared" si="30"/>
        <v>0</v>
      </c>
      <c r="AO203" s="4"/>
    </row>
    <row r="204" spans="1:41" ht="12.75">
      <c r="A204" s="11">
        <v>197</v>
      </c>
      <c r="B204" s="46">
        <v>14400071</v>
      </c>
      <c r="C204" s="47"/>
      <c r="D204" s="5" t="s">
        <v>1278</v>
      </c>
      <c r="E204" s="3">
        <v>39179</v>
      </c>
      <c r="F204" s="48"/>
      <c r="G204" s="48"/>
      <c r="H204" s="48"/>
      <c r="I204" s="48"/>
      <c r="J204" s="48"/>
      <c r="K204" s="48"/>
      <c r="L204" s="48"/>
      <c r="M204" s="49">
        <v>0</v>
      </c>
      <c r="N204" s="49">
        <v>-320206.03</v>
      </c>
      <c r="O204" s="49">
        <v>-452012.51</v>
      </c>
      <c r="P204" s="49">
        <v>-452012.51</v>
      </c>
      <c r="Q204" s="49">
        <v>-452012.51</v>
      </c>
      <c r="R204" s="49">
        <v>-452012.51</v>
      </c>
      <c r="S204" s="50">
        <f t="shared" si="27"/>
        <v>-158520.81791666665</v>
      </c>
      <c r="T204" s="50" t="e">
        <f>S204-#REF!</f>
        <v>#REF!</v>
      </c>
      <c r="U204" s="51"/>
      <c r="V204" s="51"/>
      <c r="W204" s="51" t="s">
        <v>1161</v>
      </c>
      <c r="X204" s="63"/>
      <c r="Y204" s="56"/>
      <c r="AA204" s="53">
        <v>0</v>
      </c>
      <c r="AB204" s="8">
        <v>0</v>
      </c>
      <c r="AC204" s="54">
        <v>0</v>
      </c>
      <c r="AD204" s="53"/>
      <c r="AE204" s="8"/>
      <c r="AF204" s="54">
        <f t="shared" si="26"/>
        <v>0</v>
      </c>
      <c r="AG204" s="53"/>
      <c r="AH204" s="8"/>
      <c r="AI204" s="54">
        <f t="shared" si="28"/>
        <v>0</v>
      </c>
      <c r="AJ204" s="53">
        <f t="shared" si="25"/>
        <v>0</v>
      </c>
      <c r="AK204" s="8">
        <f t="shared" si="25"/>
        <v>0</v>
      </c>
      <c r="AL204" s="54">
        <f t="shared" si="25"/>
        <v>0</v>
      </c>
      <c r="AM204" s="55">
        <f t="shared" si="29"/>
        <v>-158520.81791666665</v>
      </c>
      <c r="AN204" s="4">
        <f t="shared" si="30"/>
        <v>0</v>
      </c>
      <c r="AO204" s="4"/>
    </row>
    <row r="205" spans="1:41" ht="12.75">
      <c r="A205" s="11">
        <v>198</v>
      </c>
      <c r="B205" s="46">
        <v>14400213</v>
      </c>
      <c r="C205" s="47"/>
      <c r="D205" s="5" t="s">
        <v>1279</v>
      </c>
      <c r="F205" s="48">
        <v>-606844.79</v>
      </c>
      <c r="G205" s="48">
        <v>-603789.89</v>
      </c>
      <c r="H205" s="48">
        <v>-578235.89</v>
      </c>
      <c r="I205" s="48">
        <v>-585565.54</v>
      </c>
      <c r="J205" s="48">
        <v>-534688.2</v>
      </c>
      <c r="K205" s="48">
        <v>-575170.92</v>
      </c>
      <c r="L205" s="48">
        <v>-610216.53</v>
      </c>
      <c r="M205" s="49">
        <v>-628496.23</v>
      </c>
      <c r="N205" s="49">
        <v>-600674.7</v>
      </c>
      <c r="O205" s="49">
        <v>-629580.05</v>
      </c>
      <c r="P205" s="49">
        <v>-657046.16</v>
      </c>
      <c r="Q205" s="49">
        <v>-669220.4</v>
      </c>
      <c r="R205" s="49">
        <v>-675658.12</v>
      </c>
      <c r="S205" s="50">
        <f t="shared" si="27"/>
        <v>-609494.66375</v>
      </c>
      <c r="T205" s="50" t="e">
        <f>S205-#REF!</f>
        <v>#REF!</v>
      </c>
      <c r="U205" s="51" t="s">
        <v>1148</v>
      </c>
      <c r="V205" s="51"/>
      <c r="W205" s="51" t="s">
        <v>1149</v>
      </c>
      <c r="X205" s="56"/>
      <c r="Y205" s="56"/>
      <c r="AA205" s="53">
        <v>0</v>
      </c>
      <c r="AB205" s="8">
        <v>0</v>
      </c>
      <c r="AC205" s="54">
        <v>0</v>
      </c>
      <c r="AD205" s="53"/>
      <c r="AE205" s="8"/>
      <c r="AF205" s="54">
        <f t="shared" si="26"/>
        <v>0</v>
      </c>
      <c r="AG205" s="53"/>
      <c r="AH205" s="8"/>
      <c r="AI205" s="54">
        <f t="shared" si="28"/>
        <v>0</v>
      </c>
      <c r="AJ205" s="53">
        <f t="shared" si="25"/>
        <v>0</v>
      </c>
      <c r="AK205" s="8">
        <f t="shared" si="25"/>
        <v>0</v>
      </c>
      <c r="AL205" s="54">
        <f t="shared" si="25"/>
        <v>0</v>
      </c>
      <c r="AM205" s="55">
        <f t="shared" si="29"/>
        <v>-609494.66375</v>
      </c>
      <c r="AN205" s="4">
        <f t="shared" si="30"/>
        <v>0</v>
      </c>
      <c r="AO205" s="4"/>
    </row>
    <row r="206" spans="1:41" ht="12.75">
      <c r="A206" s="11">
        <v>199</v>
      </c>
      <c r="B206" s="46">
        <v>14400223</v>
      </c>
      <c r="C206" s="47"/>
      <c r="D206" s="5" t="s">
        <v>1280</v>
      </c>
      <c r="F206" s="48">
        <v>2619.27</v>
      </c>
      <c r="G206" s="48">
        <v>3165.9</v>
      </c>
      <c r="H206" s="48">
        <v>4918.58</v>
      </c>
      <c r="I206" s="48">
        <v>2226</v>
      </c>
      <c r="J206" s="48">
        <v>5351.11</v>
      </c>
      <c r="K206" s="48">
        <v>825.36</v>
      </c>
      <c r="L206" s="48">
        <v>915.75</v>
      </c>
      <c r="M206" s="49">
        <v>1899.9</v>
      </c>
      <c r="N206" s="49">
        <v>4582.88</v>
      </c>
      <c r="O206" s="49">
        <v>146.84</v>
      </c>
      <c r="P206" s="49">
        <v>479.08</v>
      </c>
      <c r="Q206" s="49">
        <v>2716.51</v>
      </c>
      <c r="R206" s="49">
        <v>-13.96</v>
      </c>
      <c r="S206" s="50">
        <f t="shared" si="27"/>
        <v>2377.5470833333334</v>
      </c>
      <c r="T206" s="50" t="e">
        <f>S206-#REF!</f>
        <v>#REF!</v>
      </c>
      <c r="U206" s="51" t="s">
        <v>1148</v>
      </c>
      <c r="V206" s="51"/>
      <c r="W206" s="51" t="s">
        <v>1149</v>
      </c>
      <c r="X206" s="56"/>
      <c r="Y206" s="56"/>
      <c r="AA206" s="53">
        <v>0</v>
      </c>
      <c r="AB206" s="8">
        <v>0</v>
      </c>
      <c r="AC206" s="54">
        <v>0</v>
      </c>
      <c r="AD206" s="53"/>
      <c r="AE206" s="8"/>
      <c r="AF206" s="54">
        <f t="shared" si="26"/>
        <v>0</v>
      </c>
      <c r="AG206" s="53"/>
      <c r="AH206" s="8"/>
      <c r="AI206" s="54">
        <f t="shared" si="28"/>
        <v>0</v>
      </c>
      <c r="AJ206" s="53">
        <f t="shared" si="25"/>
        <v>0</v>
      </c>
      <c r="AK206" s="8">
        <f t="shared" si="25"/>
        <v>0</v>
      </c>
      <c r="AL206" s="54">
        <f t="shared" si="25"/>
        <v>0</v>
      </c>
      <c r="AM206" s="55">
        <f t="shared" si="29"/>
        <v>2377.5470833333334</v>
      </c>
      <c r="AN206" s="4">
        <f t="shared" si="30"/>
        <v>0</v>
      </c>
      <c r="AO206" s="4"/>
    </row>
    <row r="207" spans="1:41" ht="12.75">
      <c r="A207" s="11">
        <v>200</v>
      </c>
      <c r="B207" s="46">
        <v>14400233</v>
      </c>
      <c r="C207" s="47"/>
      <c r="D207" s="5" t="s">
        <v>1281</v>
      </c>
      <c r="E207" s="3">
        <v>38596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50">
        <f t="shared" si="27"/>
        <v>0</v>
      </c>
      <c r="T207" s="50" t="e">
        <f>S207-#REF!</f>
        <v>#REF!</v>
      </c>
      <c r="U207" s="51" t="s">
        <v>1148</v>
      </c>
      <c r="V207" s="51"/>
      <c r="W207" s="51" t="s">
        <v>1149</v>
      </c>
      <c r="X207" s="56"/>
      <c r="Y207" s="56"/>
      <c r="AA207" s="53">
        <v>0</v>
      </c>
      <c r="AB207" s="8">
        <v>0</v>
      </c>
      <c r="AC207" s="54">
        <v>0</v>
      </c>
      <c r="AD207" s="53"/>
      <c r="AE207" s="8"/>
      <c r="AF207" s="54">
        <f t="shared" si="26"/>
        <v>0</v>
      </c>
      <c r="AG207" s="53"/>
      <c r="AH207" s="8"/>
      <c r="AI207" s="54">
        <f t="shared" si="28"/>
        <v>0</v>
      </c>
      <c r="AJ207" s="53">
        <f aca="true" t="shared" si="31" ref="AJ207:AL226">IF($Y207&gt;0,$S207-$AF207-$AI207-$AC207,0)</f>
        <v>0</v>
      </c>
      <c r="AK207" s="8">
        <f t="shared" si="31"/>
        <v>0</v>
      </c>
      <c r="AL207" s="54">
        <f t="shared" si="31"/>
        <v>0</v>
      </c>
      <c r="AM207" s="55">
        <f t="shared" si="29"/>
        <v>0</v>
      </c>
      <c r="AN207" s="4">
        <f t="shared" si="30"/>
        <v>0</v>
      </c>
      <c r="AO207" s="4"/>
    </row>
    <row r="208" spans="1:41" ht="12.75">
      <c r="A208" s="11">
        <v>201</v>
      </c>
      <c r="B208" s="46">
        <v>14400253</v>
      </c>
      <c r="C208" s="47"/>
      <c r="D208" s="5" t="s">
        <v>1282</v>
      </c>
      <c r="F208" s="48">
        <v>-3237.47</v>
      </c>
      <c r="G208" s="48">
        <v>16449.83</v>
      </c>
      <c r="H208" s="48">
        <v>5409.47</v>
      </c>
      <c r="I208" s="48">
        <v>19763.25</v>
      </c>
      <c r="J208" s="48">
        <v>13713.16</v>
      </c>
      <c r="K208" s="48">
        <v>8166.69</v>
      </c>
      <c r="L208" s="48">
        <v>7096.06</v>
      </c>
      <c r="M208" s="49">
        <v>37183.79</v>
      </c>
      <c r="N208" s="49">
        <v>116672.37</v>
      </c>
      <c r="O208" s="49">
        <v>7415.56</v>
      </c>
      <c r="P208" s="49">
        <v>-27129.85</v>
      </c>
      <c r="Q208" s="49">
        <v>45433.4</v>
      </c>
      <c r="R208" s="49">
        <v>-32011</v>
      </c>
      <c r="S208" s="50">
        <f t="shared" si="27"/>
        <v>19379.124583333334</v>
      </c>
      <c r="T208" s="50" t="e">
        <f>S208-#REF!</f>
        <v>#REF!</v>
      </c>
      <c r="U208" s="51" t="s">
        <v>1148</v>
      </c>
      <c r="V208" s="51"/>
      <c r="W208" s="51" t="s">
        <v>1149</v>
      </c>
      <c r="X208" s="56"/>
      <c r="Y208" s="56"/>
      <c r="AA208" s="53">
        <v>0</v>
      </c>
      <c r="AB208" s="8">
        <v>0</v>
      </c>
      <c r="AC208" s="54">
        <v>0</v>
      </c>
      <c r="AD208" s="53"/>
      <c r="AE208" s="8"/>
      <c r="AF208" s="54">
        <f t="shared" si="26"/>
        <v>0</v>
      </c>
      <c r="AG208" s="53"/>
      <c r="AH208" s="8"/>
      <c r="AI208" s="54">
        <f t="shared" si="28"/>
        <v>0</v>
      </c>
      <c r="AJ208" s="53">
        <f t="shared" si="31"/>
        <v>0</v>
      </c>
      <c r="AK208" s="8">
        <f t="shared" si="31"/>
        <v>0</v>
      </c>
      <c r="AL208" s="54">
        <f t="shared" si="31"/>
        <v>0</v>
      </c>
      <c r="AM208" s="55">
        <f t="shared" si="29"/>
        <v>19379.124583333334</v>
      </c>
      <c r="AN208" s="4">
        <f t="shared" si="30"/>
        <v>0</v>
      </c>
      <c r="AO208" s="4"/>
    </row>
    <row r="209" spans="1:41" ht="12.75">
      <c r="A209" s="11">
        <v>202</v>
      </c>
      <c r="B209" s="46">
        <v>14400263</v>
      </c>
      <c r="C209" s="47"/>
      <c r="D209" s="5" t="s">
        <v>1283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50">
        <f t="shared" si="27"/>
        <v>0</v>
      </c>
      <c r="T209" s="50" t="e">
        <f>S209-#REF!</f>
        <v>#REF!</v>
      </c>
      <c r="U209" s="51" t="s">
        <v>1148</v>
      </c>
      <c r="V209" s="51"/>
      <c r="W209" s="51" t="s">
        <v>1149</v>
      </c>
      <c r="X209" s="56"/>
      <c r="Y209" s="56"/>
      <c r="AA209" s="53">
        <v>0</v>
      </c>
      <c r="AB209" s="8">
        <v>0</v>
      </c>
      <c r="AC209" s="54">
        <v>0</v>
      </c>
      <c r="AD209" s="53"/>
      <c r="AE209" s="8"/>
      <c r="AF209" s="54">
        <f t="shared" si="26"/>
        <v>0</v>
      </c>
      <c r="AG209" s="53"/>
      <c r="AH209" s="8"/>
      <c r="AI209" s="54">
        <f t="shared" si="28"/>
        <v>0</v>
      </c>
      <c r="AJ209" s="53">
        <f t="shared" si="31"/>
        <v>0</v>
      </c>
      <c r="AK209" s="8">
        <f t="shared" si="31"/>
        <v>0</v>
      </c>
      <c r="AL209" s="54">
        <f t="shared" si="31"/>
        <v>0</v>
      </c>
      <c r="AM209" s="55">
        <f t="shared" si="29"/>
        <v>0</v>
      </c>
      <c r="AN209" s="4">
        <f t="shared" si="30"/>
        <v>0</v>
      </c>
      <c r="AO209" s="4"/>
    </row>
    <row r="210" spans="1:41" ht="12.75">
      <c r="A210" s="11">
        <v>203</v>
      </c>
      <c r="B210" s="46">
        <v>14400273</v>
      </c>
      <c r="C210" s="47"/>
      <c r="D210" s="5" t="s">
        <v>1284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50">
        <f t="shared" si="27"/>
        <v>0</v>
      </c>
      <c r="T210" s="50" t="e">
        <f>S210-#REF!</f>
        <v>#REF!</v>
      </c>
      <c r="U210" s="51" t="s">
        <v>1148</v>
      </c>
      <c r="V210" s="51"/>
      <c r="W210" s="51" t="s">
        <v>1149</v>
      </c>
      <c r="X210" s="56"/>
      <c r="Y210" s="56"/>
      <c r="AA210" s="53">
        <v>0</v>
      </c>
      <c r="AB210" s="8">
        <v>0</v>
      </c>
      <c r="AC210" s="54">
        <v>0</v>
      </c>
      <c r="AD210" s="53"/>
      <c r="AE210" s="8"/>
      <c r="AF210" s="54">
        <f t="shared" si="26"/>
        <v>0</v>
      </c>
      <c r="AG210" s="53"/>
      <c r="AH210" s="8"/>
      <c r="AI210" s="54">
        <f t="shared" si="28"/>
        <v>0</v>
      </c>
      <c r="AJ210" s="53">
        <f t="shared" si="31"/>
        <v>0</v>
      </c>
      <c r="AK210" s="8">
        <f t="shared" si="31"/>
        <v>0</v>
      </c>
      <c r="AL210" s="54">
        <f t="shared" si="31"/>
        <v>0</v>
      </c>
      <c r="AM210" s="55">
        <f t="shared" si="29"/>
        <v>0</v>
      </c>
      <c r="AN210" s="4">
        <f t="shared" si="30"/>
        <v>0</v>
      </c>
      <c r="AO210" s="4"/>
    </row>
    <row r="211" spans="1:41" ht="12.75">
      <c r="A211" s="11">
        <v>204</v>
      </c>
      <c r="B211" s="46">
        <v>14400293</v>
      </c>
      <c r="C211" s="47"/>
      <c r="D211" s="5" t="s">
        <v>1285</v>
      </c>
      <c r="F211" s="48">
        <v>-406413.69</v>
      </c>
      <c r="G211" s="48">
        <v>-467245.27</v>
      </c>
      <c r="H211" s="48">
        <v>-520165.27</v>
      </c>
      <c r="I211" s="48">
        <v>-430748.06</v>
      </c>
      <c r="J211" s="48">
        <v>-438088.01</v>
      </c>
      <c r="K211" s="48">
        <v>-431771.49</v>
      </c>
      <c r="L211" s="48">
        <v>-482834.41</v>
      </c>
      <c r="M211" s="49">
        <v>-486606.46</v>
      </c>
      <c r="N211" s="49">
        <v>-589510.08</v>
      </c>
      <c r="O211" s="49">
        <v>-704473.84</v>
      </c>
      <c r="P211" s="49">
        <v>-609700.51</v>
      </c>
      <c r="Q211" s="49">
        <v>-640463.65</v>
      </c>
      <c r="R211" s="49">
        <v>-651682.48</v>
      </c>
      <c r="S211" s="50">
        <f t="shared" si="27"/>
        <v>-527554.5945833334</v>
      </c>
      <c r="T211" s="50" t="e">
        <f>S211-#REF!</f>
        <v>#REF!</v>
      </c>
      <c r="U211" s="51" t="s">
        <v>1148</v>
      </c>
      <c r="V211" s="51"/>
      <c r="W211" s="51" t="s">
        <v>1149</v>
      </c>
      <c r="X211" s="56"/>
      <c r="Y211" s="56"/>
      <c r="AA211" s="53">
        <v>0</v>
      </c>
      <c r="AB211" s="8">
        <v>0</v>
      </c>
      <c r="AC211" s="54">
        <v>0</v>
      </c>
      <c r="AD211" s="53"/>
      <c r="AE211" s="8"/>
      <c r="AF211" s="54">
        <f t="shared" si="26"/>
        <v>0</v>
      </c>
      <c r="AG211" s="53"/>
      <c r="AH211" s="8"/>
      <c r="AI211" s="54">
        <f t="shared" si="28"/>
        <v>0</v>
      </c>
      <c r="AJ211" s="53">
        <f t="shared" si="31"/>
        <v>0</v>
      </c>
      <c r="AK211" s="8">
        <f t="shared" si="31"/>
        <v>0</v>
      </c>
      <c r="AL211" s="54">
        <f t="shared" si="31"/>
        <v>0</v>
      </c>
      <c r="AM211" s="55">
        <f t="shared" si="29"/>
        <v>-527554.5945833334</v>
      </c>
      <c r="AN211" s="4">
        <f t="shared" si="30"/>
        <v>0</v>
      </c>
      <c r="AO211" s="4"/>
    </row>
    <row r="212" spans="1:41" ht="12.75">
      <c r="A212" s="11">
        <v>205</v>
      </c>
      <c r="B212" s="46">
        <v>14600000</v>
      </c>
      <c r="C212" s="47"/>
      <c r="D212" s="5" t="s">
        <v>1286</v>
      </c>
      <c r="F212" s="48">
        <v>1550664.04</v>
      </c>
      <c r="G212" s="48">
        <v>1585248.02</v>
      </c>
      <c r="H212" s="48">
        <v>1643583.64</v>
      </c>
      <c r="I212" s="48">
        <v>835114.56</v>
      </c>
      <c r="J212" s="48">
        <v>935124.14</v>
      </c>
      <c r="K212" s="48">
        <v>1217169.54</v>
      </c>
      <c r="L212" s="48">
        <v>1143998.95</v>
      </c>
      <c r="M212" s="49">
        <v>1250743.23</v>
      </c>
      <c r="N212" s="49">
        <v>1318065.04</v>
      </c>
      <c r="O212" s="49">
        <v>1406103.01</v>
      </c>
      <c r="P212" s="49">
        <v>1431478.75</v>
      </c>
      <c r="Q212" s="49">
        <v>1624872.73</v>
      </c>
      <c r="R212" s="49">
        <v>1034160.54</v>
      </c>
      <c r="S212" s="50">
        <f t="shared" si="27"/>
        <v>1306992.8250000002</v>
      </c>
      <c r="T212" s="50" t="e">
        <f>S212-#REF!</f>
        <v>#REF!</v>
      </c>
      <c r="U212" s="51">
        <v>40</v>
      </c>
      <c r="V212" s="51"/>
      <c r="W212" s="51" t="s">
        <v>1287</v>
      </c>
      <c r="X212" s="56"/>
      <c r="Y212" s="56">
        <v>41</v>
      </c>
      <c r="AA212" s="53">
        <v>0</v>
      </c>
      <c r="AB212" s="8">
        <v>0</v>
      </c>
      <c r="AC212" s="54">
        <v>0</v>
      </c>
      <c r="AD212" s="53"/>
      <c r="AE212" s="8"/>
      <c r="AF212" s="54">
        <f t="shared" si="26"/>
        <v>0</v>
      </c>
      <c r="AG212" s="53"/>
      <c r="AH212" s="8"/>
      <c r="AI212" s="54">
        <f t="shared" si="28"/>
        <v>0</v>
      </c>
      <c r="AJ212" s="53">
        <f t="shared" si="31"/>
        <v>1306992.8250000002</v>
      </c>
      <c r="AK212" s="8">
        <f t="shared" si="31"/>
        <v>1306992.8250000002</v>
      </c>
      <c r="AL212" s="54">
        <f t="shared" si="31"/>
        <v>1306992.8250000002</v>
      </c>
      <c r="AM212" s="55">
        <f t="shared" si="29"/>
        <v>0</v>
      </c>
      <c r="AN212" s="4">
        <f t="shared" si="30"/>
        <v>0</v>
      </c>
      <c r="AO212" s="4"/>
    </row>
    <row r="213" spans="1:41" ht="12.75">
      <c r="A213" s="11">
        <v>206</v>
      </c>
      <c r="B213" s="46">
        <v>15100021</v>
      </c>
      <c r="C213" s="47"/>
      <c r="D213" s="5" t="s">
        <v>1290</v>
      </c>
      <c r="F213" s="48">
        <v>949720.77</v>
      </c>
      <c r="G213" s="48">
        <v>986506.35</v>
      </c>
      <c r="H213" s="48">
        <v>1023239.4</v>
      </c>
      <c r="I213" s="48">
        <v>1006233.73</v>
      </c>
      <c r="J213" s="48">
        <v>856743.61</v>
      </c>
      <c r="K213" s="48">
        <v>1509408.72</v>
      </c>
      <c r="L213" s="48">
        <v>1213250.93</v>
      </c>
      <c r="M213" s="49">
        <v>1084408.01</v>
      </c>
      <c r="N213" s="49">
        <v>1258909.41</v>
      </c>
      <c r="O213" s="49">
        <v>1224633.31</v>
      </c>
      <c r="P213" s="49">
        <v>829931.82</v>
      </c>
      <c r="Q213" s="49">
        <v>1131315.63</v>
      </c>
      <c r="R213" s="49">
        <v>951755.59</v>
      </c>
      <c r="S213" s="50">
        <f t="shared" si="27"/>
        <v>1089609.9249999998</v>
      </c>
      <c r="T213" s="50" t="e">
        <f>S213-#REF!</f>
        <v>#REF!</v>
      </c>
      <c r="U213" s="51"/>
      <c r="V213" s="51"/>
      <c r="W213" s="51" t="s">
        <v>1161</v>
      </c>
      <c r="X213" s="56"/>
      <c r="Y213" s="56"/>
      <c r="AA213" s="53">
        <v>0</v>
      </c>
      <c r="AB213" s="8">
        <v>0</v>
      </c>
      <c r="AC213" s="54">
        <v>0</v>
      </c>
      <c r="AD213" s="53"/>
      <c r="AE213" s="8"/>
      <c r="AF213" s="54">
        <f t="shared" si="26"/>
        <v>0</v>
      </c>
      <c r="AG213" s="53"/>
      <c r="AH213" s="8"/>
      <c r="AI213" s="54">
        <f t="shared" si="28"/>
        <v>0</v>
      </c>
      <c r="AJ213" s="53">
        <f t="shared" si="31"/>
        <v>0</v>
      </c>
      <c r="AK213" s="8">
        <f t="shared" si="31"/>
        <v>0</v>
      </c>
      <c r="AL213" s="54">
        <f t="shared" si="31"/>
        <v>0</v>
      </c>
      <c r="AM213" s="55">
        <f t="shared" si="29"/>
        <v>1089609.9249999998</v>
      </c>
      <c r="AN213" s="4">
        <f t="shared" si="30"/>
        <v>0</v>
      </c>
      <c r="AO213" s="4"/>
    </row>
    <row r="214" spans="1:41" ht="12.75">
      <c r="A214" s="11">
        <v>207</v>
      </c>
      <c r="B214" s="46">
        <v>15100031</v>
      </c>
      <c r="C214" s="47"/>
      <c r="D214" s="5" t="s">
        <v>1291</v>
      </c>
      <c r="F214" s="48">
        <v>1236051.81</v>
      </c>
      <c r="G214" s="48">
        <v>1174100.48</v>
      </c>
      <c r="H214" s="48">
        <v>1177079.8</v>
      </c>
      <c r="I214" s="48">
        <v>1230124.62</v>
      </c>
      <c r="J214" s="48">
        <v>1138573.72</v>
      </c>
      <c r="K214" s="48">
        <v>1089338.78</v>
      </c>
      <c r="L214" s="48">
        <v>1240426.37</v>
      </c>
      <c r="M214" s="49">
        <v>1321617.38</v>
      </c>
      <c r="N214" s="49">
        <v>1710055.25</v>
      </c>
      <c r="O214" s="49">
        <v>1335254.91</v>
      </c>
      <c r="P214" s="49">
        <v>1606380.81</v>
      </c>
      <c r="Q214" s="49">
        <v>1387732.84</v>
      </c>
      <c r="R214" s="49">
        <v>1141911.48</v>
      </c>
      <c r="S214" s="50">
        <f t="shared" si="27"/>
        <v>1299972.2170833333</v>
      </c>
      <c r="T214" s="50" t="e">
        <f>S214-#REF!</f>
        <v>#REF!</v>
      </c>
      <c r="U214" s="51"/>
      <c r="V214" s="51"/>
      <c r="W214" s="51" t="s">
        <v>1161</v>
      </c>
      <c r="X214" s="56"/>
      <c r="Y214" s="56"/>
      <c r="AA214" s="53">
        <v>0</v>
      </c>
      <c r="AB214" s="8">
        <v>0</v>
      </c>
      <c r="AC214" s="54">
        <v>0</v>
      </c>
      <c r="AD214" s="53"/>
      <c r="AE214" s="8"/>
      <c r="AF214" s="54">
        <f t="shared" si="26"/>
        <v>0</v>
      </c>
      <c r="AG214" s="53"/>
      <c r="AH214" s="8"/>
      <c r="AI214" s="54">
        <f t="shared" si="28"/>
        <v>0</v>
      </c>
      <c r="AJ214" s="53">
        <f t="shared" si="31"/>
        <v>0</v>
      </c>
      <c r="AK214" s="8">
        <f t="shared" si="31"/>
        <v>0</v>
      </c>
      <c r="AL214" s="54">
        <f t="shared" si="31"/>
        <v>0</v>
      </c>
      <c r="AM214" s="55">
        <f t="shared" si="29"/>
        <v>1299972.2170833333</v>
      </c>
      <c r="AN214" s="4">
        <f t="shared" si="30"/>
        <v>0</v>
      </c>
      <c r="AO214" s="4"/>
    </row>
    <row r="215" spans="1:41" ht="12.75">
      <c r="A215" s="11">
        <v>208</v>
      </c>
      <c r="B215" s="46">
        <v>15100041</v>
      </c>
      <c r="C215" s="47"/>
      <c r="D215" s="5" t="s">
        <v>1292</v>
      </c>
      <c r="F215" s="48">
        <v>308043.99</v>
      </c>
      <c r="G215" s="48">
        <v>304971.99</v>
      </c>
      <c r="H215" s="48">
        <v>301227.99</v>
      </c>
      <c r="I215" s="48">
        <v>288671.99</v>
      </c>
      <c r="J215" s="48">
        <v>290454.99</v>
      </c>
      <c r="K215" s="48">
        <v>276330.99</v>
      </c>
      <c r="L215" s="48">
        <v>275958.99</v>
      </c>
      <c r="M215" s="49">
        <v>246096.99</v>
      </c>
      <c r="N215" s="49">
        <v>283837.99</v>
      </c>
      <c r="O215" s="49">
        <v>287551.99</v>
      </c>
      <c r="P215" s="49">
        <v>280165.99</v>
      </c>
      <c r="Q215" s="49">
        <v>288821.99</v>
      </c>
      <c r="R215" s="49">
        <v>296966.99</v>
      </c>
      <c r="S215" s="50">
        <f t="shared" si="27"/>
        <v>285549.78166666673</v>
      </c>
      <c r="T215" s="50" t="e">
        <f>S215-#REF!</f>
        <v>#REF!</v>
      </c>
      <c r="U215" s="51"/>
      <c r="V215" s="51"/>
      <c r="W215" s="51" t="s">
        <v>1161</v>
      </c>
      <c r="X215" s="56"/>
      <c r="Y215" s="56"/>
      <c r="AA215" s="53">
        <v>0</v>
      </c>
      <c r="AB215" s="8">
        <v>0</v>
      </c>
      <c r="AC215" s="54">
        <v>0</v>
      </c>
      <c r="AD215" s="53"/>
      <c r="AE215" s="8"/>
      <c r="AF215" s="54">
        <f t="shared" si="26"/>
        <v>0</v>
      </c>
      <c r="AG215" s="53"/>
      <c r="AH215" s="8"/>
      <c r="AI215" s="54">
        <f t="shared" si="28"/>
        <v>0</v>
      </c>
      <c r="AJ215" s="53">
        <f t="shared" si="31"/>
        <v>0</v>
      </c>
      <c r="AK215" s="8">
        <f t="shared" si="31"/>
        <v>0</v>
      </c>
      <c r="AL215" s="54">
        <f t="shared" si="31"/>
        <v>0</v>
      </c>
      <c r="AM215" s="55">
        <f t="shared" si="29"/>
        <v>285549.78166666673</v>
      </c>
      <c r="AN215" s="4">
        <f t="shared" si="30"/>
        <v>0</v>
      </c>
      <c r="AO215" s="4"/>
    </row>
    <row r="216" spans="1:41" ht="12.75">
      <c r="A216" s="11">
        <v>209</v>
      </c>
      <c r="B216" s="46">
        <v>15100061</v>
      </c>
      <c r="C216" s="47"/>
      <c r="D216" s="5" t="s">
        <v>1293</v>
      </c>
      <c r="F216" s="48">
        <v>57954.85</v>
      </c>
      <c r="G216" s="48">
        <v>57233.51</v>
      </c>
      <c r="H216" s="48">
        <v>37460.83</v>
      </c>
      <c r="I216" s="48">
        <v>63087.78</v>
      </c>
      <c r="J216" s="48">
        <v>73686.28</v>
      </c>
      <c r="K216" s="48">
        <v>70973.47</v>
      </c>
      <c r="L216" s="48">
        <v>70857.84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50">
        <f t="shared" si="27"/>
        <v>33523.09458333333</v>
      </c>
      <c r="T216" s="50" t="e">
        <f>S216-#REF!</f>
        <v>#REF!</v>
      </c>
      <c r="U216" s="51"/>
      <c r="V216" s="51"/>
      <c r="W216" s="51" t="s">
        <v>1161</v>
      </c>
      <c r="X216" s="56"/>
      <c r="Y216" s="56"/>
      <c r="AA216" s="53">
        <v>0</v>
      </c>
      <c r="AB216" s="8">
        <v>0</v>
      </c>
      <c r="AC216" s="54">
        <v>0</v>
      </c>
      <c r="AD216" s="53"/>
      <c r="AE216" s="8"/>
      <c r="AF216" s="54">
        <f t="shared" si="26"/>
        <v>0</v>
      </c>
      <c r="AG216" s="53"/>
      <c r="AH216" s="8"/>
      <c r="AI216" s="54">
        <f t="shared" si="28"/>
        <v>0</v>
      </c>
      <c r="AJ216" s="53">
        <f t="shared" si="31"/>
        <v>0</v>
      </c>
      <c r="AK216" s="8">
        <f t="shared" si="31"/>
        <v>0</v>
      </c>
      <c r="AL216" s="54">
        <f t="shared" si="31"/>
        <v>0</v>
      </c>
      <c r="AM216" s="55">
        <f t="shared" si="29"/>
        <v>33523.09458333333</v>
      </c>
      <c r="AN216" s="4">
        <f t="shared" si="30"/>
        <v>0</v>
      </c>
      <c r="AO216" s="4"/>
    </row>
    <row r="217" spans="1:41" ht="12.75">
      <c r="A217" s="11">
        <v>210</v>
      </c>
      <c r="B217" s="46">
        <v>15100081</v>
      </c>
      <c r="C217" s="47"/>
      <c r="D217" s="5" t="s">
        <v>1294</v>
      </c>
      <c r="F217" s="48">
        <v>773398.94</v>
      </c>
      <c r="G217" s="48">
        <v>773398.94</v>
      </c>
      <c r="H217" s="48">
        <v>655315.43</v>
      </c>
      <c r="I217" s="48">
        <v>634150.17</v>
      </c>
      <c r="J217" s="48">
        <v>634034.33</v>
      </c>
      <c r="K217" s="48">
        <v>621474.48</v>
      </c>
      <c r="L217" s="48">
        <v>583467.84</v>
      </c>
      <c r="M217" s="49">
        <v>583467.84</v>
      </c>
      <c r="N217" s="49">
        <v>759286.8</v>
      </c>
      <c r="O217" s="49">
        <v>833489.38</v>
      </c>
      <c r="P217" s="49">
        <v>1856975.86</v>
      </c>
      <c r="Q217" s="49">
        <v>1856975.86</v>
      </c>
      <c r="R217" s="49">
        <v>1856975.86</v>
      </c>
      <c r="S217" s="50">
        <f t="shared" si="27"/>
        <v>925602.0275</v>
      </c>
      <c r="T217" s="50" t="e">
        <f>S217-#REF!</f>
        <v>#REF!</v>
      </c>
      <c r="U217" s="51"/>
      <c r="V217" s="51"/>
      <c r="W217" s="51" t="s">
        <v>1161</v>
      </c>
      <c r="X217" s="56"/>
      <c r="Y217" s="56"/>
      <c r="AA217" s="53">
        <v>0</v>
      </c>
      <c r="AB217" s="8">
        <v>0</v>
      </c>
      <c r="AC217" s="54">
        <v>0</v>
      </c>
      <c r="AD217" s="53"/>
      <c r="AE217" s="8"/>
      <c r="AF217" s="54">
        <f t="shared" si="26"/>
        <v>0</v>
      </c>
      <c r="AG217" s="53"/>
      <c r="AH217" s="8"/>
      <c r="AI217" s="54">
        <f t="shared" si="28"/>
        <v>0</v>
      </c>
      <c r="AJ217" s="53">
        <f t="shared" si="31"/>
        <v>0</v>
      </c>
      <c r="AK217" s="8">
        <f t="shared" si="31"/>
        <v>0</v>
      </c>
      <c r="AL217" s="54">
        <f t="shared" si="31"/>
        <v>0</v>
      </c>
      <c r="AM217" s="55">
        <f t="shared" si="29"/>
        <v>925602.0275</v>
      </c>
      <c r="AN217" s="4">
        <f t="shared" si="30"/>
        <v>0</v>
      </c>
      <c r="AO217" s="4"/>
    </row>
    <row r="218" spans="1:41" ht="12.75">
      <c r="A218" s="11">
        <v>211</v>
      </c>
      <c r="B218" s="46">
        <v>15100091</v>
      </c>
      <c r="C218" s="47"/>
      <c r="D218" s="5" t="s">
        <v>1295</v>
      </c>
      <c r="F218" s="48">
        <v>782567.61</v>
      </c>
      <c r="G218" s="48">
        <v>782567.61</v>
      </c>
      <c r="H218" s="48">
        <v>699101.94</v>
      </c>
      <c r="I218" s="48">
        <v>699101.94</v>
      </c>
      <c r="J218" s="48">
        <v>699101.94</v>
      </c>
      <c r="K218" s="48">
        <v>699101.94</v>
      </c>
      <c r="L218" s="48">
        <v>699101.94</v>
      </c>
      <c r="M218" s="49">
        <v>758604.44</v>
      </c>
      <c r="N218" s="49">
        <v>761397.69</v>
      </c>
      <c r="O218" s="49">
        <v>761397.69</v>
      </c>
      <c r="P218" s="49">
        <v>761397.69</v>
      </c>
      <c r="Q218" s="49">
        <v>761397.69</v>
      </c>
      <c r="R218" s="49">
        <v>761336.52</v>
      </c>
      <c r="S218" s="50">
        <f t="shared" si="27"/>
        <v>737852.0479166665</v>
      </c>
      <c r="T218" s="50" t="e">
        <f>S218-#REF!</f>
        <v>#REF!</v>
      </c>
      <c r="U218" s="51"/>
      <c r="V218" s="51"/>
      <c r="W218" s="51" t="s">
        <v>1161</v>
      </c>
      <c r="X218" s="56"/>
      <c r="Y218" s="56"/>
      <c r="AA218" s="53">
        <v>0</v>
      </c>
      <c r="AB218" s="8">
        <v>0</v>
      </c>
      <c r="AC218" s="54">
        <v>0</v>
      </c>
      <c r="AD218" s="53"/>
      <c r="AE218" s="8"/>
      <c r="AF218" s="54">
        <f t="shared" si="26"/>
        <v>0</v>
      </c>
      <c r="AG218" s="53"/>
      <c r="AH218" s="8"/>
      <c r="AI218" s="54">
        <f t="shared" si="28"/>
        <v>0</v>
      </c>
      <c r="AJ218" s="53">
        <f t="shared" si="31"/>
        <v>0</v>
      </c>
      <c r="AK218" s="8">
        <f t="shared" si="31"/>
        <v>0</v>
      </c>
      <c r="AL218" s="54">
        <f t="shared" si="31"/>
        <v>0</v>
      </c>
      <c r="AM218" s="55">
        <f t="shared" si="29"/>
        <v>737852.0479166665</v>
      </c>
      <c r="AN218" s="4">
        <f t="shared" si="30"/>
        <v>0</v>
      </c>
      <c r="AO218" s="4"/>
    </row>
    <row r="219" spans="1:41" ht="12.75">
      <c r="A219" s="11">
        <v>212</v>
      </c>
      <c r="B219" s="46">
        <v>15100101</v>
      </c>
      <c r="C219" s="47"/>
      <c r="D219" s="5" t="s">
        <v>1296</v>
      </c>
      <c r="F219" s="48">
        <v>1517850.22</v>
      </c>
      <c r="G219" s="48">
        <v>1517850.22</v>
      </c>
      <c r="H219" s="48">
        <v>1334598.14</v>
      </c>
      <c r="I219" s="48">
        <v>1334598.14</v>
      </c>
      <c r="J219" s="48">
        <v>1318758.88</v>
      </c>
      <c r="K219" s="48">
        <v>1318758.88</v>
      </c>
      <c r="L219" s="48">
        <v>1318758.88</v>
      </c>
      <c r="M219" s="49">
        <v>1277486.08</v>
      </c>
      <c r="N219" s="49">
        <v>1101667.12</v>
      </c>
      <c r="O219" s="49">
        <v>1027464.54</v>
      </c>
      <c r="P219" s="49">
        <v>3978.06</v>
      </c>
      <c r="Q219" s="49">
        <v>0</v>
      </c>
      <c r="R219" s="49">
        <v>0</v>
      </c>
      <c r="S219" s="50">
        <f t="shared" si="27"/>
        <v>1026070.3374999999</v>
      </c>
      <c r="T219" s="50" t="e">
        <f>S219-#REF!</f>
        <v>#REF!</v>
      </c>
      <c r="U219" s="51"/>
      <c r="V219" s="51"/>
      <c r="W219" s="51" t="s">
        <v>1161</v>
      </c>
      <c r="X219" s="56"/>
      <c r="Y219" s="56"/>
      <c r="AA219" s="53">
        <v>0</v>
      </c>
      <c r="AB219" s="8">
        <v>0</v>
      </c>
      <c r="AC219" s="54">
        <v>0</v>
      </c>
      <c r="AD219" s="53"/>
      <c r="AE219" s="8"/>
      <c r="AF219" s="54">
        <f t="shared" si="26"/>
        <v>0</v>
      </c>
      <c r="AG219" s="53"/>
      <c r="AH219" s="8"/>
      <c r="AI219" s="54">
        <f t="shared" si="28"/>
        <v>0</v>
      </c>
      <c r="AJ219" s="53">
        <f t="shared" si="31"/>
        <v>0</v>
      </c>
      <c r="AK219" s="8">
        <f t="shared" si="31"/>
        <v>0</v>
      </c>
      <c r="AL219" s="54">
        <f t="shared" si="31"/>
        <v>0</v>
      </c>
      <c r="AM219" s="55">
        <f t="shared" si="29"/>
        <v>1026070.3374999999</v>
      </c>
      <c r="AN219" s="4">
        <f t="shared" si="30"/>
        <v>0</v>
      </c>
      <c r="AO219" s="4"/>
    </row>
    <row r="220" spans="1:41" ht="12.75">
      <c r="A220" s="11">
        <v>213</v>
      </c>
      <c r="B220" s="46">
        <v>15100121</v>
      </c>
      <c r="C220" s="47"/>
      <c r="D220" s="5" t="s">
        <v>1295</v>
      </c>
      <c r="F220" s="48">
        <v>7453.36</v>
      </c>
      <c r="G220" s="48">
        <v>-10408.78</v>
      </c>
      <c r="H220" s="48">
        <v>-18713.34</v>
      </c>
      <c r="I220" s="48">
        <v>20961.7</v>
      </c>
      <c r="J220" s="48">
        <v>0</v>
      </c>
      <c r="K220" s="48">
        <v>0</v>
      </c>
      <c r="L220" s="48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50">
        <f t="shared" si="27"/>
        <v>-369.47833333333347</v>
      </c>
      <c r="T220" s="50" t="e">
        <f>S220-#REF!</f>
        <v>#REF!</v>
      </c>
      <c r="U220" s="51"/>
      <c r="V220" s="51"/>
      <c r="W220" s="51" t="s">
        <v>1161</v>
      </c>
      <c r="X220" s="56"/>
      <c r="Y220" s="56"/>
      <c r="AA220" s="53">
        <v>0</v>
      </c>
      <c r="AB220" s="8">
        <v>0</v>
      </c>
      <c r="AC220" s="54">
        <v>0</v>
      </c>
      <c r="AD220" s="53"/>
      <c r="AE220" s="8"/>
      <c r="AF220" s="54">
        <f t="shared" si="26"/>
        <v>0</v>
      </c>
      <c r="AG220" s="53"/>
      <c r="AH220" s="8"/>
      <c r="AI220" s="54">
        <f t="shared" si="28"/>
        <v>0</v>
      </c>
      <c r="AJ220" s="53">
        <f t="shared" si="31"/>
        <v>0</v>
      </c>
      <c r="AK220" s="8">
        <f t="shared" si="31"/>
        <v>0</v>
      </c>
      <c r="AL220" s="54">
        <f t="shared" si="31"/>
        <v>0</v>
      </c>
      <c r="AM220" s="55">
        <f t="shared" si="29"/>
        <v>-369.47833333333347</v>
      </c>
      <c r="AN220" s="4">
        <f t="shared" si="30"/>
        <v>0</v>
      </c>
      <c r="AO220" s="4"/>
    </row>
    <row r="221" spans="1:41" ht="12.75">
      <c r="A221" s="11">
        <v>214</v>
      </c>
      <c r="B221" s="46">
        <v>15100122</v>
      </c>
      <c r="C221" s="47"/>
      <c r="D221" s="5" t="s">
        <v>1297</v>
      </c>
      <c r="F221" s="48">
        <v>295705.88</v>
      </c>
      <c r="G221" s="48">
        <v>295705.88</v>
      </c>
      <c r="H221" s="48">
        <v>295705.88</v>
      </c>
      <c r="I221" s="48">
        <v>294938.14</v>
      </c>
      <c r="J221" s="48">
        <v>294938.14</v>
      </c>
      <c r="K221" s="48">
        <v>294938.14</v>
      </c>
      <c r="L221" s="48">
        <v>294368.03</v>
      </c>
      <c r="M221" s="49">
        <v>294368.03</v>
      </c>
      <c r="N221" s="49">
        <v>294368.03</v>
      </c>
      <c r="O221" s="49">
        <v>295169.81</v>
      </c>
      <c r="P221" s="49">
        <v>295169.81</v>
      </c>
      <c r="Q221" s="49">
        <v>295169.81</v>
      </c>
      <c r="R221" s="49">
        <v>295169.81</v>
      </c>
      <c r="S221" s="50">
        <f t="shared" si="27"/>
        <v>295023.1287500001</v>
      </c>
      <c r="T221" s="50" t="e">
        <f>S221-#REF!</f>
        <v>#REF!</v>
      </c>
      <c r="U221" s="51" t="s">
        <v>1186</v>
      </c>
      <c r="V221" s="51"/>
      <c r="W221" s="51"/>
      <c r="X221" s="56"/>
      <c r="Y221" s="56"/>
      <c r="AA221" s="53">
        <v>0</v>
      </c>
      <c r="AB221" s="8">
        <v>0</v>
      </c>
      <c r="AC221" s="54">
        <v>0</v>
      </c>
      <c r="AD221" s="53"/>
      <c r="AE221" s="8"/>
      <c r="AF221" s="54">
        <f t="shared" si="26"/>
        <v>0</v>
      </c>
      <c r="AG221" s="53"/>
      <c r="AH221" s="8"/>
      <c r="AI221" s="54">
        <f t="shared" si="28"/>
        <v>0</v>
      </c>
      <c r="AJ221" s="53">
        <f t="shared" si="31"/>
        <v>0</v>
      </c>
      <c r="AK221" s="8">
        <f t="shared" si="31"/>
        <v>0</v>
      </c>
      <c r="AL221" s="54">
        <f t="shared" si="31"/>
        <v>0</v>
      </c>
      <c r="AM221" s="55">
        <f t="shared" si="29"/>
        <v>295023.1287500001</v>
      </c>
      <c r="AN221" s="4">
        <f t="shared" si="30"/>
        <v>0</v>
      </c>
      <c r="AO221" s="4"/>
    </row>
    <row r="222" spans="1:41" ht="12.75">
      <c r="A222" s="11">
        <v>215</v>
      </c>
      <c r="B222" s="46">
        <v>15100151</v>
      </c>
      <c r="C222" s="47"/>
      <c r="D222" s="5" t="s">
        <v>1298</v>
      </c>
      <c r="F222" s="48">
        <v>31447.25</v>
      </c>
      <c r="G222" s="48">
        <v>17509.44</v>
      </c>
      <c r="H222" s="48">
        <v>28258.2</v>
      </c>
      <c r="I222" s="48">
        <v>10315.45</v>
      </c>
      <c r="J222" s="48">
        <v>0</v>
      </c>
      <c r="K222" s="48">
        <v>0</v>
      </c>
      <c r="L222" s="48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50">
        <f t="shared" si="27"/>
        <v>5983.892916666667</v>
      </c>
      <c r="T222" s="50" t="e">
        <f>S222-#REF!</f>
        <v>#REF!</v>
      </c>
      <c r="U222" s="51"/>
      <c r="V222" s="51"/>
      <c r="W222" s="51" t="s">
        <v>1161</v>
      </c>
      <c r="X222" s="56"/>
      <c r="Y222" s="56"/>
      <c r="AA222" s="53">
        <v>0</v>
      </c>
      <c r="AB222" s="8">
        <v>0</v>
      </c>
      <c r="AC222" s="54">
        <v>0</v>
      </c>
      <c r="AD222" s="53"/>
      <c r="AE222" s="8"/>
      <c r="AF222" s="54">
        <f t="shared" si="26"/>
        <v>0</v>
      </c>
      <c r="AG222" s="53"/>
      <c r="AH222" s="8"/>
      <c r="AI222" s="54">
        <f t="shared" si="28"/>
        <v>0</v>
      </c>
      <c r="AJ222" s="53">
        <f t="shared" si="31"/>
        <v>0</v>
      </c>
      <c r="AK222" s="8">
        <f t="shared" si="31"/>
        <v>0</v>
      </c>
      <c r="AL222" s="54">
        <f t="shared" si="31"/>
        <v>0</v>
      </c>
      <c r="AM222" s="55">
        <f t="shared" si="29"/>
        <v>5983.892916666667</v>
      </c>
      <c r="AN222" s="4">
        <f t="shared" si="30"/>
        <v>0</v>
      </c>
      <c r="AO222" s="4"/>
    </row>
    <row r="223" spans="1:41" ht="12.75">
      <c r="A223" s="11">
        <v>216</v>
      </c>
      <c r="B223" s="46">
        <v>15100161</v>
      </c>
      <c r="C223" s="47"/>
      <c r="D223" s="5" t="s">
        <v>1299</v>
      </c>
      <c r="F223" s="48">
        <v>-1263.61</v>
      </c>
      <c r="G223" s="48">
        <v>-918.52</v>
      </c>
      <c r="H223" s="48">
        <v>-2187.73</v>
      </c>
      <c r="I223" s="48">
        <v>-2278.71</v>
      </c>
      <c r="J223" s="48">
        <v>0</v>
      </c>
      <c r="K223" s="48">
        <v>0</v>
      </c>
      <c r="L223" s="48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50">
        <f t="shared" si="27"/>
        <v>-501.39708333333334</v>
      </c>
      <c r="T223" s="50" t="e">
        <f>S223-#REF!</f>
        <v>#REF!</v>
      </c>
      <c r="U223" s="51"/>
      <c r="V223" s="51"/>
      <c r="W223" s="51" t="s">
        <v>1161</v>
      </c>
      <c r="X223" s="56"/>
      <c r="Y223" s="56"/>
      <c r="AA223" s="53">
        <v>0</v>
      </c>
      <c r="AB223" s="8">
        <v>0</v>
      </c>
      <c r="AC223" s="54">
        <v>0</v>
      </c>
      <c r="AD223" s="53"/>
      <c r="AE223" s="8"/>
      <c r="AF223" s="54">
        <f t="shared" si="26"/>
        <v>0</v>
      </c>
      <c r="AG223" s="53"/>
      <c r="AH223" s="8"/>
      <c r="AI223" s="54">
        <f t="shared" si="28"/>
        <v>0</v>
      </c>
      <c r="AJ223" s="53">
        <f t="shared" si="31"/>
        <v>0</v>
      </c>
      <c r="AK223" s="8">
        <f t="shared" si="31"/>
        <v>0</v>
      </c>
      <c r="AL223" s="54">
        <f t="shared" si="31"/>
        <v>0</v>
      </c>
      <c r="AM223" s="55">
        <f t="shared" si="29"/>
        <v>-501.39708333333334</v>
      </c>
      <c r="AN223" s="4">
        <f t="shared" si="30"/>
        <v>0</v>
      </c>
      <c r="AO223" s="4"/>
    </row>
    <row r="224" spans="1:41" ht="12.75">
      <c r="A224" s="11">
        <v>217</v>
      </c>
      <c r="B224" s="46">
        <v>15100171</v>
      </c>
      <c r="C224" s="47"/>
      <c r="D224" s="5" t="s">
        <v>1300</v>
      </c>
      <c r="F224" s="48">
        <v>-538.02</v>
      </c>
      <c r="G224" s="48">
        <v>68.17</v>
      </c>
      <c r="H224" s="48">
        <v>-2023.06</v>
      </c>
      <c r="I224" s="48">
        <v>-2107.19</v>
      </c>
      <c r="J224" s="48">
        <v>0</v>
      </c>
      <c r="K224" s="48">
        <v>0</v>
      </c>
      <c r="L224" s="48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50">
        <f t="shared" si="27"/>
        <v>-360.9241666666667</v>
      </c>
      <c r="T224" s="50" t="e">
        <f>S224-#REF!</f>
        <v>#REF!</v>
      </c>
      <c r="U224" s="51"/>
      <c r="V224" s="51"/>
      <c r="W224" s="51" t="s">
        <v>1161</v>
      </c>
      <c r="X224" s="56"/>
      <c r="Y224" s="56"/>
      <c r="AA224" s="53">
        <v>0</v>
      </c>
      <c r="AB224" s="8">
        <v>0</v>
      </c>
      <c r="AC224" s="54">
        <v>0</v>
      </c>
      <c r="AD224" s="53"/>
      <c r="AE224" s="8"/>
      <c r="AF224" s="54">
        <f t="shared" si="26"/>
        <v>0</v>
      </c>
      <c r="AG224" s="53"/>
      <c r="AH224" s="8"/>
      <c r="AI224" s="54">
        <f t="shared" si="28"/>
        <v>0</v>
      </c>
      <c r="AJ224" s="53">
        <f t="shared" si="31"/>
        <v>0</v>
      </c>
      <c r="AK224" s="8">
        <f t="shared" si="31"/>
        <v>0</v>
      </c>
      <c r="AL224" s="54">
        <f t="shared" si="31"/>
        <v>0</v>
      </c>
      <c r="AM224" s="55">
        <f t="shared" si="29"/>
        <v>-360.9241666666667</v>
      </c>
      <c r="AN224" s="4">
        <f t="shared" si="30"/>
        <v>0</v>
      </c>
      <c r="AO224" s="4"/>
    </row>
    <row r="225" spans="1:41" ht="12.75">
      <c r="A225" s="11">
        <v>218</v>
      </c>
      <c r="B225" s="46">
        <v>15100181</v>
      </c>
      <c r="C225" s="47"/>
      <c r="D225" s="5" t="s">
        <v>1301</v>
      </c>
      <c r="F225" s="48">
        <v>128770.11</v>
      </c>
      <c r="G225" s="48">
        <v>154656.11</v>
      </c>
      <c r="H225" s="48">
        <v>85590.11</v>
      </c>
      <c r="I225" s="48">
        <v>155290.11</v>
      </c>
      <c r="J225" s="48">
        <v>159346.11</v>
      </c>
      <c r="K225" s="48">
        <v>145000.11</v>
      </c>
      <c r="L225" s="48">
        <v>172768.11</v>
      </c>
      <c r="M225" s="49">
        <v>181364.11</v>
      </c>
      <c r="N225" s="49">
        <v>175909.11</v>
      </c>
      <c r="O225" s="49">
        <v>161281.11</v>
      </c>
      <c r="P225" s="49">
        <v>159494.11</v>
      </c>
      <c r="Q225" s="49">
        <v>135869.11</v>
      </c>
      <c r="R225" s="49">
        <v>142020.11</v>
      </c>
      <c r="S225" s="50">
        <f t="shared" si="27"/>
        <v>151830.2766666666</v>
      </c>
      <c r="T225" s="50" t="e">
        <f>S225-#REF!</f>
        <v>#REF!</v>
      </c>
      <c r="U225" s="51"/>
      <c r="V225" s="51"/>
      <c r="W225" s="51" t="s">
        <v>1161</v>
      </c>
      <c r="X225" s="56"/>
      <c r="Y225" s="56"/>
      <c r="AA225" s="53">
        <v>0</v>
      </c>
      <c r="AB225" s="8">
        <v>0</v>
      </c>
      <c r="AC225" s="54">
        <v>0</v>
      </c>
      <c r="AD225" s="53"/>
      <c r="AE225" s="8"/>
      <c r="AF225" s="54">
        <f t="shared" si="26"/>
        <v>0</v>
      </c>
      <c r="AG225" s="53"/>
      <c r="AH225" s="8"/>
      <c r="AI225" s="54">
        <f t="shared" si="28"/>
        <v>0</v>
      </c>
      <c r="AJ225" s="53">
        <f t="shared" si="31"/>
        <v>0</v>
      </c>
      <c r="AK225" s="8">
        <f t="shared" si="31"/>
        <v>0</v>
      </c>
      <c r="AL225" s="54">
        <f t="shared" si="31"/>
        <v>0</v>
      </c>
      <c r="AM225" s="55">
        <f t="shared" si="29"/>
        <v>151830.2766666666</v>
      </c>
      <c r="AN225" s="4">
        <f t="shared" si="30"/>
        <v>0</v>
      </c>
      <c r="AO225" s="4"/>
    </row>
    <row r="226" spans="1:41" ht="12.75">
      <c r="A226" s="11">
        <v>219</v>
      </c>
      <c r="B226" s="46">
        <v>15100201</v>
      </c>
      <c r="C226" s="47"/>
      <c r="D226" s="5" t="s">
        <v>1302</v>
      </c>
      <c r="F226" s="48">
        <v>1327221.94</v>
      </c>
      <c r="G226" s="48">
        <v>1327221.94</v>
      </c>
      <c r="H226" s="48">
        <v>1327221.94</v>
      </c>
      <c r="I226" s="48">
        <v>1315879.44</v>
      </c>
      <c r="J226" s="48">
        <v>1315879.44</v>
      </c>
      <c r="K226" s="48">
        <v>1315879.44</v>
      </c>
      <c r="L226" s="48">
        <v>1315879.44</v>
      </c>
      <c r="M226" s="49">
        <v>1315155.9</v>
      </c>
      <c r="N226" s="49">
        <v>1315155.9</v>
      </c>
      <c r="O226" s="49">
        <v>1314091.88</v>
      </c>
      <c r="P226" s="49">
        <v>1314091.88</v>
      </c>
      <c r="Q226" s="49">
        <v>1314091.88</v>
      </c>
      <c r="R226" s="49">
        <v>1314091.88</v>
      </c>
      <c r="S226" s="50">
        <f t="shared" si="27"/>
        <v>1317600.4991666665</v>
      </c>
      <c r="T226" s="50" t="e">
        <f>S226-#REF!</f>
        <v>#REF!</v>
      </c>
      <c r="U226" s="51"/>
      <c r="V226" s="51"/>
      <c r="W226" s="51" t="s">
        <v>1161</v>
      </c>
      <c r="X226" s="56"/>
      <c r="Y226" s="56"/>
      <c r="AA226" s="53">
        <v>0</v>
      </c>
      <c r="AB226" s="8">
        <v>0</v>
      </c>
      <c r="AC226" s="54">
        <v>0</v>
      </c>
      <c r="AD226" s="53"/>
      <c r="AE226" s="8"/>
      <c r="AF226" s="54">
        <f t="shared" si="26"/>
        <v>0</v>
      </c>
      <c r="AG226" s="53"/>
      <c r="AH226" s="8"/>
      <c r="AI226" s="54">
        <f t="shared" si="28"/>
        <v>0</v>
      </c>
      <c r="AJ226" s="53">
        <f t="shared" si="31"/>
        <v>0</v>
      </c>
      <c r="AK226" s="8">
        <f t="shared" si="31"/>
        <v>0</v>
      </c>
      <c r="AL226" s="54">
        <f t="shared" si="31"/>
        <v>0</v>
      </c>
      <c r="AM226" s="55">
        <f t="shared" si="29"/>
        <v>1317600.4991666665</v>
      </c>
      <c r="AN226" s="4">
        <f t="shared" si="30"/>
        <v>0</v>
      </c>
      <c r="AO226" s="4"/>
    </row>
    <row r="227" spans="1:41" ht="12.75">
      <c r="A227" s="11">
        <v>220</v>
      </c>
      <c r="B227" s="46">
        <v>15100211</v>
      </c>
      <c r="C227" s="47"/>
      <c r="D227" s="5" t="s">
        <v>1303</v>
      </c>
      <c r="E227" s="3">
        <v>39142</v>
      </c>
      <c r="F227" s="48"/>
      <c r="G227" s="48"/>
      <c r="H227" s="48"/>
      <c r="I227" s="48">
        <v>0</v>
      </c>
      <c r="J227" s="48">
        <v>68306.11</v>
      </c>
      <c r="K227" s="48">
        <v>90640.89</v>
      </c>
      <c r="L227" s="48">
        <v>165943.99</v>
      </c>
      <c r="M227" s="49">
        <v>180093.12</v>
      </c>
      <c r="N227" s="49">
        <v>181756</v>
      </c>
      <c r="O227" s="49">
        <v>312556.2</v>
      </c>
      <c r="P227" s="49">
        <v>170096.72</v>
      </c>
      <c r="Q227" s="49">
        <v>-115133.91</v>
      </c>
      <c r="R227" s="49">
        <v>36485.92</v>
      </c>
      <c r="S227" s="50">
        <f t="shared" si="27"/>
        <v>89375.17333333334</v>
      </c>
      <c r="T227" s="50" t="e">
        <f>S227-#REF!</f>
        <v>#REF!</v>
      </c>
      <c r="U227" s="51"/>
      <c r="V227" s="51"/>
      <c r="W227" s="51" t="s">
        <v>1161</v>
      </c>
      <c r="X227" s="56"/>
      <c r="Y227" s="56"/>
      <c r="AA227" s="53">
        <v>0</v>
      </c>
      <c r="AB227" s="8">
        <v>0</v>
      </c>
      <c r="AC227" s="54">
        <v>0</v>
      </c>
      <c r="AD227" s="53"/>
      <c r="AE227" s="8"/>
      <c r="AF227" s="54">
        <f t="shared" si="26"/>
        <v>0</v>
      </c>
      <c r="AG227" s="53"/>
      <c r="AH227" s="8"/>
      <c r="AI227" s="54">
        <f t="shared" si="28"/>
        <v>0</v>
      </c>
      <c r="AJ227" s="53">
        <f aca="true" t="shared" si="32" ref="AJ227:AL246">IF($Y227&gt;0,$S227-$AF227-$AI227-$AC227,0)</f>
        <v>0</v>
      </c>
      <c r="AK227" s="8">
        <f t="shared" si="32"/>
        <v>0</v>
      </c>
      <c r="AL227" s="54">
        <f t="shared" si="32"/>
        <v>0</v>
      </c>
      <c r="AM227" s="55">
        <f t="shared" si="29"/>
        <v>89375.17333333334</v>
      </c>
      <c r="AN227" s="4">
        <f t="shared" si="30"/>
        <v>0</v>
      </c>
      <c r="AO227" s="4"/>
    </row>
    <row r="228" spans="1:41" ht="12.75">
      <c r="A228" s="11">
        <v>221</v>
      </c>
      <c r="B228" s="46">
        <v>15101001</v>
      </c>
      <c r="C228" s="47"/>
      <c r="D228" s="5" t="s">
        <v>1304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50">
        <f t="shared" si="27"/>
        <v>0</v>
      </c>
      <c r="T228" s="50" t="e">
        <f>S228-#REF!</f>
        <v>#REF!</v>
      </c>
      <c r="U228" s="51"/>
      <c r="V228" s="51"/>
      <c r="W228" s="51" t="s">
        <v>1161</v>
      </c>
      <c r="X228" s="56"/>
      <c r="Y228" s="56"/>
      <c r="AA228" s="53">
        <v>0</v>
      </c>
      <c r="AB228" s="8">
        <v>0</v>
      </c>
      <c r="AC228" s="54">
        <v>0</v>
      </c>
      <c r="AD228" s="53"/>
      <c r="AE228" s="8"/>
      <c r="AF228" s="54">
        <f t="shared" si="26"/>
        <v>0</v>
      </c>
      <c r="AG228" s="53"/>
      <c r="AH228" s="8"/>
      <c r="AI228" s="54">
        <f t="shared" si="28"/>
        <v>0</v>
      </c>
      <c r="AJ228" s="53">
        <f t="shared" si="32"/>
        <v>0</v>
      </c>
      <c r="AK228" s="8">
        <f t="shared" si="32"/>
        <v>0</v>
      </c>
      <c r="AL228" s="54">
        <f t="shared" si="32"/>
        <v>0</v>
      </c>
      <c r="AM228" s="55">
        <f t="shared" si="29"/>
        <v>0</v>
      </c>
      <c r="AN228" s="4">
        <f t="shared" si="30"/>
        <v>0</v>
      </c>
      <c r="AO228" s="4"/>
    </row>
    <row r="229" spans="1:41" ht="12.75">
      <c r="A229" s="11">
        <v>222</v>
      </c>
      <c r="B229" s="46">
        <v>15101011</v>
      </c>
      <c r="C229" s="47"/>
      <c r="D229" s="5" t="s">
        <v>1305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50">
        <f t="shared" si="27"/>
        <v>0</v>
      </c>
      <c r="T229" s="50" t="e">
        <f>S229-#REF!</f>
        <v>#REF!</v>
      </c>
      <c r="U229" s="51"/>
      <c r="V229" s="51"/>
      <c r="W229" s="51" t="s">
        <v>1161</v>
      </c>
      <c r="X229" s="56"/>
      <c r="Y229" s="56"/>
      <c r="AA229" s="53">
        <v>0</v>
      </c>
      <c r="AB229" s="8">
        <v>0</v>
      </c>
      <c r="AC229" s="54">
        <v>0</v>
      </c>
      <c r="AD229" s="53"/>
      <c r="AE229" s="8"/>
      <c r="AF229" s="54">
        <f t="shared" si="26"/>
        <v>0</v>
      </c>
      <c r="AG229" s="53"/>
      <c r="AH229" s="8"/>
      <c r="AI229" s="54">
        <f t="shared" si="28"/>
        <v>0</v>
      </c>
      <c r="AJ229" s="53">
        <f t="shared" si="32"/>
        <v>0</v>
      </c>
      <c r="AK229" s="8">
        <f t="shared" si="32"/>
        <v>0</v>
      </c>
      <c r="AL229" s="54">
        <f t="shared" si="32"/>
        <v>0</v>
      </c>
      <c r="AM229" s="55">
        <f t="shared" si="29"/>
        <v>0</v>
      </c>
      <c r="AN229" s="4">
        <f t="shared" si="30"/>
        <v>0</v>
      </c>
      <c r="AO229" s="4"/>
    </row>
    <row r="230" spans="1:41" ht="12.75">
      <c r="A230" s="11">
        <v>223</v>
      </c>
      <c r="B230" s="46">
        <v>15111001</v>
      </c>
      <c r="C230" s="47"/>
      <c r="D230" s="5" t="s">
        <v>1304</v>
      </c>
      <c r="E230" s="3">
        <v>38477</v>
      </c>
      <c r="F230" s="48">
        <v>472376.3</v>
      </c>
      <c r="G230" s="48">
        <v>472376.3</v>
      </c>
      <c r="H230" s="48">
        <v>471282.84</v>
      </c>
      <c r="I230" s="48">
        <v>471282.84</v>
      </c>
      <c r="J230" s="48">
        <v>471282.84</v>
      </c>
      <c r="K230" s="48">
        <v>471282.84</v>
      </c>
      <c r="L230" s="48">
        <v>471282.84</v>
      </c>
      <c r="M230" s="49">
        <v>470736.1</v>
      </c>
      <c r="N230" s="49">
        <v>470736.1</v>
      </c>
      <c r="O230" s="49">
        <v>470736.1</v>
      </c>
      <c r="P230" s="49">
        <v>470189.36</v>
      </c>
      <c r="Q230" s="49">
        <v>470189.36</v>
      </c>
      <c r="R230" s="49">
        <v>468549.15</v>
      </c>
      <c r="S230" s="50">
        <f t="shared" si="27"/>
        <v>470986.6870833333</v>
      </c>
      <c r="T230" s="50" t="e">
        <f>S230-#REF!</f>
        <v>#REF!</v>
      </c>
      <c r="U230" s="51"/>
      <c r="V230" s="51"/>
      <c r="W230" s="51" t="s">
        <v>1161</v>
      </c>
      <c r="X230" s="56"/>
      <c r="Y230" s="56"/>
      <c r="AA230" s="53">
        <v>0</v>
      </c>
      <c r="AB230" s="8">
        <v>0</v>
      </c>
      <c r="AC230" s="54">
        <v>0</v>
      </c>
      <c r="AD230" s="53"/>
      <c r="AE230" s="8"/>
      <c r="AF230" s="54">
        <f t="shared" si="26"/>
        <v>0</v>
      </c>
      <c r="AG230" s="53"/>
      <c r="AH230" s="8"/>
      <c r="AI230" s="54">
        <f t="shared" si="28"/>
        <v>0</v>
      </c>
      <c r="AJ230" s="53">
        <f t="shared" si="32"/>
        <v>0</v>
      </c>
      <c r="AK230" s="8">
        <f t="shared" si="32"/>
        <v>0</v>
      </c>
      <c r="AL230" s="54">
        <f t="shared" si="32"/>
        <v>0</v>
      </c>
      <c r="AM230" s="55">
        <f t="shared" si="29"/>
        <v>470986.6870833333</v>
      </c>
      <c r="AN230" s="4">
        <f t="shared" si="30"/>
        <v>0</v>
      </c>
      <c r="AO230" s="4"/>
    </row>
    <row r="231" spans="1:41" ht="12.75">
      <c r="A231" s="11">
        <v>224</v>
      </c>
      <c r="B231" s="46">
        <v>15111011</v>
      </c>
      <c r="C231" s="47"/>
      <c r="D231" s="5" t="s">
        <v>1305</v>
      </c>
      <c r="E231" s="3">
        <v>38477</v>
      </c>
      <c r="F231" s="48">
        <v>-33365.38</v>
      </c>
      <c r="G231" s="48">
        <v>-8765.48</v>
      </c>
      <c r="H231" s="48">
        <v>26882.05</v>
      </c>
      <c r="I231" s="48">
        <v>35803.95</v>
      </c>
      <c r="J231" s="48">
        <v>0</v>
      </c>
      <c r="K231" s="48">
        <v>0</v>
      </c>
      <c r="L231" s="48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50">
        <f t="shared" si="27"/>
        <v>3103.1525</v>
      </c>
      <c r="T231" s="50" t="e">
        <f>S231-#REF!</f>
        <v>#REF!</v>
      </c>
      <c r="U231" s="51"/>
      <c r="V231" s="51"/>
      <c r="W231" s="51" t="s">
        <v>1161</v>
      </c>
      <c r="X231" s="56"/>
      <c r="Y231" s="56"/>
      <c r="AA231" s="53">
        <v>0</v>
      </c>
      <c r="AB231" s="8">
        <v>0</v>
      </c>
      <c r="AC231" s="54">
        <v>0</v>
      </c>
      <c r="AD231" s="53"/>
      <c r="AE231" s="8"/>
      <c r="AF231" s="54">
        <f t="shared" si="26"/>
        <v>0</v>
      </c>
      <c r="AG231" s="53"/>
      <c r="AH231" s="8"/>
      <c r="AI231" s="54">
        <f t="shared" si="28"/>
        <v>0</v>
      </c>
      <c r="AJ231" s="53">
        <f t="shared" si="32"/>
        <v>0</v>
      </c>
      <c r="AK231" s="8">
        <f t="shared" si="32"/>
        <v>0</v>
      </c>
      <c r="AL231" s="54">
        <f t="shared" si="32"/>
        <v>0</v>
      </c>
      <c r="AM231" s="55">
        <f t="shared" si="29"/>
        <v>3103.1525</v>
      </c>
      <c r="AN231" s="4">
        <f t="shared" si="30"/>
        <v>0</v>
      </c>
      <c r="AO231" s="4"/>
    </row>
    <row r="232" spans="1:41" ht="12.75">
      <c r="A232" s="11">
        <v>225</v>
      </c>
      <c r="B232" s="46">
        <v>15400023</v>
      </c>
      <c r="C232" s="47"/>
      <c r="D232" s="5" t="s">
        <v>1306</v>
      </c>
      <c r="F232" s="48">
        <v>7564411.33</v>
      </c>
      <c r="G232" s="48">
        <v>7647104.94</v>
      </c>
      <c r="H232" s="48">
        <v>8241596.23</v>
      </c>
      <c r="I232" s="48">
        <v>9175683.93</v>
      </c>
      <c r="J232" s="48">
        <v>9221248.2</v>
      </c>
      <c r="K232" s="48">
        <v>8880919.69</v>
      </c>
      <c r="L232" s="48">
        <v>9090994.23</v>
      </c>
      <c r="M232" s="49">
        <v>9178632.93</v>
      </c>
      <c r="N232" s="49">
        <v>9419493.49</v>
      </c>
      <c r="O232" s="49">
        <v>9827579.2</v>
      </c>
      <c r="P232" s="49">
        <v>9844384.63</v>
      </c>
      <c r="Q232" s="49">
        <v>10836753.98</v>
      </c>
      <c r="R232" s="49">
        <v>11238116.58</v>
      </c>
      <c r="S232" s="50">
        <f t="shared" si="27"/>
        <v>9230471.28375</v>
      </c>
      <c r="T232" s="50" t="e">
        <f>S232-#REF!</f>
        <v>#REF!</v>
      </c>
      <c r="U232" s="51" t="s">
        <v>1148</v>
      </c>
      <c r="V232" s="51"/>
      <c r="W232" s="51" t="s">
        <v>1149</v>
      </c>
      <c r="X232" s="56"/>
      <c r="Y232" s="56"/>
      <c r="AA232" s="53">
        <v>0</v>
      </c>
      <c r="AB232" s="8">
        <v>0</v>
      </c>
      <c r="AC232" s="54">
        <v>0</v>
      </c>
      <c r="AD232" s="53"/>
      <c r="AE232" s="8"/>
      <c r="AF232" s="54">
        <f t="shared" si="26"/>
        <v>0</v>
      </c>
      <c r="AG232" s="53"/>
      <c r="AH232" s="8"/>
      <c r="AI232" s="54">
        <f t="shared" si="28"/>
        <v>0</v>
      </c>
      <c r="AJ232" s="53">
        <f t="shared" si="32"/>
        <v>0</v>
      </c>
      <c r="AK232" s="8">
        <f t="shared" si="32"/>
        <v>0</v>
      </c>
      <c r="AL232" s="54">
        <f t="shared" si="32"/>
        <v>0</v>
      </c>
      <c r="AM232" s="55">
        <f t="shared" si="29"/>
        <v>9230471.28375</v>
      </c>
      <c r="AN232" s="4">
        <f t="shared" si="30"/>
        <v>0</v>
      </c>
      <c r="AO232" s="4"/>
    </row>
    <row r="233" spans="1:41" ht="12.75">
      <c r="A233" s="11">
        <v>226</v>
      </c>
      <c r="B233" s="46">
        <v>15400031</v>
      </c>
      <c r="C233" s="47"/>
      <c r="D233" s="5" t="s">
        <v>1307</v>
      </c>
      <c r="F233" s="48">
        <v>3240894.87</v>
      </c>
      <c r="G233" s="48">
        <v>3176930.87</v>
      </c>
      <c r="H233" s="48">
        <v>3189276.87</v>
      </c>
      <c r="I233" s="48">
        <v>3233100.87</v>
      </c>
      <c r="J233" s="48">
        <v>3246858.87</v>
      </c>
      <c r="K233" s="48">
        <v>3265610.87</v>
      </c>
      <c r="L233" s="48">
        <v>3274082.87</v>
      </c>
      <c r="M233" s="49">
        <v>3358688.87</v>
      </c>
      <c r="N233" s="49">
        <v>3386868.87</v>
      </c>
      <c r="O233" s="49">
        <v>3217316.87</v>
      </c>
      <c r="P233" s="49">
        <v>3284622.87</v>
      </c>
      <c r="Q233" s="49">
        <v>3320524.87</v>
      </c>
      <c r="R233" s="49">
        <v>3367448.87</v>
      </c>
      <c r="S233" s="50">
        <f t="shared" si="27"/>
        <v>3271504.6200000006</v>
      </c>
      <c r="T233" s="50" t="e">
        <f>S233-#REF!</f>
        <v>#REF!</v>
      </c>
      <c r="U233" s="51"/>
      <c r="V233" s="51"/>
      <c r="W233" s="51" t="s">
        <v>1161</v>
      </c>
      <c r="X233" s="56"/>
      <c r="Y233" s="56"/>
      <c r="AA233" s="53">
        <v>0</v>
      </c>
      <c r="AB233" s="8">
        <v>0</v>
      </c>
      <c r="AC233" s="54">
        <v>0</v>
      </c>
      <c r="AD233" s="53"/>
      <c r="AE233" s="8"/>
      <c r="AF233" s="54">
        <f t="shared" si="26"/>
        <v>0</v>
      </c>
      <c r="AG233" s="53"/>
      <c r="AH233" s="8"/>
      <c r="AI233" s="54">
        <f t="shared" si="28"/>
        <v>0</v>
      </c>
      <c r="AJ233" s="53">
        <f t="shared" si="32"/>
        <v>0</v>
      </c>
      <c r="AK233" s="8">
        <f t="shared" si="32"/>
        <v>0</v>
      </c>
      <c r="AL233" s="54">
        <f t="shared" si="32"/>
        <v>0</v>
      </c>
      <c r="AM233" s="55">
        <f t="shared" si="29"/>
        <v>3271504.6200000006</v>
      </c>
      <c r="AN233" s="4">
        <f t="shared" si="30"/>
        <v>0</v>
      </c>
      <c r="AO233" s="4"/>
    </row>
    <row r="234" spans="1:41" ht="12.75">
      <c r="A234" s="11">
        <v>227</v>
      </c>
      <c r="B234" s="46">
        <v>15400033</v>
      </c>
      <c r="C234" s="47"/>
      <c r="D234" s="5" t="s">
        <v>1308</v>
      </c>
      <c r="F234" s="48">
        <v>-7564411.33</v>
      </c>
      <c r="G234" s="48">
        <v>-7647104.94</v>
      </c>
      <c r="H234" s="48">
        <v>-8240867.55</v>
      </c>
      <c r="I234" s="48">
        <v>-9174955.25</v>
      </c>
      <c r="J234" s="48">
        <v>-9221248.2</v>
      </c>
      <c r="K234" s="48">
        <v>-8880919.69</v>
      </c>
      <c r="L234" s="48">
        <v>-9090994.23</v>
      </c>
      <c r="M234" s="49">
        <v>-9178632.93</v>
      </c>
      <c r="N234" s="49">
        <v>-9420079.33</v>
      </c>
      <c r="O234" s="49">
        <v>-9827155.23</v>
      </c>
      <c r="P234" s="49">
        <v>-9844384.63</v>
      </c>
      <c r="Q234" s="49">
        <v>-10836753.98</v>
      </c>
      <c r="R234" s="49">
        <v>-11238116.58</v>
      </c>
      <c r="S234" s="50">
        <f t="shared" si="27"/>
        <v>-9230363.32625</v>
      </c>
      <c r="T234" s="50" t="e">
        <f>S234-#REF!</f>
        <v>#REF!</v>
      </c>
      <c r="U234" s="51" t="s">
        <v>1148</v>
      </c>
      <c r="V234" s="51"/>
      <c r="W234" s="51" t="s">
        <v>1149</v>
      </c>
      <c r="X234" s="56"/>
      <c r="Y234" s="56"/>
      <c r="AA234" s="53">
        <v>0</v>
      </c>
      <c r="AB234" s="8">
        <v>0</v>
      </c>
      <c r="AC234" s="54">
        <v>0</v>
      </c>
      <c r="AD234" s="53"/>
      <c r="AE234" s="8"/>
      <c r="AF234" s="54">
        <f t="shared" si="26"/>
        <v>0</v>
      </c>
      <c r="AG234" s="53"/>
      <c r="AH234" s="8"/>
      <c r="AI234" s="54">
        <f t="shared" si="28"/>
        <v>0</v>
      </c>
      <c r="AJ234" s="53">
        <f t="shared" si="32"/>
        <v>0</v>
      </c>
      <c r="AK234" s="8">
        <f t="shared" si="32"/>
        <v>0</v>
      </c>
      <c r="AL234" s="54">
        <f t="shared" si="32"/>
        <v>0</v>
      </c>
      <c r="AM234" s="55">
        <f t="shared" si="29"/>
        <v>-9230363.32625</v>
      </c>
      <c r="AN234" s="4">
        <f t="shared" si="30"/>
        <v>0</v>
      </c>
      <c r="AO234" s="4"/>
    </row>
    <row r="235" spans="1:41" ht="12.75">
      <c r="A235" s="11">
        <v>228</v>
      </c>
      <c r="B235" s="46">
        <v>15400041</v>
      </c>
      <c r="C235" s="47"/>
      <c r="D235" s="5" t="s">
        <v>1309</v>
      </c>
      <c r="F235" s="48">
        <v>2495687.79</v>
      </c>
      <c r="G235" s="48">
        <v>2447715.79</v>
      </c>
      <c r="H235" s="48">
        <v>2456975.79</v>
      </c>
      <c r="I235" s="48">
        <v>2489845.79</v>
      </c>
      <c r="J235" s="48">
        <v>2500161.79</v>
      </c>
      <c r="K235" s="48">
        <v>2514227.79</v>
      </c>
      <c r="L235" s="48">
        <v>2520581.79</v>
      </c>
      <c r="M235" s="49">
        <v>2584035.79</v>
      </c>
      <c r="N235" s="49">
        <v>2605172.79</v>
      </c>
      <c r="O235" s="49">
        <v>2478010.79</v>
      </c>
      <c r="P235" s="49">
        <v>2528491.79</v>
      </c>
      <c r="Q235" s="49">
        <v>2555419.79</v>
      </c>
      <c r="R235" s="49">
        <v>2590611.79</v>
      </c>
      <c r="S235" s="50">
        <f t="shared" si="27"/>
        <v>2518649.1233333326</v>
      </c>
      <c r="T235" s="50" t="e">
        <f>S235-#REF!</f>
        <v>#REF!</v>
      </c>
      <c r="U235" s="51"/>
      <c r="V235" s="51"/>
      <c r="W235" s="51" t="s">
        <v>1161</v>
      </c>
      <c r="X235" s="56"/>
      <c r="Y235" s="56"/>
      <c r="AA235" s="53">
        <v>0</v>
      </c>
      <c r="AB235" s="8">
        <v>0</v>
      </c>
      <c r="AC235" s="54">
        <v>0</v>
      </c>
      <c r="AD235" s="53"/>
      <c r="AE235" s="8"/>
      <c r="AF235" s="54">
        <f t="shared" si="26"/>
        <v>0</v>
      </c>
      <c r="AG235" s="53"/>
      <c r="AH235" s="8"/>
      <c r="AI235" s="54">
        <f t="shared" si="28"/>
        <v>0</v>
      </c>
      <c r="AJ235" s="53">
        <f t="shared" si="32"/>
        <v>0</v>
      </c>
      <c r="AK235" s="8">
        <f t="shared" si="32"/>
        <v>0</v>
      </c>
      <c r="AL235" s="54">
        <f t="shared" si="32"/>
        <v>0</v>
      </c>
      <c r="AM235" s="55">
        <f t="shared" si="29"/>
        <v>2518649.1233333326</v>
      </c>
      <c r="AN235" s="4">
        <f t="shared" si="30"/>
        <v>0</v>
      </c>
      <c r="AO235" s="4"/>
    </row>
    <row r="236" spans="1:41" ht="12.75">
      <c r="A236" s="11">
        <v>229</v>
      </c>
      <c r="B236" s="46">
        <v>15400061</v>
      </c>
      <c r="C236" s="47"/>
      <c r="D236" s="5" t="s">
        <v>1310</v>
      </c>
      <c r="E236" s="3">
        <v>38961</v>
      </c>
      <c r="F236" s="48">
        <v>1316918.19</v>
      </c>
      <c r="G236" s="48">
        <v>1315922.66</v>
      </c>
      <c r="H236" s="48">
        <v>1315458.58</v>
      </c>
      <c r="I236" s="48">
        <v>1315458.58</v>
      </c>
      <c r="J236" s="48">
        <v>1311912.09</v>
      </c>
      <c r="K236" s="48">
        <v>1330651.56</v>
      </c>
      <c r="L236" s="48">
        <v>1332832.31</v>
      </c>
      <c r="M236" s="49">
        <v>1332832.31</v>
      </c>
      <c r="N236" s="49">
        <v>1832521.37</v>
      </c>
      <c r="O236" s="49">
        <v>1641599.37</v>
      </c>
      <c r="P236" s="49">
        <v>1641403.25</v>
      </c>
      <c r="Q236" s="49">
        <v>1641403.25</v>
      </c>
      <c r="R236" s="49">
        <v>1637219.67</v>
      </c>
      <c r="S236" s="50">
        <f t="shared" si="27"/>
        <v>1457422.0216666667</v>
      </c>
      <c r="T236" s="50" t="e">
        <f>S236-#REF!</f>
        <v>#REF!</v>
      </c>
      <c r="U236" s="51"/>
      <c r="V236" s="51"/>
      <c r="W236" s="51" t="s">
        <v>1161</v>
      </c>
      <c r="X236" s="56"/>
      <c r="Y236" s="56"/>
      <c r="AA236" s="53">
        <v>0</v>
      </c>
      <c r="AB236" s="8">
        <v>0</v>
      </c>
      <c r="AC236" s="54">
        <v>0</v>
      </c>
      <c r="AD236" s="53"/>
      <c r="AE236" s="8"/>
      <c r="AF236" s="54">
        <f t="shared" si="26"/>
        <v>0</v>
      </c>
      <c r="AG236" s="53"/>
      <c r="AH236" s="8"/>
      <c r="AI236" s="54">
        <f t="shared" si="28"/>
        <v>0</v>
      </c>
      <c r="AJ236" s="53">
        <f t="shared" si="32"/>
        <v>0</v>
      </c>
      <c r="AK236" s="8">
        <f t="shared" si="32"/>
        <v>0</v>
      </c>
      <c r="AL236" s="54">
        <f t="shared" si="32"/>
        <v>0</v>
      </c>
      <c r="AM236" s="55">
        <f t="shared" si="29"/>
        <v>1457422.0216666667</v>
      </c>
      <c r="AN236" s="4">
        <f t="shared" si="30"/>
        <v>0</v>
      </c>
      <c r="AO236" s="4"/>
    </row>
    <row r="237" spans="1:41" ht="12.75">
      <c r="A237" s="11">
        <v>230</v>
      </c>
      <c r="B237" s="46">
        <v>15400071</v>
      </c>
      <c r="C237" s="47"/>
      <c r="D237" s="5" t="s">
        <v>1311</v>
      </c>
      <c r="E237" s="3">
        <v>38691</v>
      </c>
      <c r="F237" s="48">
        <v>100000</v>
      </c>
      <c r="G237" s="48">
        <v>100000</v>
      </c>
      <c r="H237" s="48">
        <v>100000</v>
      </c>
      <c r="I237" s="48">
        <v>65612</v>
      </c>
      <c r="J237" s="48">
        <v>65612</v>
      </c>
      <c r="K237" s="48">
        <v>65612</v>
      </c>
      <c r="L237" s="48">
        <v>65612</v>
      </c>
      <c r="M237" s="49">
        <v>65612</v>
      </c>
      <c r="N237" s="49">
        <v>65612</v>
      </c>
      <c r="O237" s="49">
        <v>65612</v>
      </c>
      <c r="P237" s="49">
        <v>65612</v>
      </c>
      <c r="Q237" s="49">
        <v>65612</v>
      </c>
      <c r="R237" s="49">
        <v>65612</v>
      </c>
      <c r="S237" s="50">
        <f t="shared" si="27"/>
        <v>72776.16666666667</v>
      </c>
      <c r="T237" s="50" t="e">
        <f>S237-#REF!</f>
        <v>#REF!</v>
      </c>
      <c r="U237" s="51"/>
      <c r="V237" s="51"/>
      <c r="W237" s="51" t="s">
        <v>1161</v>
      </c>
      <c r="X237" s="56"/>
      <c r="Y237" s="56"/>
      <c r="AA237" s="53">
        <v>0</v>
      </c>
      <c r="AB237" s="8">
        <v>0</v>
      </c>
      <c r="AC237" s="54">
        <v>0</v>
      </c>
      <c r="AD237" s="53"/>
      <c r="AE237" s="8"/>
      <c r="AF237" s="54">
        <f t="shared" si="26"/>
        <v>0</v>
      </c>
      <c r="AG237" s="53"/>
      <c r="AH237" s="8"/>
      <c r="AI237" s="54">
        <f t="shared" si="28"/>
        <v>0</v>
      </c>
      <c r="AJ237" s="53">
        <f t="shared" si="32"/>
        <v>0</v>
      </c>
      <c r="AK237" s="8">
        <f t="shared" si="32"/>
        <v>0</v>
      </c>
      <c r="AL237" s="54">
        <f t="shared" si="32"/>
        <v>0</v>
      </c>
      <c r="AM237" s="55">
        <f t="shared" si="29"/>
        <v>72776.16666666667</v>
      </c>
      <c r="AN237" s="4">
        <f t="shared" si="30"/>
        <v>0</v>
      </c>
      <c r="AO237" s="4"/>
    </row>
    <row r="238" spans="1:41" ht="12.75">
      <c r="A238" s="11">
        <v>231</v>
      </c>
      <c r="B238" s="46">
        <v>15400081</v>
      </c>
      <c r="C238" s="47"/>
      <c r="D238" s="5" t="s">
        <v>1312</v>
      </c>
      <c r="E238" s="3">
        <v>39052</v>
      </c>
      <c r="F238" s="48">
        <v>0</v>
      </c>
      <c r="G238" s="48">
        <v>0</v>
      </c>
      <c r="H238" s="48">
        <v>0</v>
      </c>
      <c r="I238" s="48">
        <v>108211</v>
      </c>
      <c r="J238" s="48">
        <v>108211</v>
      </c>
      <c r="K238" s="48">
        <v>108211</v>
      </c>
      <c r="L238" s="48">
        <v>108211</v>
      </c>
      <c r="M238" s="49">
        <v>108211</v>
      </c>
      <c r="N238" s="49">
        <v>108211</v>
      </c>
      <c r="O238" s="49">
        <v>108211</v>
      </c>
      <c r="P238" s="49">
        <v>108211</v>
      </c>
      <c r="Q238" s="49">
        <v>108211</v>
      </c>
      <c r="R238" s="49">
        <v>108211</v>
      </c>
      <c r="S238" s="50">
        <f t="shared" si="27"/>
        <v>85667.04166666667</v>
      </c>
      <c r="T238" s="50" t="e">
        <f>S238-#REF!</f>
        <v>#REF!</v>
      </c>
      <c r="U238" s="51"/>
      <c r="V238" s="51"/>
      <c r="W238" s="51" t="s">
        <v>1161</v>
      </c>
      <c r="X238" s="56"/>
      <c r="Y238" s="56"/>
      <c r="AA238" s="53">
        <v>0</v>
      </c>
      <c r="AB238" s="8">
        <v>0</v>
      </c>
      <c r="AC238" s="54">
        <v>0</v>
      </c>
      <c r="AD238" s="53"/>
      <c r="AE238" s="8"/>
      <c r="AF238" s="54">
        <f t="shared" si="26"/>
        <v>0</v>
      </c>
      <c r="AG238" s="53"/>
      <c r="AH238" s="8"/>
      <c r="AI238" s="54">
        <f t="shared" si="28"/>
        <v>0</v>
      </c>
      <c r="AJ238" s="53">
        <f t="shared" si="32"/>
        <v>0</v>
      </c>
      <c r="AK238" s="8">
        <f t="shared" si="32"/>
        <v>0</v>
      </c>
      <c r="AL238" s="54">
        <f t="shared" si="32"/>
        <v>0</v>
      </c>
      <c r="AM238" s="55">
        <f t="shared" si="29"/>
        <v>85667.04166666667</v>
      </c>
      <c r="AN238" s="4">
        <f t="shared" si="30"/>
        <v>0</v>
      </c>
      <c r="AO238" s="4"/>
    </row>
    <row r="239" spans="1:41" ht="12.75">
      <c r="A239" s="11">
        <v>232</v>
      </c>
      <c r="B239" s="46">
        <v>15400101</v>
      </c>
      <c r="C239" s="47"/>
      <c r="D239" s="5" t="s">
        <v>1313</v>
      </c>
      <c r="F239" s="48">
        <v>20666191.31</v>
      </c>
      <c r="G239" s="48">
        <v>22024069.91</v>
      </c>
      <c r="H239" s="48">
        <v>22112434.46</v>
      </c>
      <c r="I239" s="48">
        <v>22396644.2</v>
      </c>
      <c r="J239" s="48">
        <v>22513686.39</v>
      </c>
      <c r="K239" s="48">
        <v>26403100.32</v>
      </c>
      <c r="L239" s="48">
        <v>28656457.74</v>
      </c>
      <c r="M239" s="49">
        <v>32678120.03</v>
      </c>
      <c r="N239" s="49">
        <v>32373182.42</v>
      </c>
      <c r="O239" s="49">
        <v>37760435.49</v>
      </c>
      <c r="P239" s="49">
        <v>36816434.15</v>
      </c>
      <c r="Q239" s="49">
        <v>38689134.13</v>
      </c>
      <c r="R239" s="49">
        <v>37781696.57</v>
      </c>
      <c r="S239" s="50">
        <f t="shared" si="27"/>
        <v>29303970.265</v>
      </c>
      <c r="T239" s="50" t="e">
        <f>S239-#REF!</f>
        <v>#REF!</v>
      </c>
      <c r="U239" s="51"/>
      <c r="V239" s="51"/>
      <c r="W239" s="51" t="s">
        <v>1161</v>
      </c>
      <c r="X239" s="56"/>
      <c r="Y239" s="56"/>
      <c r="AA239" s="53">
        <v>0</v>
      </c>
      <c r="AB239" s="8">
        <v>0</v>
      </c>
      <c r="AC239" s="54">
        <v>0</v>
      </c>
      <c r="AD239" s="53"/>
      <c r="AE239" s="8"/>
      <c r="AF239" s="54">
        <f t="shared" si="26"/>
        <v>0</v>
      </c>
      <c r="AG239" s="53"/>
      <c r="AH239" s="8"/>
      <c r="AI239" s="54">
        <f t="shared" si="28"/>
        <v>0</v>
      </c>
      <c r="AJ239" s="53">
        <f t="shared" si="32"/>
        <v>0</v>
      </c>
      <c r="AK239" s="8">
        <f t="shared" si="32"/>
        <v>0</v>
      </c>
      <c r="AL239" s="54">
        <f t="shared" si="32"/>
        <v>0</v>
      </c>
      <c r="AM239" s="55">
        <f t="shared" si="29"/>
        <v>29303970.265</v>
      </c>
      <c r="AN239" s="4">
        <f t="shared" si="30"/>
        <v>0</v>
      </c>
      <c r="AO239" s="4"/>
    </row>
    <row r="240" spans="1:41" ht="12.75">
      <c r="A240" s="11">
        <v>233</v>
      </c>
      <c r="B240" s="46">
        <v>15400102</v>
      </c>
      <c r="C240" s="47"/>
      <c r="D240" s="5" t="s">
        <v>1314</v>
      </c>
      <c r="F240" s="48">
        <v>7282394.1</v>
      </c>
      <c r="G240" s="48">
        <v>7450724.11</v>
      </c>
      <c r="H240" s="48">
        <v>7480531.91</v>
      </c>
      <c r="I240" s="48">
        <v>7029439.28</v>
      </c>
      <c r="J240" s="48">
        <v>6920747.44</v>
      </c>
      <c r="K240" s="48">
        <v>6795293.46</v>
      </c>
      <c r="L240" s="48">
        <v>6851076.89</v>
      </c>
      <c r="M240" s="49">
        <v>7684536.85</v>
      </c>
      <c r="N240" s="49">
        <v>7846974.5</v>
      </c>
      <c r="O240" s="49">
        <v>6690067.21</v>
      </c>
      <c r="P240" s="49">
        <v>6981113.45</v>
      </c>
      <c r="Q240" s="49">
        <v>7083203.19</v>
      </c>
      <c r="R240" s="49">
        <v>7015945.77</v>
      </c>
      <c r="S240" s="50">
        <f t="shared" si="27"/>
        <v>7163573.185416668</v>
      </c>
      <c r="T240" s="50" t="e">
        <f>S240-#REF!</f>
        <v>#REF!</v>
      </c>
      <c r="U240" s="51" t="s">
        <v>1186</v>
      </c>
      <c r="V240" s="51"/>
      <c r="W240" s="51"/>
      <c r="X240" s="56"/>
      <c r="Y240" s="56"/>
      <c r="AA240" s="53">
        <v>0</v>
      </c>
      <c r="AB240" s="8">
        <v>0</v>
      </c>
      <c r="AC240" s="54">
        <v>0</v>
      </c>
      <c r="AD240" s="53"/>
      <c r="AE240" s="8"/>
      <c r="AF240" s="54">
        <f t="shared" si="26"/>
        <v>0</v>
      </c>
      <c r="AG240" s="53"/>
      <c r="AH240" s="8"/>
      <c r="AI240" s="54">
        <f t="shared" si="28"/>
        <v>0</v>
      </c>
      <c r="AJ240" s="53">
        <f t="shared" si="32"/>
        <v>0</v>
      </c>
      <c r="AK240" s="8">
        <f t="shared" si="32"/>
        <v>0</v>
      </c>
      <c r="AL240" s="54">
        <f t="shared" si="32"/>
        <v>0</v>
      </c>
      <c r="AM240" s="55">
        <f t="shared" si="29"/>
        <v>7163573.185416668</v>
      </c>
      <c r="AN240" s="4">
        <f t="shared" si="30"/>
        <v>0</v>
      </c>
      <c r="AO240" s="4"/>
    </row>
    <row r="241" spans="1:41" ht="12.75">
      <c r="A241" s="11">
        <v>234</v>
      </c>
      <c r="B241" s="46">
        <v>15400103</v>
      </c>
      <c r="C241" s="47"/>
      <c r="D241" s="5" t="s">
        <v>1315</v>
      </c>
      <c r="F241" s="48">
        <v>2948535.64</v>
      </c>
      <c r="G241" s="48">
        <v>3049348.61</v>
      </c>
      <c r="H241" s="48">
        <v>3074832.89</v>
      </c>
      <c r="I241" s="48">
        <v>3197336.55</v>
      </c>
      <c r="J241" s="48">
        <v>3043182.25</v>
      </c>
      <c r="K241" s="48">
        <v>2959113.94</v>
      </c>
      <c r="L241" s="48">
        <v>3006605.07</v>
      </c>
      <c r="M241" s="49">
        <v>3080272.17</v>
      </c>
      <c r="N241" s="49">
        <v>3138832.86</v>
      </c>
      <c r="O241" s="49">
        <v>3255497.84</v>
      </c>
      <c r="P241" s="49">
        <v>3220703.03</v>
      </c>
      <c r="Q241" s="49">
        <v>3275425.94</v>
      </c>
      <c r="R241" s="49">
        <v>3193333.5</v>
      </c>
      <c r="S241" s="50">
        <f t="shared" si="27"/>
        <v>3114340.4766666666</v>
      </c>
      <c r="T241" s="50" t="e">
        <f>S241-#REF!</f>
        <v>#REF!</v>
      </c>
      <c r="U241" s="51" t="s">
        <v>1148</v>
      </c>
      <c r="V241" s="51"/>
      <c r="W241" s="51" t="s">
        <v>1149</v>
      </c>
      <c r="X241" s="56"/>
      <c r="Y241" s="56"/>
      <c r="AA241" s="53">
        <v>0</v>
      </c>
      <c r="AB241" s="8">
        <v>0</v>
      </c>
      <c r="AC241" s="54">
        <v>0</v>
      </c>
      <c r="AD241" s="53"/>
      <c r="AE241" s="8"/>
      <c r="AF241" s="54">
        <f t="shared" si="26"/>
        <v>0</v>
      </c>
      <c r="AG241" s="53"/>
      <c r="AH241" s="8"/>
      <c r="AI241" s="54">
        <f t="shared" si="28"/>
        <v>0</v>
      </c>
      <c r="AJ241" s="53">
        <f t="shared" si="32"/>
        <v>0</v>
      </c>
      <c r="AK241" s="8">
        <f t="shared" si="32"/>
        <v>0</v>
      </c>
      <c r="AL241" s="54">
        <f t="shared" si="32"/>
        <v>0</v>
      </c>
      <c r="AM241" s="55">
        <f t="shared" si="29"/>
        <v>3114340.4766666666</v>
      </c>
      <c r="AN241" s="4">
        <f t="shared" si="30"/>
        <v>0</v>
      </c>
      <c r="AO241" s="4"/>
    </row>
    <row r="242" spans="1:41" ht="12.75">
      <c r="A242" s="11">
        <v>235</v>
      </c>
      <c r="B242" s="46">
        <v>15400111</v>
      </c>
      <c r="C242" s="47"/>
      <c r="D242" s="5" t="s">
        <v>1316</v>
      </c>
      <c r="E242" s="3">
        <v>38687</v>
      </c>
      <c r="F242" s="48">
        <v>269737</v>
      </c>
      <c r="G242" s="48">
        <v>269737</v>
      </c>
      <c r="H242" s="48">
        <v>269737</v>
      </c>
      <c r="I242" s="48">
        <v>159793</v>
      </c>
      <c r="J242" s="48">
        <v>159793</v>
      </c>
      <c r="K242" s="48">
        <v>159793</v>
      </c>
      <c r="L242" s="48">
        <v>159793</v>
      </c>
      <c r="M242" s="49">
        <v>159793</v>
      </c>
      <c r="N242" s="49">
        <v>159793</v>
      </c>
      <c r="O242" s="49">
        <v>159793</v>
      </c>
      <c r="P242" s="49">
        <v>159793</v>
      </c>
      <c r="Q242" s="49">
        <v>159793</v>
      </c>
      <c r="R242" s="49">
        <v>159793</v>
      </c>
      <c r="S242" s="50">
        <f t="shared" si="27"/>
        <v>182698</v>
      </c>
      <c r="T242" s="50" t="e">
        <f>S242-#REF!</f>
        <v>#REF!</v>
      </c>
      <c r="U242" s="51"/>
      <c r="V242" s="51"/>
      <c r="W242" s="51" t="s">
        <v>1161</v>
      </c>
      <c r="X242" s="56"/>
      <c r="Y242" s="56"/>
      <c r="AA242" s="53">
        <v>0</v>
      </c>
      <c r="AB242" s="8">
        <v>0</v>
      </c>
      <c r="AC242" s="54">
        <v>0</v>
      </c>
      <c r="AD242" s="53"/>
      <c r="AE242" s="8"/>
      <c r="AF242" s="54">
        <f t="shared" si="26"/>
        <v>0</v>
      </c>
      <c r="AG242" s="53"/>
      <c r="AH242" s="8"/>
      <c r="AI242" s="54">
        <f t="shared" si="28"/>
        <v>0</v>
      </c>
      <c r="AJ242" s="53">
        <f t="shared" si="32"/>
        <v>0</v>
      </c>
      <c r="AK242" s="8">
        <f t="shared" si="32"/>
        <v>0</v>
      </c>
      <c r="AL242" s="54">
        <f t="shared" si="32"/>
        <v>0</v>
      </c>
      <c r="AM242" s="55">
        <f t="shared" si="29"/>
        <v>182698</v>
      </c>
      <c r="AN242" s="4">
        <f t="shared" si="30"/>
        <v>0</v>
      </c>
      <c r="AO242" s="4"/>
    </row>
    <row r="243" spans="1:41" ht="12.75">
      <c r="A243" s="11">
        <v>236</v>
      </c>
      <c r="B243" s="46">
        <v>15400121</v>
      </c>
      <c r="C243" s="47"/>
      <c r="D243" s="5" t="s">
        <v>1317</v>
      </c>
      <c r="E243" s="3">
        <v>38687</v>
      </c>
      <c r="F243" s="48">
        <v>1302661</v>
      </c>
      <c r="G243" s="48">
        <v>1302661</v>
      </c>
      <c r="H243" s="48">
        <v>1302661</v>
      </c>
      <c r="I243" s="48">
        <v>1020327.69</v>
      </c>
      <c r="J243" s="48">
        <v>1020327.69</v>
      </c>
      <c r="K243" s="48">
        <v>1020327.69</v>
      </c>
      <c r="L243" s="48">
        <v>1020327.69</v>
      </c>
      <c r="M243" s="49">
        <v>1020327.69</v>
      </c>
      <c r="N243" s="49">
        <v>1020327.69</v>
      </c>
      <c r="O243" s="49">
        <v>1020327.69</v>
      </c>
      <c r="P243" s="49">
        <v>1020327.69</v>
      </c>
      <c r="Q243" s="49">
        <v>1020327.69</v>
      </c>
      <c r="R243" s="49">
        <v>1020327.69</v>
      </c>
      <c r="S243" s="50">
        <f t="shared" si="27"/>
        <v>1079147.1295833332</v>
      </c>
      <c r="T243" s="50" t="e">
        <f>S243-#REF!</f>
        <v>#REF!</v>
      </c>
      <c r="U243" s="51"/>
      <c r="V243" s="51"/>
      <c r="W243" s="51" t="s">
        <v>1161</v>
      </c>
      <c r="X243" s="56"/>
      <c r="Y243" s="56"/>
      <c r="AA243" s="53">
        <v>0</v>
      </c>
      <c r="AB243" s="8">
        <v>0</v>
      </c>
      <c r="AC243" s="54">
        <v>0</v>
      </c>
      <c r="AD243" s="53"/>
      <c r="AE243" s="8"/>
      <c r="AF243" s="54">
        <f t="shared" si="26"/>
        <v>0</v>
      </c>
      <c r="AG243" s="53"/>
      <c r="AH243" s="8"/>
      <c r="AI243" s="54">
        <f t="shared" si="28"/>
        <v>0</v>
      </c>
      <c r="AJ243" s="53">
        <f t="shared" si="32"/>
        <v>0</v>
      </c>
      <c r="AK243" s="8">
        <f t="shared" si="32"/>
        <v>0</v>
      </c>
      <c r="AL243" s="54">
        <f t="shared" si="32"/>
        <v>0</v>
      </c>
      <c r="AM243" s="55">
        <f t="shared" si="29"/>
        <v>1079147.1295833332</v>
      </c>
      <c r="AN243" s="4">
        <f t="shared" si="30"/>
        <v>0</v>
      </c>
      <c r="AO243" s="4"/>
    </row>
    <row r="244" spans="1:41" ht="12.75">
      <c r="A244" s="11">
        <v>237</v>
      </c>
      <c r="B244" s="46">
        <v>15400131</v>
      </c>
      <c r="C244" s="47"/>
      <c r="D244" s="5" t="s">
        <v>1318</v>
      </c>
      <c r="E244" s="3">
        <v>38687</v>
      </c>
      <c r="F244" s="48">
        <v>153533</v>
      </c>
      <c r="G244" s="48">
        <v>153533</v>
      </c>
      <c r="H244" s="48">
        <v>153533</v>
      </c>
      <c r="I244" s="48">
        <v>92043.4</v>
      </c>
      <c r="J244" s="48">
        <v>92043.4</v>
      </c>
      <c r="K244" s="48">
        <v>92043.4</v>
      </c>
      <c r="L244" s="48">
        <v>92043.4</v>
      </c>
      <c r="M244" s="49">
        <v>92043.4</v>
      </c>
      <c r="N244" s="49">
        <v>92043.4</v>
      </c>
      <c r="O244" s="49">
        <v>92043.4</v>
      </c>
      <c r="P244" s="49">
        <v>494401.01</v>
      </c>
      <c r="Q244" s="49">
        <v>494401.01</v>
      </c>
      <c r="R244" s="49">
        <v>494401.01</v>
      </c>
      <c r="S244" s="50">
        <f t="shared" si="27"/>
        <v>188678.2354166667</v>
      </c>
      <c r="T244" s="50" t="e">
        <f>S244-#REF!</f>
        <v>#REF!</v>
      </c>
      <c r="U244" s="51"/>
      <c r="V244" s="51"/>
      <c r="W244" s="51" t="s">
        <v>1161</v>
      </c>
      <c r="X244" s="56"/>
      <c r="Y244" s="56"/>
      <c r="AA244" s="53">
        <v>0</v>
      </c>
      <c r="AB244" s="8">
        <v>0</v>
      </c>
      <c r="AC244" s="54">
        <v>0</v>
      </c>
      <c r="AD244" s="53"/>
      <c r="AE244" s="8"/>
      <c r="AF244" s="54">
        <f t="shared" si="26"/>
        <v>0</v>
      </c>
      <c r="AG244" s="53"/>
      <c r="AH244" s="8"/>
      <c r="AI244" s="54">
        <f t="shared" si="28"/>
        <v>0</v>
      </c>
      <c r="AJ244" s="53">
        <f t="shared" si="32"/>
        <v>0</v>
      </c>
      <c r="AK244" s="8">
        <f t="shared" si="32"/>
        <v>0</v>
      </c>
      <c r="AL244" s="54">
        <f t="shared" si="32"/>
        <v>0</v>
      </c>
      <c r="AM244" s="55">
        <f t="shared" si="29"/>
        <v>188678.2354166667</v>
      </c>
      <c r="AN244" s="4">
        <f t="shared" si="30"/>
        <v>0</v>
      </c>
      <c r="AO244" s="4"/>
    </row>
    <row r="245" spans="1:41" ht="12.75">
      <c r="A245" s="11">
        <v>238</v>
      </c>
      <c r="B245" s="46">
        <v>15400141</v>
      </c>
      <c r="C245" s="47"/>
      <c r="D245" s="5" t="s">
        <v>1319</v>
      </c>
      <c r="E245" s="3">
        <v>39142</v>
      </c>
      <c r="F245" s="48"/>
      <c r="G245" s="48"/>
      <c r="H245" s="48"/>
      <c r="I245" s="48">
        <v>0</v>
      </c>
      <c r="J245" s="48">
        <v>0</v>
      </c>
      <c r="K245" s="48">
        <v>0</v>
      </c>
      <c r="L245" s="48">
        <v>1065358</v>
      </c>
      <c r="M245" s="49">
        <v>1065358</v>
      </c>
      <c r="N245" s="49">
        <v>1065358</v>
      </c>
      <c r="O245" s="49">
        <v>1065358</v>
      </c>
      <c r="P245" s="49">
        <v>1065358</v>
      </c>
      <c r="Q245" s="49">
        <v>1065358</v>
      </c>
      <c r="R245" s="49">
        <v>1065358</v>
      </c>
      <c r="S245" s="50">
        <f t="shared" si="27"/>
        <v>577068.9166666666</v>
      </c>
      <c r="T245" s="50" t="e">
        <f>S245-#REF!</f>
        <v>#REF!</v>
      </c>
      <c r="U245" s="51"/>
      <c r="V245" s="51"/>
      <c r="W245" s="51" t="s">
        <v>1161</v>
      </c>
      <c r="X245" s="56"/>
      <c r="Y245" s="56"/>
      <c r="AA245" s="53">
        <v>0</v>
      </c>
      <c r="AB245" s="8">
        <v>0</v>
      </c>
      <c r="AC245" s="54">
        <v>0</v>
      </c>
      <c r="AD245" s="53"/>
      <c r="AE245" s="8"/>
      <c r="AF245" s="54">
        <f t="shared" si="26"/>
        <v>0</v>
      </c>
      <c r="AG245" s="53"/>
      <c r="AH245" s="8"/>
      <c r="AI245" s="54">
        <f t="shared" si="28"/>
        <v>0</v>
      </c>
      <c r="AJ245" s="53">
        <f t="shared" si="32"/>
        <v>0</v>
      </c>
      <c r="AK245" s="8">
        <f t="shared" si="32"/>
        <v>0</v>
      </c>
      <c r="AL245" s="54">
        <f t="shared" si="32"/>
        <v>0</v>
      </c>
      <c r="AM245" s="55">
        <f t="shared" si="29"/>
        <v>577068.9166666666</v>
      </c>
      <c r="AN245" s="4">
        <f t="shared" si="30"/>
        <v>0</v>
      </c>
      <c r="AO245" s="4"/>
    </row>
    <row r="246" spans="1:41" ht="12.75">
      <c r="A246" s="11">
        <v>239</v>
      </c>
      <c r="B246" s="46">
        <v>15400201</v>
      </c>
      <c r="C246" s="47"/>
      <c r="D246" s="5" t="s">
        <v>1320</v>
      </c>
      <c r="F246" s="48">
        <v>391145.08</v>
      </c>
      <c r="G246" s="48">
        <v>391145.08</v>
      </c>
      <c r="H246" s="48">
        <v>391145.08</v>
      </c>
      <c r="I246" s="48">
        <v>391145.08</v>
      </c>
      <c r="J246" s="48">
        <v>391145.08</v>
      </c>
      <c r="K246" s="48">
        <v>391145.08</v>
      </c>
      <c r="L246" s="48">
        <v>391145.08</v>
      </c>
      <c r="M246" s="49">
        <v>391145.08</v>
      </c>
      <c r="N246" s="49">
        <v>-123070.05</v>
      </c>
      <c r="O246" s="49">
        <v>67851.95</v>
      </c>
      <c r="P246" s="49">
        <v>67851.95</v>
      </c>
      <c r="Q246" s="49">
        <v>67851.95</v>
      </c>
      <c r="R246" s="49">
        <v>67851.95</v>
      </c>
      <c r="S246" s="50">
        <f t="shared" si="27"/>
        <v>253999.9895833334</v>
      </c>
      <c r="T246" s="50" t="e">
        <f>S246-#REF!</f>
        <v>#REF!</v>
      </c>
      <c r="U246" s="51"/>
      <c r="V246" s="51"/>
      <c r="W246" s="51" t="s">
        <v>1161</v>
      </c>
      <c r="X246" s="56"/>
      <c r="Y246" s="56"/>
      <c r="AA246" s="53">
        <v>0</v>
      </c>
      <c r="AB246" s="8">
        <v>0</v>
      </c>
      <c r="AC246" s="54">
        <v>0</v>
      </c>
      <c r="AD246" s="53"/>
      <c r="AE246" s="8"/>
      <c r="AF246" s="54">
        <f t="shared" si="26"/>
        <v>0</v>
      </c>
      <c r="AG246" s="53"/>
      <c r="AH246" s="8"/>
      <c r="AI246" s="54">
        <f t="shared" si="28"/>
        <v>0</v>
      </c>
      <c r="AJ246" s="53">
        <f t="shared" si="32"/>
        <v>0</v>
      </c>
      <c r="AK246" s="8">
        <f t="shared" si="32"/>
        <v>0</v>
      </c>
      <c r="AL246" s="54">
        <f t="shared" si="32"/>
        <v>0</v>
      </c>
      <c r="AM246" s="55">
        <f t="shared" si="29"/>
        <v>253999.9895833334</v>
      </c>
      <c r="AN246" s="4">
        <f t="shared" si="30"/>
        <v>0</v>
      </c>
      <c r="AO246" s="4"/>
    </row>
    <row r="247" spans="1:41" ht="12.75">
      <c r="A247" s="11">
        <v>240</v>
      </c>
      <c r="B247" s="46">
        <v>16300023</v>
      </c>
      <c r="C247" s="47"/>
      <c r="D247" s="5" t="s">
        <v>1321</v>
      </c>
      <c r="F247" s="48">
        <v>1393389.44</v>
      </c>
      <c r="G247" s="48">
        <v>1328539.32</v>
      </c>
      <c r="H247" s="48">
        <v>1501518.34</v>
      </c>
      <c r="I247" s="48">
        <v>1727472.27</v>
      </c>
      <c r="J247" s="48">
        <v>1903354.46</v>
      </c>
      <c r="K247" s="48">
        <v>2088048.7</v>
      </c>
      <c r="L247" s="48">
        <v>2316311.02</v>
      </c>
      <c r="M247" s="49">
        <v>2286960.09</v>
      </c>
      <c r="N247" s="49">
        <v>1880453.07</v>
      </c>
      <c r="O247" s="49">
        <v>1735690.36</v>
      </c>
      <c r="P247" s="49">
        <v>1683054.66</v>
      </c>
      <c r="Q247" s="49">
        <v>1633356.84</v>
      </c>
      <c r="R247" s="49">
        <v>1515412.68</v>
      </c>
      <c r="S247" s="50">
        <f t="shared" si="27"/>
        <v>1794930.0158333331</v>
      </c>
      <c r="T247" s="50" t="e">
        <f>S247-#REF!</f>
        <v>#REF!</v>
      </c>
      <c r="U247" s="51" t="s">
        <v>1148</v>
      </c>
      <c r="V247" s="51"/>
      <c r="W247" s="51" t="s">
        <v>1149</v>
      </c>
      <c r="X247" s="56"/>
      <c r="Y247" s="56"/>
      <c r="AA247" s="53">
        <v>0</v>
      </c>
      <c r="AB247" s="8">
        <v>0</v>
      </c>
      <c r="AC247" s="54">
        <v>0</v>
      </c>
      <c r="AD247" s="53"/>
      <c r="AE247" s="8"/>
      <c r="AF247" s="54">
        <f t="shared" si="26"/>
        <v>0</v>
      </c>
      <c r="AG247" s="53"/>
      <c r="AH247" s="8"/>
      <c r="AI247" s="54">
        <f t="shared" si="28"/>
        <v>0</v>
      </c>
      <c r="AJ247" s="53">
        <f aca="true" t="shared" si="33" ref="AJ247:AL266">IF($Y247&gt;0,$S247-$AF247-$AI247-$AC247,0)</f>
        <v>0</v>
      </c>
      <c r="AK247" s="8">
        <f t="shared" si="33"/>
        <v>0</v>
      </c>
      <c r="AL247" s="54">
        <f t="shared" si="33"/>
        <v>0</v>
      </c>
      <c r="AM247" s="55">
        <f t="shared" si="29"/>
        <v>1794930.0158333331</v>
      </c>
      <c r="AN247" s="4">
        <f t="shared" si="30"/>
        <v>0</v>
      </c>
      <c r="AO247" s="4"/>
    </row>
    <row r="248" spans="1:41" ht="12.75">
      <c r="A248" s="11">
        <v>241</v>
      </c>
      <c r="B248" s="46">
        <v>16300063</v>
      </c>
      <c r="C248" s="47"/>
      <c r="D248" s="5" t="s">
        <v>1322</v>
      </c>
      <c r="F248" s="48">
        <v>254512.35</v>
      </c>
      <c r="G248" s="48">
        <v>285654.2</v>
      </c>
      <c r="H248" s="48">
        <v>273725.16</v>
      </c>
      <c r="I248" s="48">
        <v>273725.16</v>
      </c>
      <c r="J248" s="48">
        <v>273725.16</v>
      </c>
      <c r="K248" s="48">
        <v>273725.16</v>
      </c>
      <c r="L248" s="48">
        <v>273725.16</v>
      </c>
      <c r="M248" s="49">
        <v>273725.16</v>
      </c>
      <c r="N248" s="49">
        <v>692250.3</v>
      </c>
      <c r="O248" s="49">
        <v>778142.1</v>
      </c>
      <c r="P248" s="49">
        <v>771564.28</v>
      </c>
      <c r="Q248" s="49">
        <v>886828.64</v>
      </c>
      <c r="R248" s="49">
        <v>1116027.37</v>
      </c>
      <c r="S248" s="50">
        <f t="shared" si="27"/>
        <v>478505.0283333333</v>
      </c>
      <c r="T248" s="50" t="e">
        <f>S248-#REF!</f>
        <v>#REF!</v>
      </c>
      <c r="U248" s="51" t="s">
        <v>1148</v>
      </c>
      <c r="V248" s="51"/>
      <c r="W248" s="51" t="s">
        <v>1149</v>
      </c>
      <c r="X248" s="56"/>
      <c r="Y248" s="56"/>
      <c r="AA248" s="53">
        <v>0</v>
      </c>
      <c r="AB248" s="8">
        <v>0</v>
      </c>
      <c r="AC248" s="54">
        <v>0</v>
      </c>
      <c r="AD248" s="53"/>
      <c r="AE248" s="8"/>
      <c r="AF248" s="54">
        <f t="shared" si="26"/>
        <v>0</v>
      </c>
      <c r="AG248" s="53"/>
      <c r="AH248" s="8"/>
      <c r="AI248" s="54">
        <f t="shared" si="28"/>
        <v>0</v>
      </c>
      <c r="AJ248" s="53">
        <f t="shared" si="33"/>
        <v>0</v>
      </c>
      <c r="AK248" s="8">
        <f t="shared" si="33"/>
        <v>0</v>
      </c>
      <c r="AL248" s="54">
        <f t="shared" si="33"/>
        <v>0</v>
      </c>
      <c r="AM248" s="55">
        <f t="shared" si="29"/>
        <v>478505.0283333333</v>
      </c>
      <c r="AN248" s="4">
        <f t="shared" si="30"/>
        <v>0</v>
      </c>
      <c r="AO248" s="4"/>
    </row>
    <row r="249" spans="1:41" ht="12.75">
      <c r="A249" s="11">
        <v>242</v>
      </c>
      <c r="B249" s="46">
        <v>16300073</v>
      </c>
      <c r="C249" s="47"/>
      <c r="D249" s="5" t="s">
        <v>1323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50">
        <f t="shared" si="27"/>
        <v>0</v>
      </c>
      <c r="T249" s="50" t="e">
        <f>S249-#REF!</f>
        <v>#REF!</v>
      </c>
      <c r="U249" s="51" t="s">
        <v>1148</v>
      </c>
      <c r="V249" s="51"/>
      <c r="W249" s="51" t="s">
        <v>1149</v>
      </c>
      <c r="X249" s="56"/>
      <c r="Y249" s="56"/>
      <c r="AA249" s="53">
        <v>0</v>
      </c>
      <c r="AB249" s="8">
        <v>0</v>
      </c>
      <c r="AC249" s="54">
        <v>0</v>
      </c>
      <c r="AD249" s="53"/>
      <c r="AE249" s="8"/>
      <c r="AF249" s="54">
        <f t="shared" si="26"/>
        <v>0</v>
      </c>
      <c r="AG249" s="53"/>
      <c r="AH249" s="8"/>
      <c r="AI249" s="54">
        <f t="shared" si="28"/>
        <v>0</v>
      </c>
      <c r="AJ249" s="53">
        <f t="shared" si="33"/>
        <v>0</v>
      </c>
      <c r="AK249" s="8">
        <f t="shared" si="33"/>
        <v>0</v>
      </c>
      <c r="AL249" s="54">
        <f t="shared" si="33"/>
        <v>0</v>
      </c>
      <c r="AM249" s="55">
        <f t="shared" si="29"/>
        <v>0</v>
      </c>
      <c r="AN249" s="4">
        <f t="shared" si="30"/>
        <v>0</v>
      </c>
      <c r="AO249" s="4"/>
    </row>
    <row r="250" spans="1:41" ht="12.75">
      <c r="A250" s="11">
        <v>243</v>
      </c>
      <c r="B250" s="46">
        <v>16300083</v>
      </c>
      <c r="C250" s="47"/>
      <c r="D250" s="5" t="s">
        <v>1324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50">
        <f t="shared" si="27"/>
        <v>0</v>
      </c>
      <c r="T250" s="50" t="e">
        <f>S250-#REF!</f>
        <v>#REF!</v>
      </c>
      <c r="U250" s="51" t="s">
        <v>1148</v>
      </c>
      <c r="V250" s="51"/>
      <c r="W250" s="51" t="s">
        <v>1149</v>
      </c>
      <c r="X250" s="56"/>
      <c r="Y250" s="56"/>
      <c r="AA250" s="53">
        <v>0</v>
      </c>
      <c r="AB250" s="8">
        <v>0</v>
      </c>
      <c r="AC250" s="54">
        <v>0</v>
      </c>
      <c r="AD250" s="53"/>
      <c r="AE250" s="8"/>
      <c r="AF250" s="54">
        <f t="shared" si="26"/>
        <v>0</v>
      </c>
      <c r="AG250" s="53"/>
      <c r="AH250" s="8"/>
      <c r="AI250" s="54">
        <f t="shared" si="28"/>
        <v>0</v>
      </c>
      <c r="AJ250" s="53">
        <f t="shared" si="33"/>
        <v>0</v>
      </c>
      <c r="AK250" s="8">
        <f t="shared" si="33"/>
        <v>0</v>
      </c>
      <c r="AL250" s="54">
        <f t="shared" si="33"/>
        <v>0</v>
      </c>
      <c r="AM250" s="55">
        <f t="shared" si="29"/>
        <v>0</v>
      </c>
      <c r="AN250" s="4">
        <f t="shared" si="30"/>
        <v>0</v>
      </c>
      <c r="AO250" s="4"/>
    </row>
    <row r="251" spans="1:41" ht="12.75">
      <c r="A251" s="11">
        <v>244</v>
      </c>
      <c r="B251" s="46">
        <v>16410002</v>
      </c>
      <c r="C251" s="47"/>
      <c r="D251" s="5" t="s">
        <v>1325</v>
      </c>
      <c r="F251" s="48">
        <v>42314873.85</v>
      </c>
      <c r="G251" s="48">
        <v>39021887.3</v>
      </c>
      <c r="H251" s="48">
        <v>32364125.39</v>
      </c>
      <c r="I251" s="48">
        <v>38320398.01</v>
      </c>
      <c r="J251" s="48">
        <v>21757089.87</v>
      </c>
      <c r="K251" s="48">
        <v>19154256.02</v>
      </c>
      <c r="L251" s="48">
        <v>18050072.15</v>
      </c>
      <c r="M251" s="49">
        <v>21232534.64</v>
      </c>
      <c r="N251" s="49">
        <v>27277627.71</v>
      </c>
      <c r="O251" s="49">
        <v>30714619.61</v>
      </c>
      <c r="P251" s="49">
        <v>33119989.36</v>
      </c>
      <c r="Q251" s="49">
        <v>34130992.82</v>
      </c>
      <c r="R251" s="49">
        <v>38222311.74</v>
      </c>
      <c r="S251" s="50">
        <f t="shared" si="27"/>
        <v>29617682.139583334</v>
      </c>
      <c r="T251" s="50" t="e">
        <f>S251-#REF!</f>
        <v>#REF!</v>
      </c>
      <c r="U251" s="51" t="s">
        <v>1186</v>
      </c>
      <c r="V251" s="51"/>
      <c r="W251" s="51"/>
      <c r="X251" s="56"/>
      <c r="Y251" s="56"/>
      <c r="AA251" s="53">
        <v>0</v>
      </c>
      <c r="AB251" s="8">
        <v>0</v>
      </c>
      <c r="AC251" s="54">
        <v>0</v>
      </c>
      <c r="AD251" s="53"/>
      <c r="AE251" s="8"/>
      <c r="AF251" s="54">
        <f t="shared" si="26"/>
        <v>0</v>
      </c>
      <c r="AG251" s="53"/>
      <c r="AH251" s="8"/>
      <c r="AI251" s="54">
        <f t="shared" si="28"/>
        <v>0</v>
      </c>
      <c r="AJ251" s="53">
        <f t="shared" si="33"/>
        <v>0</v>
      </c>
      <c r="AK251" s="8">
        <f t="shared" si="33"/>
        <v>0</v>
      </c>
      <c r="AL251" s="54">
        <f t="shared" si="33"/>
        <v>0</v>
      </c>
      <c r="AM251" s="55">
        <f t="shared" si="29"/>
        <v>29617682.139583334</v>
      </c>
      <c r="AN251" s="4">
        <f t="shared" si="30"/>
        <v>0</v>
      </c>
      <c r="AO251" s="4"/>
    </row>
    <row r="252" spans="1:41" ht="12.75">
      <c r="A252" s="11">
        <v>245</v>
      </c>
      <c r="B252" s="46">
        <v>16410012</v>
      </c>
      <c r="C252" s="47"/>
      <c r="D252" s="5" t="s">
        <v>1326</v>
      </c>
      <c r="F252" s="48">
        <v>8310956.35</v>
      </c>
      <c r="G252" s="48">
        <v>8244530.98</v>
      </c>
      <c r="H252" s="48">
        <v>7311963.13</v>
      </c>
      <c r="I252" s="48">
        <v>6678148.53</v>
      </c>
      <c r="J252" s="48">
        <v>5102987.21</v>
      </c>
      <c r="K252" s="48">
        <v>5165762.2</v>
      </c>
      <c r="L252" s="48">
        <v>5282752.21</v>
      </c>
      <c r="M252" s="49">
        <v>4980931.2</v>
      </c>
      <c r="N252" s="49">
        <v>4842850.78</v>
      </c>
      <c r="O252" s="49">
        <v>8156131.96</v>
      </c>
      <c r="P252" s="49">
        <v>7877582.27</v>
      </c>
      <c r="Q252" s="49">
        <v>7632956.66</v>
      </c>
      <c r="R252" s="49">
        <v>7276177.32</v>
      </c>
      <c r="S252" s="50">
        <f t="shared" si="27"/>
        <v>6589180.330416665</v>
      </c>
      <c r="T252" s="50" t="e">
        <f>S252-#REF!</f>
        <v>#REF!</v>
      </c>
      <c r="U252" s="51" t="s">
        <v>1186</v>
      </c>
      <c r="V252" s="51"/>
      <c r="W252" s="51"/>
      <c r="X252" s="56"/>
      <c r="Y252" s="56"/>
      <c r="AA252" s="53">
        <v>0</v>
      </c>
      <c r="AB252" s="8">
        <v>0</v>
      </c>
      <c r="AC252" s="54">
        <v>0</v>
      </c>
      <c r="AD252" s="53"/>
      <c r="AE252" s="8"/>
      <c r="AF252" s="54">
        <f t="shared" si="26"/>
        <v>0</v>
      </c>
      <c r="AG252" s="53"/>
      <c r="AH252" s="8"/>
      <c r="AI252" s="54">
        <f t="shared" si="28"/>
        <v>0</v>
      </c>
      <c r="AJ252" s="53">
        <f t="shared" si="33"/>
        <v>0</v>
      </c>
      <c r="AK252" s="8">
        <f t="shared" si="33"/>
        <v>0</v>
      </c>
      <c r="AL252" s="54">
        <f t="shared" si="33"/>
        <v>0</v>
      </c>
      <c r="AM252" s="55">
        <f t="shared" si="29"/>
        <v>6589180.330416665</v>
      </c>
      <c r="AN252" s="4">
        <f t="shared" si="30"/>
        <v>0</v>
      </c>
      <c r="AO252" s="4"/>
    </row>
    <row r="253" spans="1:41" ht="12.75">
      <c r="A253" s="11">
        <v>246</v>
      </c>
      <c r="B253" s="46">
        <v>16410022</v>
      </c>
      <c r="C253" s="47"/>
      <c r="D253" s="5" t="s">
        <v>1327</v>
      </c>
      <c r="F253" s="48">
        <v>59575913.48</v>
      </c>
      <c r="G253" s="48">
        <v>62099053.34</v>
      </c>
      <c r="H253" s="48">
        <v>64057353.22</v>
      </c>
      <c r="I253" s="48">
        <v>54010404.46</v>
      </c>
      <c r="J253" s="48">
        <v>43721049.26</v>
      </c>
      <c r="K253" s="48">
        <v>32391090.84</v>
      </c>
      <c r="L253" s="48">
        <v>27406078.57</v>
      </c>
      <c r="M253" s="49">
        <v>27582144.91</v>
      </c>
      <c r="N253" s="49">
        <v>35538133.58</v>
      </c>
      <c r="O253" s="49">
        <v>42764580.35</v>
      </c>
      <c r="P253" s="49">
        <v>46476356.96</v>
      </c>
      <c r="Q253" s="49">
        <v>48506053.36</v>
      </c>
      <c r="R253" s="49">
        <v>54797798.39</v>
      </c>
      <c r="S253" s="50">
        <f t="shared" si="27"/>
        <v>45144929.56541667</v>
      </c>
      <c r="T253" s="50" t="e">
        <f>S253-#REF!</f>
        <v>#REF!</v>
      </c>
      <c r="U253" s="51" t="s">
        <v>1186</v>
      </c>
      <c r="V253" s="51"/>
      <c r="W253" s="51"/>
      <c r="X253" s="56"/>
      <c r="Y253" s="56"/>
      <c r="AA253" s="53">
        <v>0</v>
      </c>
      <c r="AB253" s="8">
        <v>0</v>
      </c>
      <c r="AC253" s="54">
        <v>0</v>
      </c>
      <c r="AD253" s="53"/>
      <c r="AE253" s="8"/>
      <c r="AF253" s="54">
        <f t="shared" si="26"/>
        <v>0</v>
      </c>
      <c r="AG253" s="53"/>
      <c r="AH253" s="8"/>
      <c r="AI253" s="54">
        <f t="shared" si="28"/>
        <v>0</v>
      </c>
      <c r="AJ253" s="53">
        <f t="shared" si="33"/>
        <v>0</v>
      </c>
      <c r="AK253" s="8">
        <f t="shared" si="33"/>
        <v>0</v>
      </c>
      <c r="AL253" s="54">
        <f t="shared" si="33"/>
        <v>0</v>
      </c>
      <c r="AM253" s="55">
        <f t="shared" si="29"/>
        <v>45144929.56541667</v>
      </c>
      <c r="AN253" s="4">
        <f t="shared" si="30"/>
        <v>0</v>
      </c>
      <c r="AO253" s="4"/>
    </row>
    <row r="254" spans="1:41" ht="12.75">
      <c r="A254" s="11">
        <v>247</v>
      </c>
      <c r="B254" s="46">
        <v>16410042</v>
      </c>
      <c r="C254" s="47"/>
      <c r="D254" s="5" t="s">
        <v>1328</v>
      </c>
      <c r="E254" s="3">
        <v>38600</v>
      </c>
      <c r="F254" s="48">
        <v>11506560.46</v>
      </c>
      <c r="G254" s="48">
        <v>11506560.46</v>
      </c>
      <c r="H254" s="48">
        <v>11444782.3</v>
      </c>
      <c r="I254" s="48">
        <v>8516392.14</v>
      </c>
      <c r="J254" s="48">
        <v>5583667.81</v>
      </c>
      <c r="K254" s="48">
        <v>2938460.8</v>
      </c>
      <c r="L254" s="48">
        <v>0</v>
      </c>
      <c r="M254" s="49">
        <v>1827210</v>
      </c>
      <c r="N254" s="49">
        <v>3715400.32</v>
      </c>
      <c r="O254" s="49">
        <v>5480270.26</v>
      </c>
      <c r="P254" s="49">
        <v>7249455.45</v>
      </c>
      <c r="Q254" s="49">
        <v>7249455.45</v>
      </c>
      <c r="R254" s="49">
        <v>8567475.28</v>
      </c>
      <c r="S254" s="50">
        <f t="shared" si="27"/>
        <v>6295722.738333333</v>
      </c>
      <c r="T254" s="50" t="e">
        <f>S254-#REF!</f>
        <v>#REF!</v>
      </c>
      <c r="U254" s="51" t="s">
        <v>1186</v>
      </c>
      <c r="V254" s="51"/>
      <c r="W254" s="51"/>
      <c r="X254" s="56"/>
      <c r="Y254" s="56"/>
      <c r="AA254" s="53">
        <v>0</v>
      </c>
      <c r="AB254" s="8">
        <v>0</v>
      </c>
      <c r="AC254" s="54">
        <v>0</v>
      </c>
      <c r="AD254" s="53"/>
      <c r="AE254" s="8"/>
      <c r="AF254" s="54">
        <f t="shared" si="26"/>
        <v>0</v>
      </c>
      <c r="AG254" s="53"/>
      <c r="AH254" s="8"/>
      <c r="AI254" s="54">
        <f t="shared" si="28"/>
        <v>0</v>
      </c>
      <c r="AJ254" s="53">
        <f t="shared" si="33"/>
        <v>0</v>
      </c>
      <c r="AK254" s="8">
        <f t="shared" si="33"/>
        <v>0</v>
      </c>
      <c r="AL254" s="54">
        <f t="shared" si="33"/>
        <v>0</v>
      </c>
      <c r="AM254" s="55">
        <f t="shared" si="29"/>
        <v>6295722.738333333</v>
      </c>
      <c r="AN254" s="4">
        <f t="shared" si="30"/>
        <v>0</v>
      </c>
      <c r="AO254" s="4"/>
    </row>
    <row r="255" spans="1:41" ht="12.75">
      <c r="A255" s="11">
        <v>248</v>
      </c>
      <c r="B255" s="46">
        <v>16420002</v>
      </c>
      <c r="C255" s="47"/>
      <c r="D255" s="5" t="s">
        <v>1329</v>
      </c>
      <c r="F255" s="48">
        <v>576201.3</v>
      </c>
      <c r="G255" s="48">
        <v>576201.3</v>
      </c>
      <c r="H255" s="48">
        <v>576201.3</v>
      </c>
      <c r="I255" s="48">
        <v>576201.3</v>
      </c>
      <c r="J255" s="48">
        <v>576201.3</v>
      </c>
      <c r="K255" s="48">
        <v>576201.3</v>
      </c>
      <c r="L255" s="48">
        <v>576201.3</v>
      </c>
      <c r="M255" s="49">
        <v>576201.3</v>
      </c>
      <c r="N255" s="49">
        <v>576201.3</v>
      </c>
      <c r="O255" s="49">
        <v>576201.3</v>
      </c>
      <c r="P255" s="49">
        <v>576201.3</v>
      </c>
      <c r="Q255" s="49">
        <v>576201.3</v>
      </c>
      <c r="R255" s="49">
        <v>576201.3</v>
      </c>
      <c r="S255" s="50">
        <f t="shared" si="27"/>
        <v>576201.2999999999</v>
      </c>
      <c r="T255" s="50" t="e">
        <f>S255-#REF!</f>
        <v>#REF!</v>
      </c>
      <c r="U255" s="51" t="s">
        <v>1186</v>
      </c>
      <c r="V255" s="51"/>
      <c r="W255" s="51"/>
      <c r="X255" s="56"/>
      <c r="Y255" s="56"/>
      <c r="AA255" s="53">
        <v>0</v>
      </c>
      <c r="AB255" s="8">
        <v>0</v>
      </c>
      <c r="AC255" s="54">
        <v>0</v>
      </c>
      <c r="AD255" s="53"/>
      <c r="AE255" s="8"/>
      <c r="AF255" s="54">
        <f t="shared" si="26"/>
        <v>0</v>
      </c>
      <c r="AG255" s="53"/>
      <c r="AH255" s="8"/>
      <c r="AI255" s="54">
        <f t="shared" si="28"/>
        <v>0</v>
      </c>
      <c r="AJ255" s="53">
        <f t="shared" si="33"/>
        <v>0</v>
      </c>
      <c r="AK255" s="8">
        <f t="shared" si="33"/>
        <v>0</v>
      </c>
      <c r="AL255" s="54">
        <f t="shared" si="33"/>
        <v>0</v>
      </c>
      <c r="AM255" s="55">
        <f t="shared" si="29"/>
        <v>576201.2999999999</v>
      </c>
      <c r="AN255" s="4">
        <f t="shared" si="30"/>
        <v>0</v>
      </c>
      <c r="AO255" s="4"/>
    </row>
    <row r="256" spans="1:41" ht="12.75">
      <c r="A256" s="11">
        <v>249</v>
      </c>
      <c r="B256" s="46">
        <v>16420012</v>
      </c>
      <c r="C256" s="47"/>
      <c r="D256" s="5" t="s">
        <v>1330</v>
      </c>
      <c r="F256" s="48">
        <v>25324.92</v>
      </c>
      <c r="G256" s="48">
        <v>25324.92</v>
      </c>
      <c r="H256" s="48">
        <v>25324.92</v>
      </c>
      <c r="I256" s="48">
        <v>94635.85</v>
      </c>
      <c r="J256" s="48">
        <v>97720.07</v>
      </c>
      <c r="K256" s="48">
        <v>79994.8</v>
      </c>
      <c r="L256" s="48">
        <v>91766.09</v>
      </c>
      <c r="M256" s="49">
        <v>91766.09</v>
      </c>
      <c r="N256" s="49">
        <v>91766.09</v>
      </c>
      <c r="O256" s="49">
        <v>91766.09</v>
      </c>
      <c r="P256" s="49">
        <v>91766.09</v>
      </c>
      <c r="Q256" s="49">
        <v>91766.09</v>
      </c>
      <c r="R256" s="49">
        <v>91766.09</v>
      </c>
      <c r="S256" s="50">
        <f t="shared" si="27"/>
        <v>77678.55041666665</v>
      </c>
      <c r="T256" s="50" t="e">
        <f>S256-#REF!</f>
        <v>#REF!</v>
      </c>
      <c r="U256" s="51" t="s">
        <v>1186</v>
      </c>
      <c r="V256" s="51"/>
      <c r="W256" s="51"/>
      <c r="X256" s="56"/>
      <c r="Y256" s="56"/>
      <c r="AA256" s="53">
        <v>0</v>
      </c>
      <c r="AB256" s="8">
        <v>0</v>
      </c>
      <c r="AC256" s="54">
        <v>0</v>
      </c>
      <c r="AD256" s="53"/>
      <c r="AE256" s="8"/>
      <c r="AF256" s="54">
        <f t="shared" si="26"/>
        <v>0</v>
      </c>
      <c r="AG256" s="53"/>
      <c r="AH256" s="8"/>
      <c r="AI256" s="54">
        <f t="shared" si="28"/>
        <v>0</v>
      </c>
      <c r="AJ256" s="53">
        <f t="shared" si="33"/>
        <v>0</v>
      </c>
      <c r="AK256" s="8">
        <f t="shared" si="33"/>
        <v>0</v>
      </c>
      <c r="AL256" s="54">
        <f t="shared" si="33"/>
        <v>0</v>
      </c>
      <c r="AM256" s="55">
        <f t="shared" si="29"/>
        <v>77678.55041666665</v>
      </c>
      <c r="AN256" s="4">
        <f t="shared" si="30"/>
        <v>0</v>
      </c>
      <c r="AO256" s="4"/>
    </row>
    <row r="257" spans="1:41" ht="12.75">
      <c r="A257" s="11">
        <v>250</v>
      </c>
      <c r="B257" s="46">
        <v>16500002</v>
      </c>
      <c r="C257" s="47"/>
      <c r="D257" s="5" t="s">
        <v>1331</v>
      </c>
      <c r="F257" s="48">
        <v>16671.42</v>
      </c>
      <c r="G257" s="48">
        <v>13892.84</v>
      </c>
      <c r="H257" s="48">
        <v>11114.26</v>
      </c>
      <c r="I257" s="48">
        <v>8335.68</v>
      </c>
      <c r="J257" s="48">
        <v>5557.1</v>
      </c>
      <c r="K257" s="48">
        <v>2778.52</v>
      </c>
      <c r="L257" s="48">
        <v>0</v>
      </c>
      <c r="M257" s="49">
        <v>36880.99</v>
      </c>
      <c r="N257" s="49">
        <v>22932.91</v>
      </c>
      <c r="O257" s="49">
        <v>20639.62</v>
      </c>
      <c r="P257" s="49">
        <v>18346.33</v>
      </c>
      <c r="Q257" s="49">
        <v>16053.04</v>
      </c>
      <c r="R257" s="49">
        <v>13759.75</v>
      </c>
      <c r="S257" s="50">
        <f t="shared" si="27"/>
        <v>14312.239583333334</v>
      </c>
      <c r="T257" s="50" t="e">
        <f>S257-#REF!</f>
        <v>#REF!</v>
      </c>
      <c r="U257" s="51" t="s">
        <v>1186</v>
      </c>
      <c r="V257" s="51"/>
      <c r="W257" s="51"/>
      <c r="X257" s="56"/>
      <c r="Y257" s="56"/>
      <c r="AA257" s="53">
        <v>0</v>
      </c>
      <c r="AB257" s="8">
        <v>0</v>
      </c>
      <c r="AC257" s="54">
        <v>0</v>
      </c>
      <c r="AD257" s="53"/>
      <c r="AE257" s="8"/>
      <c r="AF257" s="54">
        <f t="shared" si="26"/>
        <v>0</v>
      </c>
      <c r="AG257" s="53"/>
      <c r="AH257" s="8"/>
      <c r="AI257" s="54">
        <f t="shared" si="28"/>
        <v>0</v>
      </c>
      <c r="AJ257" s="53">
        <f t="shared" si="33"/>
        <v>0</v>
      </c>
      <c r="AK257" s="8">
        <f t="shared" si="33"/>
        <v>0</v>
      </c>
      <c r="AL257" s="54">
        <f t="shared" si="33"/>
        <v>0</v>
      </c>
      <c r="AM257" s="55">
        <f t="shared" si="29"/>
        <v>14312.239583333334</v>
      </c>
      <c r="AN257" s="4">
        <f t="shared" si="30"/>
        <v>0</v>
      </c>
      <c r="AO257" s="4"/>
    </row>
    <row r="258" spans="1:41" ht="12.75">
      <c r="A258" s="11">
        <v>251</v>
      </c>
      <c r="B258" s="46">
        <v>16500013</v>
      </c>
      <c r="C258" s="47"/>
      <c r="D258" s="5" t="s">
        <v>1332</v>
      </c>
      <c r="F258" s="48">
        <v>405713.63</v>
      </c>
      <c r="G258" s="48">
        <v>227526.85</v>
      </c>
      <c r="H258" s="48">
        <v>49340.07</v>
      </c>
      <c r="I258" s="48">
        <v>1928297.92</v>
      </c>
      <c r="J258" s="48">
        <v>1755278.11</v>
      </c>
      <c r="K258" s="48">
        <v>1573418.3</v>
      </c>
      <c r="L258" s="48">
        <v>1391558.49</v>
      </c>
      <c r="M258" s="49">
        <v>1331198.68</v>
      </c>
      <c r="N258" s="49">
        <v>1149338.87</v>
      </c>
      <c r="O258" s="49">
        <v>967479.06</v>
      </c>
      <c r="P258" s="49">
        <v>785619.25</v>
      </c>
      <c r="Q258" s="49">
        <v>603759.44</v>
      </c>
      <c r="R258" s="49">
        <v>421899.63</v>
      </c>
      <c r="S258" s="50">
        <f t="shared" si="27"/>
        <v>1014718.4725</v>
      </c>
      <c r="T258" s="50" t="e">
        <f>S258-#REF!</f>
        <v>#REF!</v>
      </c>
      <c r="U258" s="51" t="s">
        <v>1148</v>
      </c>
      <c r="V258" s="51"/>
      <c r="W258" s="51" t="s">
        <v>1149</v>
      </c>
      <c r="X258" s="56"/>
      <c r="Y258" s="56"/>
      <c r="AA258" s="53">
        <v>0</v>
      </c>
      <c r="AB258" s="8">
        <v>0</v>
      </c>
      <c r="AC258" s="54">
        <v>0</v>
      </c>
      <c r="AD258" s="53"/>
      <c r="AE258" s="8"/>
      <c r="AF258" s="54">
        <f t="shared" si="26"/>
        <v>0</v>
      </c>
      <c r="AG258" s="53"/>
      <c r="AH258" s="8"/>
      <c r="AI258" s="54">
        <f t="shared" si="28"/>
        <v>0</v>
      </c>
      <c r="AJ258" s="53">
        <f t="shared" si="33"/>
        <v>0</v>
      </c>
      <c r="AK258" s="8">
        <f t="shared" si="33"/>
        <v>0</v>
      </c>
      <c r="AL258" s="54">
        <f t="shared" si="33"/>
        <v>0</v>
      </c>
      <c r="AM258" s="55">
        <f t="shared" si="29"/>
        <v>1014718.4725</v>
      </c>
      <c r="AN258" s="4">
        <f t="shared" si="30"/>
        <v>0</v>
      </c>
      <c r="AO258" s="4"/>
    </row>
    <row r="259" spans="1:41" ht="12.75">
      <c r="A259" s="11">
        <v>252</v>
      </c>
      <c r="B259" s="46">
        <v>16500011</v>
      </c>
      <c r="C259" s="47"/>
      <c r="D259" s="5" t="s">
        <v>1333</v>
      </c>
      <c r="E259" s="3">
        <v>38472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50">
        <f t="shared" si="27"/>
        <v>0</v>
      </c>
      <c r="T259" s="50" t="e">
        <f>S259-#REF!</f>
        <v>#REF!</v>
      </c>
      <c r="U259" s="51"/>
      <c r="V259" s="51"/>
      <c r="W259" s="51" t="s">
        <v>1161</v>
      </c>
      <c r="X259" s="56"/>
      <c r="Y259" s="56"/>
      <c r="AA259" s="53">
        <v>0</v>
      </c>
      <c r="AB259" s="8">
        <v>0</v>
      </c>
      <c r="AC259" s="54">
        <v>0</v>
      </c>
      <c r="AD259" s="53"/>
      <c r="AE259" s="8"/>
      <c r="AF259" s="54">
        <f t="shared" si="26"/>
        <v>0</v>
      </c>
      <c r="AG259" s="53"/>
      <c r="AH259" s="8"/>
      <c r="AI259" s="54">
        <f t="shared" si="28"/>
        <v>0</v>
      </c>
      <c r="AJ259" s="53">
        <f t="shared" si="33"/>
        <v>0</v>
      </c>
      <c r="AK259" s="8">
        <f t="shared" si="33"/>
        <v>0</v>
      </c>
      <c r="AL259" s="54">
        <f t="shared" si="33"/>
        <v>0</v>
      </c>
      <c r="AM259" s="55">
        <f t="shared" si="29"/>
        <v>0</v>
      </c>
      <c r="AN259" s="4">
        <f t="shared" si="30"/>
        <v>0</v>
      </c>
      <c r="AO259" s="4"/>
    </row>
    <row r="260" spans="1:41" ht="12.75">
      <c r="A260" s="11">
        <v>253</v>
      </c>
      <c r="B260" s="46">
        <v>16500021</v>
      </c>
      <c r="C260" s="47"/>
      <c r="D260" s="5" t="s">
        <v>1334</v>
      </c>
      <c r="F260" s="48">
        <v>13901.82</v>
      </c>
      <c r="G260" s="48">
        <v>12164.09</v>
      </c>
      <c r="H260" s="48">
        <v>10426.36</v>
      </c>
      <c r="I260" s="48">
        <v>8688.63</v>
      </c>
      <c r="J260" s="48">
        <v>6950.9</v>
      </c>
      <c r="K260" s="48">
        <v>5213.17</v>
      </c>
      <c r="L260" s="48">
        <v>3475.44</v>
      </c>
      <c r="M260" s="49">
        <v>1737.71</v>
      </c>
      <c r="N260" s="49">
        <v>0</v>
      </c>
      <c r="O260" s="49">
        <v>20865.99</v>
      </c>
      <c r="P260" s="49">
        <v>287977.08</v>
      </c>
      <c r="Q260" s="49">
        <v>17072.17</v>
      </c>
      <c r="R260" s="49">
        <v>15175.26</v>
      </c>
      <c r="S260" s="50">
        <f t="shared" si="27"/>
        <v>32425.839999999997</v>
      </c>
      <c r="T260" s="50" t="e">
        <f>S260-#REF!</f>
        <v>#REF!</v>
      </c>
      <c r="U260" s="51"/>
      <c r="V260" s="51"/>
      <c r="W260" s="51" t="s">
        <v>1161</v>
      </c>
      <c r="X260" s="56"/>
      <c r="Y260" s="56"/>
      <c r="AA260" s="53">
        <v>0</v>
      </c>
      <c r="AB260" s="8">
        <v>0</v>
      </c>
      <c r="AC260" s="54">
        <v>0</v>
      </c>
      <c r="AD260" s="53"/>
      <c r="AE260" s="8"/>
      <c r="AF260" s="54">
        <f aca="true" t="shared" si="34" ref="AF260:AF323">AD260+AE260</f>
        <v>0</v>
      </c>
      <c r="AG260" s="53"/>
      <c r="AH260" s="8"/>
      <c r="AI260" s="54">
        <f t="shared" si="28"/>
        <v>0</v>
      </c>
      <c r="AJ260" s="53">
        <f t="shared" si="33"/>
        <v>0</v>
      </c>
      <c r="AK260" s="8">
        <f t="shared" si="33"/>
        <v>0</v>
      </c>
      <c r="AL260" s="54">
        <f t="shared" si="33"/>
        <v>0</v>
      </c>
      <c r="AM260" s="55">
        <f t="shared" si="29"/>
        <v>32425.839999999997</v>
      </c>
      <c r="AN260" s="4">
        <f t="shared" si="30"/>
        <v>0</v>
      </c>
      <c r="AO260" s="4"/>
    </row>
    <row r="261" spans="1:41" ht="12.75">
      <c r="A261" s="11">
        <v>254</v>
      </c>
      <c r="B261" s="46">
        <v>16500031</v>
      </c>
      <c r="C261" s="47"/>
      <c r="D261" s="5" t="s">
        <v>1335</v>
      </c>
      <c r="E261" s="3">
        <v>38508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50">
        <f t="shared" si="27"/>
        <v>0</v>
      </c>
      <c r="T261" s="50" t="e">
        <f>S261-#REF!</f>
        <v>#REF!</v>
      </c>
      <c r="U261" s="51"/>
      <c r="V261" s="51"/>
      <c r="W261" s="51" t="s">
        <v>1161</v>
      </c>
      <c r="X261" s="56"/>
      <c r="Y261" s="56"/>
      <c r="AA261" s="53">
        <v>0</v>
      </c>
      <c r="AB261" s="8">
        <v>0</v>
      </c>
      <c r="AC261" s="54">
        <v>0</v>
      </c>
      <c r="AD261" s="53"/>
      <c r="AE261" s="8"/>
      <c r="AF261" s="54">
        <f t="shared" si="34"/>
        <v>0</v>
      </c>
      <c r="AG261" s="53"/>
      <c r="AH261" s="8"/>
      <c r="AI261" s="54">
        <f t="shared" si="28"/>
        <v>0</v>
      </c>
      <c r="AJ261" s="53">
        <f t="shared" si="33"/>
        <v>0</v>
      </c>
      <c r="AK261" s="8">
        <f t="shared" si="33"/>
        <v>0</v>
      </c>
      <c r="AL261" s="54">
        <f t="shared" si="33"/>
        <v>0</v>
      </c>
      <c r="AM261" s="55">
        <f t="shared" si="29"/>
        <v>0</v>
      </c>
      <c r="AN261" s="4">
        <f t="shared" si="30"/>
        <v>0</v>
      </c>
      <c r="AO261" s="4"/>
    </row>
    <row r="262" spans="1:41" ht="12.75">
      <c r="A262" s="11">
        <v>255</v>
      </c>
      <c r="B262" s="46">
        <v>16500033</v>
      </c>
      <c r="C262" s="47"/>
      <c r="D262" s="5" t="s">
        <v>1336</v>
      </c>
      <c r="F262" s="48">
        <v>8479.36</v>
      </c>
      <c r="G262" s="48">
        <v>6359.53</v>
      </c>
      <c r="H262" s="48">
        <v>4239.7</v>
      </c>
      <c r="I262" s="48">
        <v>2119.87</v>
      </c>
      <c r="J262" s="48">
        <v>0</v>
      </c>
      <c r="K262" s="48">
        <v>0</v>
      </c>
      <c r="L262" s="48">
        <v>23725.84</v>
      </c>
      <c r="M262" s="49">
        <v>21353.26</v>
      </c>
      <c r="N262" s="49">
        <v>18980.68</v>
      </c>
      <c r="O262" s="49">
        <v>16608.1</v>
      </c>
      <c r="P262" s="49">
        <v>14235.52</v>
      </c>
      <c r="Q262" s="49">
        <v>11862.94</v>
      </c>
      <c r="R262" s="49">
        <v>9490.36</v>
      </c>
      <c r="S262" s="50">
        <f t="shared" si="27"/>
        <v>10705.858333333335</v>
      </c>
      <c r="T262" s="50" t="e">
        <f>S262-#REF!</f>
        <v>#REF!</v>
      </c>
      <c r="U262" s="51" t="s">
        <v>1148</v>
      </c>
      <c r="V262" s="51"/>
      <c r="W262" s="51" t="s">
        <v>1149</v>
      </c>
      <c r="X262" s="56"/>
      <c r="Y262" s="56"/>
      <c r="AA262" s="53">
        <v>0</v>
      </c>
      <c r="AB262" s="8">
        <v>0</v>
      </c>
      <c r="AC262" s="54">
        <v>0</v>
      </c>
      <c r="AD262" s="53"/>
      <c r="AE262" s="8"/>
      <c r="AF262" s="54">
        <f t="shared" si="34"/>
        <v>0</v>
      </c>
      <c r="AG262" s="53"/>
      <c r="AH262" s="8"/>
      <c r="AI262" s="54">
        <f t="shared" si="28"/>
        <v>0</v>
      </c>
      <c r="AJ262" s="53">
        <f t="shared" si="33"/>
        <v>0</v>
      </c>
      <c r="AK262" s="8">
        <f t="shared" si="33"/>
        <v>0</v>
      </c>
      <c r="AL262" s="54">
        <f t="shared" si="33"/>
        <v>0</v>
      </c>
      <c r="AM262" s="55">
        <f t="shared" si="29"/>
        <v>10705.858333333335</v>
      </c>
      <c r="AN262" s="4">
        <f t="shared" si="30"/>
        <v>0</v>
      </c>
      <c r="AO262" s="4"/>
    </row>
    <row r="263" spans="1:41" ht="12.75">
      <c r="A263" s="11">
        <v>256</v>
      </c>
      <c r="B263" s="46">
        <v>16500043</v>
      </c>
      <c r="C263" s="47"/>
      <c r="D263" s="5" t="s">
        <v>1337</v>
      </c>
      <c r="F263" s="48">
        <v>971396.45</v>
      </c>
      <c r="G263" s="48">
        <v>820941.65</v>
      </c>
      <c r="H263" s="48">
        <v>670486.85</v>
      </c>
      <c r="I263" s="48">
        <v>520032.05</v>
      </c>
      <c r="J263" s="48">
        <v>369577.25</v>
      </c>
      <c r="K263" s="48">
        <v>219122.45</v>
      </c>
      <c r="L263" s="48">
        <v>68667.65</v>
      </c>
      <c r="M263" s="49">
        <v>1825885.57</v>
      </c>
      <c r="N263" s="49">
        <v>1667112.9</v>
      </c>
      <c r="O263" s="49">
        <v>1508340.23</v>
      </c>
      <c r="P263" s="49">
        <v>1349567.56</v>
      </c>
      <c r="Q263" s="49">
        <v>1190794.89</v>
      </c>
      <c r="R263" s="49">
        <v>1032022.22</v>
      </c>
      <c r="S263" s="50">
        <f aca="true" t="shared" si="35" ref="S263:S326">(F263+R263+SUM(G263:Q263)*2)/24</f>
        <v>934353.1987500001</v>
      </c>
      <c r="T263" s="50" t="e">
        <f>S263-#REF!</f>
        <v>#REF!</v>
      </c>
      <c r="U263" s="51" t="s">
        <v>1148</v>
      </c>
      <c r="V263" s="51"/>
      <c r="W263" s="51" t="s">
        <v>1149</v>
      </c>
      <c r="X263" s="56"/>
      <c r="Y263" s="56"/>
      <c r="AA263" s="53">
        <v>0</v>
      </c>
      <c r="AB263" s="8">
        <v>0</v>
      </c>
      <c r="AC263" s="54">
        <v>0</v>
      </c>
      <c r="AD263" s="53"/>
      <c r="AE263" s="8"/>
      <c r="AF263" s="54">
        <f t="shared" si="34"/>
        <v>0</v>
      </c>
      <c r="AG263" s="53"/>
      <c r="AH263" s="8"/>
      <c r="AI263" s="54">
        <f aca="true" t="shared" si="36" ref="AI263:AI326">AG263+AH263</f>
        <v>0</v>
      </c>
      <c r="AJ263" s="53">
        <f t="shared" si="33"/>
        <v>0</v>
      </c>
      <c r="AK263" s="8">
        <f t="shared" si="33"/>
        <v>0</v>
      </c>
      <c r="AL263" s="54">
        <f t="shared" si="33"/>
        <v>0</v>
      </c>
      <c r="AM263" s="55">
        <f aca="true" t="shared" si="37" ref="AM263:AM326">S263-AC263-AF263-AL263-AI263</f>
        <v>934353.1987500001</v>
      </c>
      <c r="AN263" s="4">
        <f t="shared" si="30"/>
        <v>0</v>
      </c>
      <c r="AO263" s="4"/>
    </row>
    <row r="264" spans="1:41" ht="12.75">
      <c r="A264" s="11">
        <v>257</v>
      </c>
      <c r="B264" s="46">
        <v>16500051</v>
      </c>
      <c r="C264" s="47"/>
      <c r="D264" s="5" t="s">
        <v>1338</v>
      </c>
      <c r="F264" s="48">
        <v>37893.74</v>
      </c>
      <c r="G264" s="48">
        <v>33683.32</v>
      </c>
      <c r="H264" s="48">
        <v>35682.9</v>
      </c>
      <c r="I264" s="48">
        <v>25262.48</v>
      </c>
      <c r="J264" s="48">
        <v>21052.06</v>
      </c>
      <c r="K264" s="48">
        <v>16841.64</v>
      </c>
      <c r="L264" s="48">
        <v>12631.22</v>
      </c>
      <c r="M264" s="49">
        <v>8420.8</v>
      </c>
      <c r="N264" s="49">
        <v>3589.38</v>
      </c>
      <c r="O264" s="49">
        <v>-621</v>
      </c>
      <c r="P264" s="49">
        <v>44547.75</v>
      </c>
      <c r="Q264" s="49">
        <v>40497.95</v>
      </c>
      <c r="R264" s="49">
        <v>36448.15</v>
      </c>
      <c r="S264" s="50">
        <f t="shared" si="35"/>
        <v>23229.95375</v>
      </c>
      <c r="T264" s="50" t="e">
        <f>S264-#REF!</f>
        <v>#REF!</v>
      </c>
      <c r="U264" s="51"/>
      <c r="V264" s="51"/>
      <c r="W264" s="51" t="s">
        <v>1161</v>
      </c>
      <c r="X264" s="56"/>
      <c r="Y264" s="56"/>
      <c r="AA264" s="53">
        <v>0</v>
      </c>
      <c r="AB264" s="8">
        <v>0</v>
      </c>
      <c r="AC264" s="54">
        <v>0</v>
      </c>
      <c r="AD264" s="53"/>
      <c r="AE264" s="8"/>
      <c r="AF264" s="54">
        <f t="shared" si="34"/>
        <v>0</v>
      </c>
      <c r="AG264" s="53"/>
      <c r="AH264" s="8"/>
      <c r="AI264" s="54">
        <f t="shared" si="36"/>
        <v>0</v>
      </c>
      <c r="AJ264" s="53">
        <f t="shared" si="33"/>
        <v>0</v>
      </c>
      <c r="AK264" s="8">
        <f t="shared" si="33"/>
        <v>0</v>
      </c>
      <c r="AL264" s="54">
        <f t="shared" si="33"/>
        <v>0</v>
      </c>
      <c r="AM264" s="55">
        <f t="shared" si="37"/>
        <v>23229.95375</v>
      </c>
      <c r="AN264" s="4">
        <f aca="true" t="shared" si="38" ref="AN264:AN327">S264-AC264-AF264-AI264-AL264-AM264</f>
        <v>0</v>
      </c>
      <c r="AO264" s="4"/>
    </row>
    <row r="265" spans="1:41" ht="12.75">
      <c r="A265" s="11">
        <v>258</v>
      </c>
      <c r="B265" s="46">
        <v>16500063</v>
      </c>
      <c r="C265" s="47"/>
      <c r="D265" s="5" t="s">
        <v>1339</v>
      </c>
      <c r="F265" s="48">
        <v>21477.13</v>
      </c>
      <c r="G265" s="48">
        <v>10738.52</v>
      </c>
      <c r="H265" s="48">
        <v>-0.09</v>
      </c>
      <c r="I265" s="48">
        <v>163301.81</v>
      </c>
      <c r="J265" s="48">
        <v>148456.19</v>
      </c>
      <c r="K265" s="48">
        <v>133610.57</v>
      </c>
      <c r="L265" s="48">
        <v>118764.95</v>
      </c>
      <c r="M265" s="49">
        <v>103919.33</v>
      </c>
      <c r="N265" s="49">
        <v>89073.71</v>
      </c>
      <c r="O265" s="49">
        <v>74228.09</v>
      </c>
      <c r="P265" s="49">
        <v>59382.47</v>
      </c>
      <c r="Q265" s="49">
        <v>44536.85</v>
      </c>
      <c r="R265" s="49">
        <v>29691.23</v>
      </c>
      <c r="S265" s="50">
        <f t="shared" si="35"/>
        <v>80966.38166666665</v>
      </c>
      <c r="T265" s="50" t="e">
        <f>S265-#REF!</f>
        <v>#REF!</v>
      </c>
      <c r="U265" s="51" t="s">
        <v>1148</v>
      </c>
      <c r="V265" s="51"/>
      <c r="W265" s="51" t="s">
        <v>1149</v>
      </c>
      <c r="X265" s="56"/>
      <c r="Y265" s="56"/>
      <c r="AA265" s="53">
        <v>0</v>
      </c>
      <c r="AB265" s="8">
        <v>0</v>
      </c>
      <c r="AC265" s="54">
        <v>0</v>
      </c>
      <c r="AD265" s="53"/>
      <c r="AE265" s="8"/>
      <c r="AF265" s="54">
        <f t="shared" si="34"/>
        <v>0</v>
      </c>
      <c r="AG265" s="53"/>
      <c r="AH265" s="8"/>
      <c r="AI265" s="54">
        <f t="shared" si="36"/>
        <v>0</v>
      </c>
      <c r="AJ265" s="53">
        <f t="shared" si="33"/>
        <v>0</v>
      </c>
      <c r="AK265" s="8">
        <f t="shared" si="33"/>
        <v>0</v>
      </c>
      <c r="AL265" s="54">
        <f t="shared" si="33"/>
        <v>0</v>
      </c>
      <c r="AM265" s="55">
        <f t="shared" si="37"/>
        <v>80966.38166666665</v>
      </c>
      <c r="AN265" s="4">
        <f t="shared" si="38"/>
        <v>0</v>
      </c>
      <c r="AO265" s="4"/>
    </row>
    <row r="266" spans="1:41" ht="12.75">
      <c r="A266" s="11">
        <v>259</v>
      </c>
      <c r="B266" s="46">
        <v>16500073</v>
      </c>
      <c r="C266" s="47"/>
      <c r="D266" s="5" t="s">
        <v>1340</v>
      </c>
      <c r="F266" s="48">
        <v>62920.94</v>
      </c>
      <c r="G266" s="48">
        <v>58321.55</v>
      </c>
      <c r="H266" s="48">
        <v>43867.16</v>
      </c>
      <c r="I266" s="48">
        <v>42367.31</v>
      </c>
      <c r="J266" s="48">
        <v>35706.21</v>
      </c>
      <c r="K266" s="48">
        <v>29045.11</v>
      </c>
      <c r="L266" s="48">
        <v>22384.01</v>
      </c>
      <c r="M266" s="49">
        <v>15722.91</v>
      </c>
      <c r="N266" s="49">
        <v>8953.94</v>
      </c>
      <c r="O266" s="49">
        <v>77721.84</v>
      </c>
      <c r="P266" s="49">
        <v>73755.99</v>
      </c>
      <c r="Q266" s="49">
        <v>66790.14</v>
      </c>
      <c r="R266" s="49">
        <v>59824.29</v>
      </c>
      <c r="S266" s="50">
        <f t="shared" si="35"/>
        <v>44667.39875</v>
      </c>
      <c r="T266" s="50" t="e">
        <f>S266-#REF!</f>
        <v>#REF!</v>
      </c>
      <c r="U266" s="51" t="s">
        <v>1148</v>
      </c>
      <c r="V266" s="51"/>
      <c r="W266" s="51" t="s">
        <v>1149</v>
      </c>
      <c r="X266" s="56"/>
      <c r="Y266" s="56"/>
      <c r="AA266" s="53">
        <v>0</v>
      </c>
      <c r="AB266" s="8">
        <v>0</v>
      </c>
      <c r="AC266" s="54">
        <v>0</v>
      </c>
      <c r="AD266" s="53"/>
      <c r="AE266" s="8"/>
      <c r="AF266" s="54">
        <f t="shared" si="34"/>
        <v>0</v>
      </c>
      <c r="AG266" s="53"/>
      <c r="AH266" s="8"/>
      <c r="AI266" s="54">
        <f t="shared" si="36"/>
        <v>0</v>
      </c>
      <c r="AJ266" s="53">
        <f t="shared" si="33"/>
        <v>0</v>
      </c>
      <c r="AK266" s="8">
        <f t="shared" si="33"/>
        <v>0</v>
      </c>
      <c r="AL266" s="54">
        <f t="shared" si="33"/>
        <v>0</v>
      </c>
      <c r="AM266" s="55">
        <f t="shared" si="37"/>
        <v>44667.39875</v>
      </c>
      <c r="AN266" s="4">
        <f t="shared" si="38"/>
        <v>0</v>
      </c>
      <c r="AO266" s="4"/>
    </row>
    <row r="267" spans="1:41" ht="12.75">
      <c r="A267" s="11">
        <v>260</v>
      </c>
      <c r="B267" s="46">
        <v>16500083</v>
      </c>
      <c r="C267" s="47"/>
      <c r="D267" s="5" t="s">
        <v>1341</v>
      </c>
      <c r="F267" s="48">
        <v>797007.94</v>
      </c>
      <c r="G267" s="48">
        <v>664173.29</v>
      </c>
      <c r="H267" s="48">
        <v>531338.64</v>
      </c>
      <c r="I267" s="48">
        <v>398503.99</v>
      </c>
      <c r="J267" s="48">
        <v>265669.34</v>
      </c>
      <c r="K267" s="48">
        <v>132834.69</v>
      </c>
      <c r="L267" s="48">
        <v>0</v>
      </c>
      <c r="M267" s="49">
        <v>1754951.01</v>
      </c>
      <c r="N267" s="49">
        <v>1595410.01</v>
      </c>
      <c r="O267" s="49">
        <v>1435869.01</v>
      </c>
      <c r="P267" s="49">
        <v>1276328.01</v>
      </c>
      <c r="Q267" s="49">
        <v>1116787.01</v>
      </c>
      <c r="R267" s="49">
        <v>957246.01</v>
      </c>
      <c r="S267" s="50">
        <f t="shared" si="35"/>
        <v>837415.9979166667</v>
      </c>
      <c r="T267" s="50" t="e">
        <f>S267-#REF!</f>
        <v>#REF!</v>
      </c>
      <c r="U267" s="51" t="s">
        <v>1148</v>
      </c>
      <c r="V267" s="51"/>
      <c r="W267" s="51" t="s">
        <v>1149</v>
      </c>
      <c r="X267" s="56"/>
      <c r="Y267" s="56"/>
      <c r="AA267" s="53">
        <v>0</v>
      </c>
      <c r="AB267" s="8">
        <v>0</v>
      </c>
      <c r="AC267" s="54">
        <v>0</v>
      </c>
      <c r="AD267" s="53"/>
      <c r="AE267" s="8"/>
      <c r="AF267" s="54">
        <f t="shared" si="34"/>
        <v>0</v>
      </c>
      <c r="AG267" s="53"/>
      <c r="AH267" s="8"/>
      <c r="AI267" s="54">
        <f t="shared" si="36"/>
        <v>0</v>
      </c>
      <c r="AJ267" s="53">
        <f aca="true" t="shared" si="39" ref="AJ267:AL286">IF($Y267&gt;0,$S267-$AF267-$AI267-$AC267,0)</f>
        <v>0</v>
      </c>
      <c r="AK267" s="8">
        <f t="shared" si="39"/>
        <v>0</v>
      </c>
      <c r="AL267" s="54">
        <f t="shared" si="39"/>
        <v>0</v>
      </c>
      <c r="AM267" s="55">
        <f t="shared" si="37"/>
        <v>837415.9979166667</v>
      </c>
      <c r="AN267" s="4">
        <f t="shared" si="38"/>
        <v>0</v>
      </c>
      <c r="AO267" s="4"/>
    </row>
    <row r="268" spans="1:41" ht="12.75">
      <c r="A268" s="11">
        <v>261</v>
      </c>
      <c r="B268" s="46">
        <v>16500093</v>
      </c>
      <c r="C268" s="47"/>
      <c r="D268" s="5" t="s">
        <v>1342</v>
      </c>
      <c r="F268" s="48">
        <v>4579.8</v>
      </c>
      <c r="G268" s="48">
        <v>2289.88</v>
      </c>
      <c r="H268" s="48">
        <v>0</v>
      </c>
      <c r="I268" s="48">
        <v>22206.25</v>
      </c>
      <c r="J268" s="48">
        <v>20187.5</v>
      </c>
      <c r="K268" s="48">
        <v>18168.75</v>
      </c>
      <c r="L268" s="48">
        <v>16150</v>
      </c>
      <c r="M268" s="49">
        <v>14131.25</v>
      </c>
      <c r="N268" s="49">
        <v>12112.5</v>
      </c>
      <c r="O268" s="49">
        <v>10093.75</v>
      </c>
      <c r="P268" s="49">
        <v>8075</v>
      </c>
      <c r="Q268" s="49">
        <v>6056.25</v>
      </c>
      <c r="R268" s="49">
        <v>4037.5</v>
      </c>
      <c r="S268" s="50">
        <f t="shared" si="35"/>
        <v>11148.315</v>
      </c>
      <c r="T268" s="50" t="e">
        <f>S268-#REF!</f>
        <v>#REF!</v>
      </c>
      <c r="U268" s="51" t="s">
        <v>1148</v>
      </c>
      <c r="V268" s="51"/>
      <c r="W268" s="51" t="s">
        <v>1149</v>
      </c>
      <c r="X268" s="56"/>
      <c r="Y268" s="56"/>
      <c r="AA268" s="53">
        <v>0</v>
      </c>
      <c r="AB268" s="8">
        <v>0</v>
      </c>
      <c r="AC268" s="54">
        <v>0</v>
      </c>
      <c r="AD268" s="53"/>
      <c r="AE268" s="8"/>
      <c r="AF268" s="54">
        <f t="shared" si="34"/>
        <v>0</v>
      </c>
      <c r="AG268" s="53"/>
      <c r="AH268" s="8"/>
      <c r="AI268" s="54">
        <f t="shared" si="36"/>
        <v>0</v>
      </c>
      <c r="AJ268" s="53">
        <f t="shared" si="39"/>
        <v>0</v>
      </c>
      <c r="AK268" s="8">
        <f t="shared" si="39"/>
        <v>0</v>
      </c>
      <c r="AL268" s="54">
        <f t="shared" si="39"/>
        <v>0</v>
      </c>
      <c r="AM268" s="55">
        <f t="shared" si="37"/>
        <v>11148.315</v>
      </c>
      <c r="AN268" s="4">
        <f t="shared" si="38"/>
        <v>0</v>
      </c>
      <c r="AO268" s="4"/>
    </row>
    <row r="269" spans="1:41" ht="12.75">
      <c r="A269" s="11">
        <v>262</v>
      </c>
      <c r="B269" s="46">
        <v>16500103</v>
      </c>
      <c r="C269" s="47"/>
      <c r="D269" s="5" t="s">
        <v>1343</v>
      </c>
      <c r="F269" s="48">
        <v>55000</v>
      </c>
      <c r="G269" s="48">
        <v>36666.65</v>
      </c>
      <c r="H269" s="48">
        <v>18333.3</v>
      </c>
      <c r="I269" s="48">
        <v>0</v>
      </c>
      <c r="J269" s="48">
        <v>36666.67</v>
      </c>
      <c r="K269" s="48">
        <v>18333.34</v>
      </c>
      <c r="L269" s="48">
        <v>55000.01</v>
      </c>
      <c r="M269" s="49">
        <v>36666.68</v>
      </c>
      <c r="N269" s="49">
        <v>18333.35</v>
      </c>
      <c r="O269" s="49">
        <v>55000.02</v>
      </c>
      <c r="P269" s="49">
        <v>36666.69</v>
      </c>
      <c r="Q269" s="49">
        <v>18333.36</v>
      </c>
      <c r="R269" s="49">
        <v>55000.03</v>
      </c>
      <c r="S269" s="50">
        <f t="shared" si="35"/>
        <v>32083.34041666667</v>
      </c>
      <c r="T269" s="50" t="e">
        <f>S269-#REF!</f>
        <v>#REF!</v>
      </c>
      <c r="U269" s="51" t="s">
        <v>1148</v>
      </c>
      <c r="V269" s="51"/>
      <c r="W269" s="51" t="s">
        <v>1149</v>
      </c>
      <c r="X269" s="56"/>
      <c r="Y269" s="56"/>
      <c r="AA269" s="53">
        <v>0</v>
      </c>
      <c r="AB269" s="8">
        <v>0</v>
      </c>
      <c r="AC269" s="54">
        <v>0</v>
      </c>
      <c r="AD269" s="53"/>
      <c r="AE269" s="8"/>
      <c r="AF269" s="54">
        <f t="shared" si="34"/>
        <v>0</v>
      </c>
      <c r="AG269" s="53"/>
      <c r="AH269" s="8"/>
      <c r="AI269" s="54">
        <f t="shared" si="36"/>
        <v>0</v>
      </c>
      <c r="AJ269" s="53">
        <f t="shared" si="39"/>
        <v>0</v>
      </c>
      <c r="AK269" s="8">
        <f t="shared" si="39"/>
        <v>0</v>
      </c>
      <c r="AL269" s="54">
        <f t="shared" si="39"/>
        <v>0</v>
      </c>
      <c r="AM269" s="55">
        <f t="shared" si="37"/>
        <v>32083.34041666667</v>
      </c>
      <c r="AN269" s="4">
        <f t="shared" si="38"/>
        <v>0</v>
      </c>
      <c r="AO269" s="4"/>
    </row>
    <row r="270" spans="1:41" ht="12.75">
      <c r="A270" s="11">
        <v>263</v>
      </c>
      <c r="B270" s="46">
        <v>16500113</v>
      </c>
      <c r="C270" s="47"/>
      <c r="D270" s="5" t="s">
        <v>1344</v>
      </c>
      <c r="E270" s="3">
        <v>38442</v>
      </c>
      <c r="F270" s="48">
        <v>151743.75</v>
      </c>
      <c r="G270" s="48">
        <v>121395</v>
      </c>
      <c r="H270" s="48">
        <v>91046.25</v>
      </c>
      <c r="I270" s="48">
        <v>60697.5</v>
      </c>
      <c r="J270" s="48">
        <v>30348.75</v>
      </c>
      <c r="K270" s="48">
        <v>0</v>
      </c>
      <c r="L270" s="48">
        <v>333836.25</v>
      </c>
      <c r="M270" s="49">
        <v>303487.5</v>
      </c>
      <c r="N270" s="49">
        <v>273138.75</v>
      </c>
      <c r="O270" s="49">
        <v>242790</v>
      </c>
      <c r="P270" s="49">
        <v>212441.25</v>
      </c>
      <c r="Q270" s="49">
        <v>182092.5</v>
      </c>
      <c r="R270" s="49">
        <v>151743.75</v>
      </c>
      <c r="S270" s="50">
        <f t="shared" si="35"/>
        <v>166918.125</v>
      </c>
      <c r="T270" s="50" t="e">
        <f>S270-#REF!</f>
        <v>#REF!</v>
      </c>
      <c r="U270" s="51" t="s">
        <v>1148</v>
      </c>
      <c r="V270" s="51"/>
      <c r="W270" s="51" t="s">
        <v>1149</v>
      </c>
      <c r="X270" s="56"/>
      <c r="Y270" s="56"/>
      <c r="AA270" s="53">
        <v>0</v>
      </c>
      <c r="AB270" s="8">
        <v>0</v>
      </c>
      <c r="AC270" s="54">
        <v>0</v>
      </c>
      <c r="AD270" s="53"/>
      <c r="AE270" s="8"/>
      <c r="AF270" s="54">
        <f t="shared" si="34"/>
        <v>0</v>
      </c>
      <c r="AG270" s="53"/>
      <c r="AH270" s="8"/>
      <c r="AI270" s="54">
        <f t="shared" si="36"/>
        <v>0</v>
      </c>
      <c r="AJ270" s="53">
        <f t="shared" si="39"/>
        <v>0</v>
      </c>
      <c r="AK270" s="8">
        <f t="shared" si="39"/>
        <v>0</v>
      </c>
      <c r="AL270" s="54">
        <f t="shared" si="39"/>
        <v>0</v>
      </c>
      <c r="AM270" s="55">
        <f t="shared" si="37"/>
        <v>166918.125</v>
      </c>
      <c r="AN270" s="4">
        <f t="shared" si="38"/>
        <v>0</v>
      </c>
      <c r="AO270" s="4"/>
    </row>
    <row r="271" spans="1:41" ht="12.75">
      <c r="A271" s="11">
        <v>264</v>
      </c>
      <c r="B271" s="46">
        <v>16500123</v>
      </c>
      <c r="C271" s="47"/>
      <c r="D271" s="5" t="s">
        <v>1345</v>
      </c>
      <c r="F271" s="48">
        <v>115467.73</v>
      </c>
      <c r="G271" s="48">
        <v>76978.45</v>
      </c>
      <c r="H271" s="48">
        <v>38489.17</v>
      </c>
      <c r="I271" s="48">
        <v>425625.88</v>
      </c>
      <c r="J271" s="48">
        <v>390157.06</v>
      </c>
      <c r="K271" s="48">
        <v>354688.24</v>
      </c>
      <c r="L271" s="48">
        <v>319219.42</v>
      </c>
      <c r="M271" s="49">
        <v>283750.6</v>
      </c>
      <c r="N271" s="49">
        <v>369145.01</v>
      </c>
      <c r="O271" s="49">
        <v>316410.01</v>
      </c>
      <c r="P271" s="49">
        <v>263675.01</v>
      </c>
      <c r="Q271" s="49">
        <v>210940.01</v>
      </c>
      <c r="R271" s="49">
        <v>158205.01</v>
      </c>
      <c r="S271" s="50">
        <f t="shared" si="35"/>
        <v>265492.9358333333</v>
      </c>
      <c r="T271" s="50" t="e">
        <f>S271-#REF!</f>
        <v>#REF!</v>
      </c>
      <c r="U271" s="51" t="s">
        <v>1148</v>
      </c>
      <c r="V271" s="51"/>
      <c r="W271" s="51" t="s">
        <v>1149</v>
      </c>
      <c r="X271" s="56"/>
      <c r="Y271" s="56"/>
      <c r="AA271" s="53">
        <v>0</v>
      </c>
      <c r="AB271" s="8">
        <v>0</v>
      </c>
      <c r="AC271" s="54">
        <v>0</v>
      </c>
      <c r="AD271" s="53"/>
      <c r="AE271" s="8"/>
      <c r="AF271" s="54">
        <f t="shared" si="34"/>
        <v>0</v>
      </c>
      <c r="AG271" s="53"/>
      <c r="AH271" s="8"/>
      <c r="AI271" s="54">
        <f t="shared" si="36"/>
        <v>0</v>
      </c>
      <c r="AJ271" s="53">
        <f t="shared" si="39"/>
        <v>0</v>
      </c>
      <c r="AK271" s="8">
        <f t="shared" si="39"/>
        <v>0</v>
      </c>
      <c r="AL271" s="54">
        <f t="shared" si="39"/>
        <v>0</v>
      </c>
      <c r="AM271" s="55">
        <f t="shared" si="37"/>
        <v>265492.9358333333</v>
      </c>
      <c r="AN271" s="4">
        <f t="shared" si="38"/>
        <v>0</v>
      </c>
      <c r="AO271" s="4"/>
    </row>
    <row r="272" spans="1:41" ht="12.75">
      <c r="A272" s="11">
        <v>265</v>
      </c>
      <c r="B272" s="46">
        <v>16500241</v>
      </c>
      <c r="C272" s="47"/>
      <c r="D272" s="5" t="s">
        <v>1346</v>
      </c>
      <c r="E272" s="3">
        <v>38687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50">
        <f t="shared" si="35"/>
        <v>0</v>
      </c>
      <c r="T272" s="50" t="e">
        <f>S272-#REF!</f>
        <v>#REF!</v>
      </c>
      <c r="U272" s="51"/>
      <c r="V272" s="51"/>
      <c r="W272" s="51" t="s">
        <v>1161</v>
      </c>
      <c r="X272" s="56"/>
      <c r="Y272" s="56"/>
      <c r="AA272" s="53">
        <v>0</v>
      </c>
      <c r="AB272" s="8">
        <v>0</v>
      </c>
      <c r="AC272" s="54">
        <v>0</v>
      </c>
      <c r="AD272" s="53"/>
      <c r="AE272" s="8"/>
      <c r="AF272" s="54">
        <f t="shared" si="34"/>
        <v>0</v>
      </c>
      <c r="AG272" s="53"/>
      <c r="AH272" s="8"/>
      <c r="AI272" s="54">
        <f t="shared" si="36"/>
        <v>0</v>
      </c>
      <c r="AJ272" s="53">
        <f t="shared" si="39"/>
        <v>0</v>
      </c>
      <c r="AK272" s="8">
        <f t="shared" si="39"/>
        <v>0</v>
      </c>
      <c r="AL272" s="54">
        <f t="shared" si="39"/>
        <v>0</v>
      </c>
      <c r="AM272" s="55">
        <f t="shared" si="37"/>
        <v>0</v>
      </c>
      <c r="AN272" s="4">
        <f t="shared" si="38"/>
        <v>0</v>
      </c>
      <c r="AO272" s="4"/>
    </row>
    <row r="273" spans="1:41" ht="12.75">
      <c r="A273" s="11">
        <v>266</v>
      </c>
      <c r="B273" s="46">
        <v>16500253</v>
      </c>
      <c r="C273" s="47"/>
      <c r="D273" s="5" t="s">
        <v>1347</v>
      </c>
      <c r="F273" s="48">
        <v>12300.12</v>
      </c>
      <c r="G273" s="48">
        <v>12465.62</v>
      </c>
      <c r="H273" s="48">
        <v>11551.12</v>
      </c>
      <c r="I273" s="48">
        <v>11848.37</v>
      </c>
      <c r="J273" s="48">
        <v>10939.62</v>
      </c>
      <c r="K273" s="48">
        <v>11032.87</v>
      </c>
      <c r="L273" s="48">
        <v>10883.12</v>
      </c>
      <c r="M273" s="49">
        <v>9974.37</v>
      </c>
      <c r="N273" s="49">
        <v>9065.62</v>
      </c>
      <c r="O273" s="49">
        <v>17576.87</v>
      </c>
      <c r="P273" s="49">
        <v>13668.12</v>
      </c>
      <c r="Q273" s="49">
        <v>14277.37</v>
      </c>
      <c r="R273" s="49">
        <v>13368.62</v>
      </c>
      <c r="S273" s="50">
        <f t="shared" si="35"/>
        <v>12176.453333333331</v>
      </c>
      <c r="T273" s="50" t="e">
        <f>S273-#REF!</f>
        <v>#REF!</v>
      </c>
      <c r="U273" s="51" t="s">
        <v>1148</v>
      </c>
      <c r="V273" s="51"/>
      <c r="W273" s="51" t="s">
        <v>1149</v>
      </c>
      <c r="X273" s="56"/>
      <c r="Y273" s="56"/>
      <c r="AA273" s="53">
        <v>0</v>
      </c>
      <c r="AB273" s="8">
        <v>0</v>
      </c>
      <c r="AC273" s="54">
        <v>0</v>
      </c>
      <c r="AD273" s="53"/>
      <c r="AE273" s="8"/>
      <c r="AF273" s="54">
        <f t="shared" si="34"/>
        <v>0</v>
      </c>
      <c r="AG273" s="53"/>
      <c r="AH273" s="8"/>
      <c r="AI273" s="54">
        <f t="shared" si="36"/>
        <v>0</v>
      </c>
      <c r="AJ273" s="53">
        <f t="shared" si="39"/>
        <v>0</v>
      </c>
      <c r="AK273" s="8">
        <f t="shared" si="39"/>
        <v>0</v>
      </c>
      <c r="AL273" s="54">
        <f t="shared" si="39"/>
        <v>0</v>
      </c>
      <c r="AM273" s="55">
        <f t="shared" si="37"/>
        <v>12176.453333333331</v>
      </c>
      <c r="AN273" s="4">
        <f t="shared" si="38"/>
        <v>0</v>
      </c>
      <c r="AO273" s="4"/>
    </row>
    <row r="274" spans="1:41" ht="12.75">
      <c r="A274" s="11">
        <v>267</v>
      </c>
      <c r="B274" s="46">
        <v>16500263</v>
      </c>
      <c r="C274" s="47"/>
      <c r="D274" s="5" t="s">
        <v>1348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50">
        <f t="shared" si="35"/>
        <v>0</v>
      </c>
      <c r="T274" s="50" t="e">
        <f>S274-#REF!</f>
        <v>#REF!</v>
      </c>
      <c r="U274" s="51" t="s">
        <v>1148</v>
      </c>
      <c r="V274" s="51"/>
      <c r="W274" s="51" t="s">
        <v>1149</v>
      </c>
      <c r="X274" s="56"/>
      <c r="Y274" s="56"/>
      <c r="AA274" s="53">
        <v>0</v>
      </c>
      <c r="AB274" s="8">
        <v>0</v>
      </c>
      <c r="AC274" s="54">
        <v>0</v>
      </c>
      <c r="AD274" s="53"/>
      <c r="AE274" s="8"/>
      <c r="AF274" s="54">
        <f t="shared" si="34"/>
        <v>0</v>
      </c>
      <c r="AG274" s="53"/>
      <c r="AH274" s="8"/>
      <c r="AI274" s="54">
        <f t="shared" si="36"/>
        <v>0</v>
      </c>
      <c r="AJ274" s="53">
        <f t="shared" si="39"/>
        <v>0</v>
      </c>
      <c r="AK274" s="8">
        <f t="shared" si="39"/>
        <v>0</v>
      </c>
      <c r="AL274" s="54">
        <f t="shared" si="39"/>
        <v>0</v>
      </c>
      <c r="AM274" s="55">
        <f t="shared" si="37"/>
        <v>0</v>
      </c>
      <c r="AN274" s="4">
        <f t="shared" si="38"/>
        <v>0</v>
      </c>
      <c r="AO274" s="4"/>
    </row>
    <row r="275" spans="1:41" ht="12.75">
      <c r="A275" s="11">
        <v>268</v>
      </c>
      <c r="B275" s="46">
        <v>16500282</v>
      </c>
      <c r="C275" s="47"/>
      <c r="D275" s="5" t="s">
        <v>1349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50">
        <f t="shared" si="35"/>
        <v>0</v>
      </c>
      <c r="T275" s="50" t="e">
        <f>S275-#REF!</f>
        <v>#REF!</v>
      </c>
      <c r="U275" s="51" t="s">
        <v>1186</v>
      </c>
      <c r="V275" s="51"/>
      <c r="W275" s="51"/>
      <c r="X275" s="56"/>
      <c r="Y275" s="56"/>
      <c r="AA275" s="53">
        <v>0</v>
      </c>
      <c r="AB275" s="8">
        <v>0</v>
      </c>
      <c r="AC275" s="54">
        <v>0</v>
      </c>
      <c r="AD275" s="53"/>
      <c r="AE275" s="8"/>
      <c r="AF275" s="54">
        <f t="shared" si="34"/>
        <v>0</v>
      </c>
      <c r="AG275" s="53"/>
      <c r="AH275" s="8"/>
      <c r="AI275" s="54">
        <f t="shared" si="36"/>
        <v>0</v>
      </c>
      <c r="AJ275" s="53">
        <f t="shared" si="39"/>
        <v>0</v>
      </c>
      <c r="AK275" s="8">
        <f t="shared" si="39"/>
        <v>0</v>
      </c>
      <c r="AL275" s="54">
        <f t="shared" si="39"/>
        <v>0</v>
      </c>
      <c r="AM275" s="55">
        <f t="shared" si="37"/>
        <v>0</v>
      </c>
      <c r="AN275" s="4">
        <f t="shared" si="38"/>
        <v>0</v>
      </c>
      <c r="AO275" s="4"/>
    </row>
    <row r="276" spans="1:41" ht="12.75">
      <c r="A276" s="11">
        <v>269</v>
      </c>
      <c r="B276" s="46">
        <v>16500283</v>
      </c>
      <c r="C276" s="47"/>
      <c r="D276" s="5" t="s">
        <v>1350</v>
      </c>
      <c r="F276" s="48">
        <v>207943.78</v>
      </c>
      <c r="G276" s="48">
        <v>138629.18</v>
      </c>
      <c r="H276" s="48">
        <v>69314.58</v>
      </c>
      <c r="I276" s="48">
        <v>878783.46</v>
      </c>
      <c r="J276" s="48">
        <v>805551.51</v>
      </c>
      <c r="K276" s="48">
        <v>732319.56</v>
      </c>
      <c r="L276" s="48">
        <v>659087.61</v>
      </c>
      <c r="M276" s="49">
        <v>585855.66</v>
      </c>
      <c r="N276" s="49">
        <v>512623.71</v>
      </c>
      <c r="O276" s="49">
        <v>439391.76</v>
      </c>
      <c r="P276" s="49">
        <v>366159.81</v>
      </c>
      <c r="Q276" s="49">
        <v>292927.86</v>
      </c>
      <c r="R276" s="49">
        <v>219695.91</v>
      </c>
      <c r="S276" s="50">
        <f t="shared" si="35"/>
        <v>474538.71208333335</v>
      </c>
      <c r="T276" s="50" t="e">
        <f>S276-#REF!</f>
        <v>#REF!</v>
      </c>
      <c r="U276" s="51" t="s">
        <v>1148</v>
      </c>
      <c r="V276" s="51"/>
      <c r="W276" s="51" t="s">
        <v>1149</v>
      </c>
      <c r="X276" s="56"/>
      <c r="Y276" s="56"/>
      <c r="AA276" s="53">
        <v>0</v>
      </c>
      <c r="AB276" s="8">
        <v>0</v>
      </c>
      <c r="AC276" s="54">
        <v>0</v>
      </c>
      <c r="AD276" s="53"/>
      <c r="AE276" s="8"/>
      <c r="AF276" s="54">
        <f t="shared" si="34"/>
        <v>0</v>
      </c>
      <c r="AG276" s="53"/>
      <c r="AH276" s="8"/>
      <c r="AI276" s="54">
        <f t="shared" si="36"/>
        <v>0</v>
      </c>
      <c r="AJ276" s="53">
        <f t="shared" si="39"/>
        <v>0</v>
      </c>
      <c r="AK276" s="8">
        <f t="shared" si="39"/>
        <v>0</v>
      </c>
      <c r="AL276" s="54">
        <f t="shared" si="39"/>
        <v>0</v>
      </c>
      <c r="AM276" s="55">
        <f t="shared" si="37"/>
        <v>474538.71208333335</v>
      </c>
      <c r="AN276" s="4">
        <f t="shared" si="38"/>
        <v>0</v>
      </c>
      <c r="AO276" s="4"/>
    </row>
    <row r="277" spans="1:41" ht="12.75">
      <c r="A277" s="11">
        <v>270</v>
      </c>
      <c r="B277" s="46">
        <v>16500313</v>
      </c>
      <c r="C277" s="47"/>
      <c r="D277" s="5" t="s">
        <v>1351</v>
      </c>
      <c r="E277" s="3">
        <v>38687</v>
      </c>
      <c r="F277" s="48">
        <v>9534.51</v>
      </c>
      <c r="G277" s="48">
        <v>0</v>
      </c>
      <c r="H277" s="48">
        <v>0</v>
      </c>
      <c r="I277" s="48">
        <v>0</v>
      </c>
      <c r="J277" s="48">
        <v>1281028</v>
      </c>
      <c r="K277" s="48">
        <v>0</v>
      </c>
      <c r="L277" s="48">
        <v>71546.48</v>
      </c>
      <c r="M277" s="49">
        <v>0</v>
      </c>
      <c r="N277" s="49">
        <v>1332852</v>
      </c>
      <c r="O277" s="49">
        <v>0</v>
      </c>
      <c r="P277" s="49">
        <v>0</v>
      </c>
      <c r="Q277" s="49">
        <v>0</v>
      </c>
      <c r="R277" s="49">
        <v>10059.4</v>
      </c>
      <c r="S277" s="50">
        <f t="shared" si="35"/>
        <v>224601.95291666666</v>
      </c>
      <c r="T277" s="50" t="e">
        <f>S277-#REF!</f>
        <v>#REF!</v>
      </c>
      <c r="U277" s="51" t="s">
        <v>1148</v>
      </c>
      <c r="V277" s="51"/>
      <c r="W277" s="51" t="s">
        <v>1149</v>
      </c>
      <c r="X277" s="56"/>
      <c r="Y277" s="56"/>
      <c r="AA277" s="53">
        <v>0</v>
      </c>
      <c r="AB277" s="8">
        <v>0</v>
      </c>
      <c r="AC277" s="54">
        <v>0</v>
      </c>
      <c r="AD277" s="53"/>
      <c r="AE277" s="8"/>
      <c r="AF277" s="54">
        <f t="shared" si="34"/>
        <v>0</v>
      </c>
      <c r="AG277" s="53"/>
      <c r="AH277" s="8"/>
      <c r="AI277" s="54">
        <f t="shared" si="36"/>
        <v>0</v>
      </c>
      <c r="AJ277" s="53">
        <f t="shared" si="39"/>
        <v>0</v>
      </c>
      <c r="AK277" s="8">
        <f t="shared" si="39"/>
        <v>0</v>
      </c>
      <c r="AL277" s="54">
        <f t="shared" si="39"/>
        <v>0</v>
      </c>
      <c r="AM277" s="55">
        <f t="shared" si="37"/>
        <v>224601.95291666666</v>
      </c>
      <c r="AN277" s="4">
        <f t="shared" si="38"/>
        <v>0</v>
      </c>
      <c r="AO277" s="4"/>
    </row>
    <row r="278" spans="1:41" ht="12.75">
      <c r="A278" s="11">
        <v>271</v>
      </c>
      <c r="B278" s="46">
        <v>16500333</v>
      </c>
      <c r="C278" s="47"/>
      <c r="D278" s="5" t="s">
        <v>1352</v>
      </c>
      <c r="F278" s="48">
        <v>2825</v>
      </c>
      <c r="G278" s="48">
        <v>2542.5</v>
      </c>
      <c r="H278" s="48">
        <v>2260</v>
      </c>
      <c r="I278" s="48">
        <v>1977.5</v>
      </c>
      <c r="J278" s="48">
        <v>1695</v>
      </c>
      <c r="K278" s="48">
        <v>1412.5</v>
      </c>
      <c r="L278" s="48">
        <v>1130</v>
      </c>
      <c r="M278" s="49">
        <v>847.5</v>
      </c>
      <c r="N278" s="49">
        <v>565</v>
      </c>
      <c r="O278" s="49">
        <v>282.5</v>
      </c>
      <c r="P278" s="49">
        <v>0</v>
      </c>
      <c r="Q278" s="49">
        <v>3107.5</v>
      </c>
      <c r="R278" s="49">
        <v>2825</v>
      </c>
      <c r="S278" s="50">
        <f t="shared" si="35"/>
        <v>1553.75</v>
      </c>
      <c r="T278" s="50" t="e">
        <f>S278-#REF!</f>
        <v>#REF!</v>
      </c>
      <c r="U278" s="51" t="s">
        <v>1148</v>
      </c>
      <c r="V278" s="51"/>
      <c r="W278" s="51" t="s">
        <v>1149</v>
      </c>
      <c r="X278" s="56"/>
      <c r="Y278" s="56"/>
      <c r="AA278" s="53">
        <v>0</v>
      </c>
      <c r="AB278" s="8">
        <v>0</v>
      </c>
      <c r="AC278" s="54">
        <v>0</v>
      </c>
      <c r="AD278" s="53"/>
      <c r="AE278" s="8"/>
      <c r="AF278" s="54">
        <f t="shared" si="34"/>
        <v>0</v>
      </c>
      <c r="AG278" s="53"/>
      <c r="AH278" s="8"/>
      <c r="AI278" s="54">
        <f t="shared" si="36"/>
        <v>0</v>
      </c>
      <c r="AJ278" s="53">
        <f t="shared" si="39"/>
        <v>0</v>
      </c>
      <c r="AK278" s="8">
        <f t="shared" si="39"/>
        <v>0</v>
      </c>
      <c r="AL278" s="54">
        <f t="shared" si="39"/>
        <v>0</v>
      </c>
      <c r="AM278" s="55">
        <f t="shared" si="37"/>
        <v>1553.75</v>
      </c>
      <c r="AN278" s="4">
        <f t="shared" si="38"/>
        <v>0</v>
      </c>
      <c r="AO278" s="4"/>
    </row>
    <row r="279" spans="1:41" ht="12.75">
      <c r="A279" s="11">
        <v>272</v>
      </c>
      <c r="B279" s="46">
        <v>16500341</v>
      </c>
      <c r="C279" s="47"/>
      <c r="D279" s="5" t="s">
        <v>1353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50">
        <f t="shared" si="35"/>
        <v>0</v>
      </c>
      <c r="T279" s="50" t="e">
        <f>S279-#REF!</f>
        <v>#REF!</v>
      </c>
      <c r="U279" s="51"/>
      <c r="V279" s="51"/>
      <c r="W279" s="51" t="s">
        <v>1161</v>
      </c>
      <c r="X279" s="56"/>
      <c r="Y279" s="56"/>
      <c r="AA279" s="53">
        <v>0</v>
      </c>
      <c r="AB279" s="8">
        <v>0</v>
      </c>
      <c r="AC279" s="54">
        <v>0</v>
      </c>
      <c r="AD279" s="53"/>
      <c r="AE279" s="8"/>
      <c r="AF279" s="54">
        <f t="shared" si="34"/>
        <v>0</v>
      </c>
      <c r="AG279" s="53"/>
      <c r="AH279" s="8"/>
      <c r="AI279" s="54">
        <f t="shared" si="36"/>
        <v>0</v>
      </c>
      <c r="AJ279" s="53">
        <f t="shared" si="39"/>
        <v>0</v>
      </c>
      <c r="AK279" s="8">
        <f t="shared" si="39"/>
        <v>0</v>
      </c>
      <c r="AL279" s="54">
        <f t="shared" si="39"/>
        <v>0</v>
      </c>
      <c r="AM279" s="55">
        <f t="shared" si="37"/>
        <v>0</v>
      </c>
      <c r="AN279" s="4">
        <f t="shared" si="38"/>
        <v>0</v>
      </c>
      <c r="AO279" s="4"/>
    </row>
    <row r="280" spans="1:41" ht="12.75">
      <c r="A280" s="11">
        <v>273</v>
      </c>
      <c r="B280" s="46">
        <v>16500343</v>
      </c>
      <c r="C280" s="47"/>
      <c r="D280" s="5" t="s">
        <v>1354</v>
      </c>
      <c r="F280" s="48">
        <v>7455.15</v>
      </c>
      <c r="G280" s="48">
        <v>4970.13</v>
      </c>
      <c r="H280" s="48">
        <v>2485.11</v>
      </c>
      <c r="I280" s="48">
        <v>0</v>
      </c>
      <c r="J280" s="48">
        <v>0</v>
      </c>
      <c r="K280" s="48">
        <v>0</v>
      </c>
      <c r="L280" s="48">
        <v>0</v>
      </c>
      <c r="M280" s="49">
        <v>0</v>
      </c>
      <c r="N280" s="49">
        <v>0</v>
      </c>
      <c r="O280" s="49">
        <v>51425</v>
      </c>
      <c r="P280" s="49">
        <v>49912.5</v>
      </c>
      <c r="Q280" s="49">
        <v>48400</v>
      </c>
      <c r="R280" s="49">
        <v>46887.5</v>
      </c>
      <c r="S280" s="50">
        <f t="shared" si="35"/>
        <v>15363.672083333333</v>
      </c>
      <c r="T280" s="50" t="e">
        <f>S280-#REF!</f>
        <v>#REF!</v>
      </c>
      <c r="U280" s="51" t="s">
        <v>1148</v>
      </c>
      <c r="V280" s="51"/>
      <c r="W280" s="51" t="s">
        <v>1149</v>
      </c>
      <c r="X280" s="56"/>
      <c r="Y280" s="56"/>
      <c r="AA280" s="53">
        <v>0</v>
      </c>
      <c r="AB280" s="8">
        <v>0</v>
      </c>
      <c r="AC280" s="54">
        <v>0</v>
      </c>
      <c r="AD280" s="53"/>
      <c r="AE280" s="8"/>
      <c r="AF280" s="54">
        <f t="shared" si="34"/>
        <v>0</v>
      </c>
      <c r="AG280" s="53"/>
      <c r="AH280" s="8"/>
      <c r="AI280" s="54">
        <f t="shared" si="36"/>
        <v>0</v>
      </c>
      <c r="AJ280" s="53">
        <f t="shared" si="39"/>
        <v>0</v>
      </c>
      <c r="AK280" s="8">
        <f t="shared" si="39"/>
        <v>0</v>
      </c>
      <c r="AL280" s="54">
        <f t="shared" si="39"/>
        <v>0</v>
      </c>
      <c r="AM280" s="55">
        <f t="shared" si="37"/>
        <v>15363.672083333333</v>
      </c>
      <c r="AN280" s="4">
        <f t="shared" si="38"/>
        <v>0</v>
      </c>
      <c r="AO280" s="4"/>
    </row>
    <row r="281" spans="1:41" ht="12.75">
      <c r="A281" s="11">
        <v>274</v>
      </c>
      <c r="B281" s="46">
        <v>16500361</v>
      </c>
      <c r="C281" s="47"/>
      <c r="D281" s="5" t="s">
        <v>1355</v>
      </c>
      <c r="F281" s="48">
        <v>5000</v>
      </c>
      <c r="G281" s="48">
        <v>4000</v>
      </c>
      <c r="H281" s="48">
        <v>3000</v>
      </c>
      <c r="I281" s="48">
        <v>2000</v>
      </c>
      <c r="J281" s="48">
        <v>1000</v>
      </c>
      <c r="K281" s="48">
        <v>0</v>
      </c>
      <c r="L281" s="48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50">
        <f t="shared" si="35"/>
        <v>1041.6666666666667</v>
      </c>
      <c r="T281" s="50" t="e">
        <f>S281-#REF!</f>
        <v>#REF!</v>
      </c>
      <c r="U281" s="51"/>
      <c r="V281" s="51"/>
      <c r="W281" s="51" t="s">
        <v>1161</v>
      </c>
      <c r="X281" s="56"/>
      <c r="Y281" s="56"/>
      <c r="AA281" s="53">
        <v>0</v>
      </c>
      <c r="AB281" s="8">
        <v>0</v>
      </c>
      <c r="AC281" s="54">
        <v>0</v>
      </c>
      <c r="AD281" s="53"/>
      <c r="AE281" s="8"/>
      <c r="AF281" s="54">
        <f t="shared" si="34"/>
        <v>0</v>
      </c>
      <c r="AG281" s="53"/>
      <c r="AH281" s="8"/>
      <c r="AI281" s="54">
        <f t="shared" si="36"/>
        <v>0</v>
      </c>
      <c r="AJ281" s="53">
        <f t="shared" si="39"/>
        <v>0</v>
      </c>
      <c r="AK281" s="8">
        <f t="shared" si="39"/>
        <v>0</v>
      </c>
      <c r="AL281" s="54">
        <f t="shared" si="39"/>
        <v>0</v>
      </c>
      <c r="AM281" s="55">
        <f t="shared" si="37"/>
        <v>1041.6666666666667</v>
      </c>
      <c r="AN281" s="4">
        <f t="shared" si="38"/>
        <v>0</v>
      </c>
      <c r="AO281" s="4"/>
    </row>
    <row r="282" spans="1:41" ht="12.75">
      <c r="A282" s="11">
        <v>275</v>
      </c>
      <c r="B282" s="46">
        <v>16500373</v>
      </c>
      <c r="C282" s="47"/>
      <c r="D282" s="5" t="s">
        <v>1356</v>
      </c>
      <c r="F282" s="48">
        <v>310932.43</v>
      </c>
      <c r="G282" s="48">
        <v>605643.7</v>
      </c>
      <c r="H282" s="48">
        <v>1135838.12</v>
      </c>
      <c r="I282" s="48">
        <v>901130.99</v>
      </c>
      <c r="J282" s="48">
        <v>721492.8</v>
      </c>
      <c r="K282" s="48">
        <v>831863.02</v>
      </c>
      <c r="L282" s="48">
        <v>919998.03</v>
      </c>
      <c r="M282" s="49">
        <v>988384.72</v>
      </c>
      <c r="N282" s="49">
        <v>798419.57</v>
      </c>
      <c r="O282" s="49">
        <v>926123.49</v>
      </c>
      <c r="P282" s="49">
        <v>650807.63</v>
      </c>
      <c r="Q282" s="49">
        <v>341725.04</v>
      </c>
      <c r="R282" s="49">
        <v>734568.83</v>
      </c>
      <c r="S282" s="50">
        <f t="shared" si="35"/>
        <v>778681.4783333335</v>
      </c>
      <c r="T282" s="50" t="e">
        <f>S282-#REF!</f>
        <v>#REF!</v>
      </c>
      <c r="U282" s="51" t="s">
        <v>1148</v>
      </c>
      <c r="V282" s="51"/>
      <c r="W282" s="51" t="s">
        <v>1149</v>
      </c>
      <c r="X282" s="56"/>
      <c r="Y282" s="56"/>
      <c r="AA282" s="53">
        <v>0</v>
      </c>
      <c r="AB282" s="8">
        <v>0</v>
      </c>
      <c r="AC282" s="54">
        <v>0</v>
      </c>
      <c r="AD282" s="53"/>
      <c r="AE282" s="8"/>
      <c r="AF282" s="54">
        <f t="shared" si="34"/>
        <v>0</v>
      </c>
      <c r="AG282" s="53"/>
      <c r="AH282" s="8"/>
      <c r="AI282" s="54">
        <f t="shared" si="36"/>
        <v>0</v>
      </c>
      <c r="AJ282" s="53">
        <f t="shared" si="39"/>
        <v>0</v>
      </c>
      <c r="AK282" s="8">
        <f t="shared" si="39"/>
        <v>0</v>
      </c>
      <c r="AL282" s="54">
        <f t="shared" si="39"/>
        <v>0</v>
      </c>
      <c r="AM282" s="55">
        <f t="shared" si="37"/>
        <v>778681.4783333335</v>
      </c>
      <c r="AN282" s="4">
        <f t="shared" si="38"/>
        <v>0</v>
      </c>
      <c r="AO282" s="4"/>
    </row>
    <row r="283" spans="1:41" ht="12.75">
      <c r="A283" s="11">
        <v>276</v>
      </c>
      <c r="B283" s="46">
        <v>16500383</v>
      </c>
      <c r="C283" s="47"/>
      <c r="D283" s="5" t="s">
        <v>1357</v>
      </c>
      <c r="F283" s="48"/>
      <c r="G283" s="48"/>
      <c r="H283" s="48"/>
      <c r="I283" s="48"/>
      <c r="J283" s="48"/>
      <c r="K283" s="48"/>
      <c r="L283" s="48"/>
      <c r="R283" s="49">
        <v>651689.18</v>
      </c>
      <c r="S283" s="50">
        <f t="shared" si="35"/>
        <v>27153.715833333335</v>
      </c>
      <c r="T283" s="50" t="e">
        <f>S283-#REF!</f>
        <v>#REF!</v>
      </c>
      <c r="U283" s="51" t="s">
        <v>1148</v>
      </c>
      <c r="V283" s="51"/>
      <c r="W283" s="51" t="s">
        <v>1149</v>
      </c>
      <c r="X283" s="56"/>
      <c r="Y283" s="56"/>
      <c r="AA283" s="53">
        <v>0</v>
      </c>
      <c r="AB283" s="8">
        <v>0</v>
      </c>
      <c r="AC283" s="54">
        <v>0</v>
      </c>
      <c r="AD283" s="53"/>
      <c r="AE283" s="8"/>
      <c r="AF283" s="54">
        <f t="shared" si="34"/>
        <v>0</v>
      </c>
      <c r="AG283" s="53"/>
      <c r="AH283" s="8"/>
      <c r="AI283" s="54">
        <f t="shared" si="36"/>
        <v>0</v>
      </c>
      <c r="AJ283" s="53">
        <f t="shared" si="39"/>
        <v>0</v>
      </c>
      <c r="AK283" s="8">
        <f t="shared" si="39"/>
        <v>0</v>
      </c>
      <c r="AL283" s="54">
        <f t="shared" si="39"/>
        <v>0</v>
      </c>
      <c r="AM283" s="55">
        <f t="shared" si="37"/>
        <v>27153.715833333335</v>
      </c>
      <c r="AN283" s="4">
        <f t="shared" si="38"/>
        <v>0</v>
      </c>
      <c r="AO283" s="4"/>
    </row>
    <row r="284" spans="1:41" ht="12.75">
      <c r="A284" s="11">
        <v>277</v>
      </c>
      <c r="B284" s="46">
        <v>16500393</v>
      </c>
      <c r="C284" s="47"/>
      <c r="D284" s="5" t="s">
        <v>1358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9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50">
        <f t="shared" si="35"/>
        <v>0</v>
      </c>
      <c r="T284" s="50" t="e">
        <f>S284-#REF!</f>
        <v>#REF!</v>
      </c>
      <c r="U284" s="51" t="s">
        <v>1148</v>
      </c>
      <c r="V284" s="51"/>
      <c r="W284" s="51" t="s">
        <v>1149</v>
      </c>
      <c r="X284" s="56"/>
      <c r="Y284" s="56"/>
      <c r="AA284" s="53">
        <v>0</v>
      </c>
      <c r="AB284" s="8">
        <v>0</v>
      </c>
      <c r="AC284" s="54">
        <v>0</v>
      </c>
      <c r="AD284" s="53"/>
      <c r="AE284" s="8"/>
      <c r="AF284" s="54">
        <f t="shared" si="34"/>
        <v>0</v>
      </c>
      <c r="AG284" s="53"/>
      <c r="AH284" s="8"/>
      <c r="AI284" s="54">
        <f t="shared" si="36"/>
        <v>0</v>
      </c>
      <c r="AJ284" s="53">
        <f t="shared" si="39"/>
        <v>0</v>
      </c>
      <c r="AK284" s="8">
        <f t="shared" si="39"/>
        <v>0</v>
      </c>
      <c r="AL284" s="54">
        <f t="shared" si="39"/>
        <v>0</v>
      </c>
      <c r="AM284" s="55">
        <f t="shared" si="37"/>
        <v>0</v>
      </c>
      <c r="AN284" s="4">
        <f t="shared" si="38"/>
        <v>0</v>
      </c>
      <c r="AO284" s="4"/>
    </row>
    <row r="285" spans="1:41" ht="12.75">
      <c r="A285" s="11">
        <v>278</v>
      </c>
      <c r="B285" s="46">
        <v>16500401</v>
      </c>
      <c r="C285" s="47"/>
      <c r="D285" s="5" t="s">
        <v>1359</v>
      </c>
      <c r="F285" s="48">
        <v>26976.87</v>
      </c>
      <c r="G285" s="48">
        <v>17984.56</v>
      </c>
      <c r="H285" s="48">
        <v>8992.25</v>
      </c>
      <c r="I285" s="48">
        <v>0</v>
      </c>
      <c r="J285" s="48">
        <v>0</v>
      </c>
      <c r="K285" s="48">
        <v>102787.48</v>
      </c>
      <c r="L285" s="48">
        <v>93443.16</v>
      </c>
      <c r="M285" s="49">
        <v>84098.84</v>
      </c>
      <c r="N285" s="49">
        <v>74754.52</v>
      </c>
      <c r="O285" s="49">
        <v>65410.2</v>
      </c>
      <c r="P285" s="49">
        <v>56065.88</v>
      </c>
      <c r="Q285" s="49">
        <v>46721.56</v>
      </c>
      <c r="R285" s="49">
        <v>37377.24</v>
      </c>
      <c r="S285" s="50">
        <f t="shared" si="35"/>
        <v>48536.29208333334</v>
      </c>
      <c r="T285" s="50" t="e">
        <f>S285-#REF!</f>
        <v>#REF!</v>
      </c>
      <c r="U285" s="51"/>
      <c r="V285" s="51"/>
      <c r="W285" s="51" t="s">
        <v>1161</v>
      </c>
      <c r="X285" s="56"/>
      <c r="Y285" s="56"/>
      <c r="AA285" s="53">
        <v>0</v>
      </c>
      <c r="AB285" s="8">
        <v>0</v>
      </c>
      <c r="AC285" s="54">
        <v>0</v>
      </c>
      <c r="AD285" s="53"/>
      <c r="AE285" s="8"/>
      <c r="AF285" s="54">
        <f t="shared" si="34"/>
        <v>0</v>
      </c>
      <c r="AG285" s="53"/>
      <c r="AH285" s="8"/>
      <c r="AI285" s="54">
        <f t="shared" si="36"/>
        <v>0</v>
      </c>
      <c r="AJ285" s="53">
        <f t="shared" si="39"/>
        <v>0</v>
      </c>
      <c r="AK285" s="8">
        <f t="shared" si="39"/>
        <v>0</v>
      </c>
      <c r="AL285" s="54">
        <f t="shared" si="39"/>
        <v>0</v>
      </c>
      <c r="AM285" s="55">
        <f t="shared" si="37"/>
        <v>48536.29208333334</v>
      </c>
      <c r="AN285" s="4">
        <f t="shared" si="38"/>
        <v>0</v>
      </c>
      <c r="AO285" s="4"/>
    </row>
    <row r="286" spans="1:41" ht="12.75">
      <c r="A286" s="11">
        <v>279</v>
      </c>
      <c r="B286" s="46">
        <v>16500411</v>
      </c>
      <c r="C286" s="47"/>
      <c r="D286" s="5" t="s">
        <v>1360</v>
      </c>
      <c r="F286" s="48">
        <v>26976.95</v>
      </c>
      <c r="G286" s="48">
        <v>17984.65</v>
      </c>
      <c r="H286" s="48">
        <v>8992.35</v>
      </c>
      <c r="I286" s="48">
        <v>0</v>
      </c>
      <c r="J286" s="48">
        <v>0</v>
      </c>
      <c r="K286" s="48">
        <v>102787.47</v>
      </c>
      <c r="L286" s="48">
        <v>93443.15</v>
      </c>
      <c r="M286" s="49">
        <v>84098.83</v>
      </c>
      <c r="N286" s="49">
        <v>74754.51</v>
      </c>
      <c r="O286" s="49">
        <v>65410.19</v>
      </c>
      <c r="P286" s="49">
        <v>56065.87</v>
      </c>
      <c r="Q286" s="49">
        <v>46721.55</v>
      </c>
      <c r="R286" s="49">
        <v>37377.23</v>
      </c>
      <c r="S286" s="50">
        <f t="shared" si="35"/>
        <v>48536.305</v>
      </c>
      <c r="T286" s="50" t="e">
        <f>S286-#REF!</f>
        <v>#REF!</v>
      </c>
      <c r="U286" s="51"/>
      <c r="V286" s="51"/>
      <c r="W286" s="51" t="s">
        <v>1161</v>
      </c>
      <c r="X286" s="56"/>
      <c r="Y286" s="56"/>
      <c r="AA286" s="53">
        <v>0</v>
      </c>
      <c r="AB286" s="8">
        <v>0</v>
      </c>
      <c r="AC286" s="54">
        <v>0</v>
      </c>
      <c r="AD286" s="53"/>
      <c r="AE286" s="8"/>
      <c r="AF286" s="54">
        <f t="shared" si="34"/>
        <v>0</v>
      </c>
      <c r="AG286" s="53"/>
      <c r="AH286" s="8"/>
      <c r="AI286" s="54">
        <f t="shared" si="36"/>
        <v>0</v>
      </c>
      <c r="AJ286" s="53">
        <f t="shared" si="39"/>
        <v>0</v>
      </c>
      <c r="AK286" s="8">
        <f t="shared" si="39"/>
        <v>0</v>
      </c>
      <c r="AL286" s="54">
        <f t="shared" si="39"/>
        <v>0</v>
      </c>
      <c r="AM286" s="55">
        <f t="shared" si="37"/>
        <v>48536.305</v>
      </c>
      <c r="AN286" s="4">
        <f t="shared" si="38"/>
        <v>0</v>
      </c>
      <c r="AO286" s="4"/>
    </row>
    <row r="287" spans="1:41" ht="12.75">
      <c r="A287" s="11">
        <v>280</v>
      </c>
      <c r="B287" s="46">
        <v>16500461</v>
      </c>
      <c r="C287" s="47"/>
      <c r="D287" s="5" t="s">
        <v>1361</v>
      </c>
      <c r="F287" s="48">
        <v>175922.63</v>
      </c>
      <c r="G287" s="48">
        <v>164194.42</v>
      </c>
      <c r="H287" s="48">
        <v>152466.21</v>
      </c>
      <c r="I287" s="48">
        <v>140738</v>
      </c>
      <c r="J287" s="48">
        <v>129009.79</v>
      </c>
      <c r="K287" s="48">
        <v>117281.58</v>
      </c>
      <c r="L287" s="48">
        <v>105553.37</v>
      </c>
      <c r="M287" s="49">
        <v>93825.16</v>
      </c>
      <c r="N287" s="49">
        <v>82096.95</v>
      </c>
      <c r="O287" s="49">
        <v>70368.74</v>
      </c>
      <c r="P287" s="49">
        <v>58640.53</v>
      </c>
      <c r="Q287" s="49">
        <v>46912.32</v>
      </c>
      <c r="R287" s="49">
        <v>35184.11</v>
      </c>
      <c r="S287" s="50">
        <f t="shared" si="35"/>
        <v>105553.37</v>
      </c>
      <c r="T287" s="50" t="e">
        <f>S287-#REF!</f>
        <v>#REF!</v>
      </c>
      <c r="U287" s="51"/>
      <c r="V287" s="51"/>
      <c r="W287" s="51" t="s">
        <v>1161</v>
      </c>
      <c r="X287" s="56"/>
      <c r="Y287" s="56"/>
      <c r="AA287" s="53">
        <v>0</v>
      </c>
      <c r="AB287" s="8">
        <v>0</v>
      </c>
      <c r="AC287" s="54">
        <v>0</v>
      </c>
      <c r="AD287" s="53"/>
      <c r="AE287" s="8"/>
      <c r="AF287" s="54">
        <f t="shared" si="34"/>
        <v>0</v>
      </c>
      <c r="AG287" s="53"/>
      <c r="AH287" s="8"/>
      <c r="AI287" s="54">
        <f t="shared" si="36"/>
        <v>0</v>
      </c>
      <c r="AJ287" s="53">
        <f aca="true" t="shared" si="40" ref="AJ287:AL306">IF($Y287&gt;0,$S287-$AF287-$AI287-$AC287,0)</f>
        <v>0</v>
      </c>
      <c r="AK287" s="8">
        <f t="shared" si="40"/>
        <v>0</v>
      </c>
      <c r="AL287" s="54">
        <f t="shared" si="40"/>
        <v>0</v>
      </c>
      <c r="AM287" s="55">
        <f t="shared" si="37"/>
        <v>105553.37</v>
      </c>
      <c r="AN287" s="4">
        <f t="shared" si="38"/>
        <v>0</v>
      </c>
      <c r="AO287" s="4"/>
    </row>
    <row r="288" spans="1:41" ht="12.75">
      <c r="A288" s="11">
        <v>281</v>
      </c>
      <c r="B288" s="46">
        <v>16500471</v>
      </c>
      <c r="C288" s="47"/>
      <c r="D288" s="5" t="s">
        <v>1362</v>
      </c>
      <c r="E288" s="3">
        <v>38442</v>
      </c>
      <c r="F288" s="48">
        <v>2587577.5</v>
      </c>
      <c r="G288" s="48">
        <v>2543720.25</v>
      </c>
      <c r="H288" s="48">
        <v>2499863</v>
      </c>
      <c r="I288" s="48">
        <v>2456005.75</v>
      </c>
      <c r="J288" s="48">
        <v>2412148.5</v>
      </c>
      <c r="K288" s="48">
        <v>2368291.25</v>
      </c>
      <c r="L288" s="48">
        <v>2324434</v>
      </c>
      <c r="M288" s="49">
        <v>2280576.75</v>
      </c>
      <c r="N288" s="49">
        <v>2236719.5</v>
      </c>
      <c r="O288" s="49">
        <v>2192862.25</v>
      </c>
      <c r="P288" s="49">
        <v>2149005</v>
      </c>
      <c r="Q288" s="49">
        <v>2105147.75</v>
      </c>
      <c r="R288" s="49">
        <v>2061290.5</v>
      </c>
      <c r="S288" s="50">
        <f t="shared" si="35"/>
        <v>2324434</v>
      </c>
      <c r="T288" s="50" t="e">
        <f>S288-#REF!</f>
        <v>#REF!</v>
      </c>
      <c r="U288" s="51"/>
      <c r="V288" s="51"/>
      <c r="W288" s="51" t="s">
        <v>1161</v>
      </c>
      <c r="X288" s="56"/>
      <c r="Y288" s="56"/>
      <c r="AA288" s="53">
        <v>0</v>
      </c>
      <c r="AB288" s="8">
        <v>0</v>
      </c>
      <c r="AC288" s="54">
        <v>0</v>
      </c>
      <c r="AD288" s="53"/>
      <c r="AE288" s="8"/>
      <c r="AF288" s="54">
        <f t="shared" si="34"/>
        <v>0</v>
      </c>
      <c r="AG288" s="53"/>
      <c r="AH288" s="8"/>
      <c r="AI288" s="54">
        <f t="shared" si="36"/>
        <v>0</v>
      </c>
      <c r="AJ288" s="53">
        <f t="shared" si="40"/>
        <v>0</v>
      </c>
      <c r="AK288" s="8">
        <f t="shared" si="40"/>
        <v>0</v>
      </c>
      <c r="AL288" s="54">
        <f t="shared" si="40"/>
        <v>0</v>
      </c>
      <c r="AM288" s="55">
        <f t="shared" si="37"/>
        <v>2324434</v>
      </c>
      <c r="AN288" s="4">
        <f t="shared" si="38"/>
        <v>0</v>
      </c>
      <c r="AO288" s="4"/>
    </row>
    <row r="289" spans="1:41" ht="12.75">
      <c r="A289" s="11">
        <v>282</v>
      </c>
      <c r="B289" s="46">
        <v>16500501</v>
      </c>
      <c r="C289" s="47"/>
      <c r="D289" s="5" t="s">
        <v>1363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9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50">
        <f t="shared" si="35"/>
        <v>0</v>
      </c>
      <c r="T289" s="50" t="e">
        <f>S289-#REF!</f>
        <v>#REF!</v>
      </c>
      <c r="U289" s="51"/>
      <c r="V289" s="51"/>
      <c r="W289" s="51" t="s">
        <v>1161</v>
      </c>
      <c r="X289" s="56"/>
      <c r="Y289" s="56"/>
      <c r="AA289" s="53">
        <v>0</v>
      </c>
      <c r="AB289" s="8">
        <v>0</v>
      </c>
      <c r="AC289" s="54">
        <v>0</v>
      </c>
      <c r="AD289" s="53"/>
      <c r="AE289" s="8"/>
      <c r="AF289" s="54">
        <f t="shared" si="34"/>
        <v>0</v>
      </c>
      <c r="AG289" s="53"/>
      <c r="AH289" s="8"/>
      <c r="AI289" s="54">
        <f t="shared" si="36"/>
        <v>0</v>
      </c>
      <c r="AJ289" s="53">
        <f t="shared" si="40"/>
        <v>0</v>
      </c>
      <c r="AK289" s="8">
        <f t="shared" si="40"/>
        <v>0</v>
      </c>
      <c r="AL289" s="54">
        <f t="shared" si="40"/>
        <v>0</v>
      </c>
      <c r="AM289" s="55">
        <f t="shared" si="37"/>
        <v>0</v>
      </c>
      <c r="AN289" s="4">
        <f t="shared" si="38"/>
        <v>0</v>
      </c>
      <c r="AO289" s="4"/>
    </row>
    <row r="290" spans="1:41" ht="12.75">
      <c r="A290" s="11">
        <v>283</v>
      </c>
      <c r="B290" s="46">
        <v>16500551</v>
      </c>
      <c r="C290" s="47"/>
      <c r="D290" s="5" t="s">
        <v>1364</v>
      </c>
      <c r="E290" s="3">
        <v>38442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0</v>
      </c>
      <c r="S290" s="50">
        <f t="shared" si="35"/>
        <v>0</v>
      </c>
      <c r="T290" s="50" t="e">
        <f>S290-#REF!</f>
        <v>#REF!</v>
      </c>
      <c r="U290" s="51"/>
      <c r="V290" s="51"/>
      <c r="W290" s="51" t="s">
        <v>1161</v>
      </c>
      <c r="X290" s="56"/>
      <c r="Y290" s="56"/>
      <c r="AA290" s="53">
        <v>0</v>
      </c>
      <c r="AB290" s="8">
        <v>0</v>
      </c>
      <c r="AC290" s="54">
        <v>0</v>
      </c>
      <c r="AD290" s="53"/>
      <c r="AE290" s="8"/>
      <c r="AF290" s="54">
        <f t="shared" si="34"/>
        <v>0</v>
      </c>
      <c r="AG290" s="53"/>
      <c r="AH290" s="8"/>
      <c r="AI290" s="54">
        <f t="shared" si="36"/>
        <v>0</v>
      </c>
      <c r="AJ290" s="53">
        <f t="shared" si="40"/>
        <v>0</v>
      </c>
      <c r="AK290" s="8">
        <f t="shared" si="40"/>
        <v>0</v>
      </c>
      <c r="AL290" s="54">
        <f t="shared" si="40"/>
        <v>0</v>
      </c>
      <c r="AM290" s="55">
        <f t="shared" si="37"/>
        <v>0</v>
      </c>
      <c r="AN290" s="4">
        <f t="shared" si="38"/>
        <v>0</v>
      </c>
      <c r="AO290" s="4"/>
    </row>
    <row r="291" spans="1:41" ht="12.75">
      <c r="A291" s="11">
        <v>284</v>
      </c>
      <c r="B291" s="46">
        <v>16500553</v>
      </c>
      <c r="C291" s="47"/>
      <c r="D291" s="5" t="s">
        <v>1365</v>
      </c>
      <c r="F291" s="48">
        <v>86421.75</v>
      </c>
      <c r="G291" s="48">
        <v>77134.14</v>
      </c>
      <c r="H291" s="48">
        <v>67846.53</v>
      </c>
      <c r="I291" s="48">
        <v>66896.42</v>
      </c>
      <c r="J291" s="48">
        <v>57608.81</v>
      </c>
      <c r="K291" s="48">
        <v>1153936.2</v>
      </c>
      <c r="L291" s="48">
        <v>719398.59</v>
      </c>
      <c r="M291" s="49">
        <v>284860.98</v>
      </c>
      <c r="N291" s="49">
        <v>1278336.41</v>
      </c>
      <c r="O291" s="49">
        <v>123628.84</v>
      </c>
      <c r="P291" s="49">
        <v>124704.67</v>
      </c>
      <c r="Q291" s="49">
        <v>114952.37</v>
      </c>
      <c r="R291" s="49">
        <v>105200.07</v>
      </c>
      <c r="S291" s="50">
        <f t="shared" si="35"/>
        <v>347092.9058333333</v>
      </c>
      <c r="T291" s="50" t="e">
        <f>S291-#REF!</f>
        <v>#REF!</v>
      </c>
      <c r="U291" s="51" t="s">
        <v>1148</v>
      </c>
      <c r="V291" s="51"/>
      <c r="W291" s="51" t="s">
        <v>1149</v>
      </c>
      <c r="X291" s="56"/>
      <c r="Y291" s="56"/>
      <c r="AA291" s="53">
        <v>0</v>
      </c>
      <c r="AB291" s="8">
        <v>0</v>
      </c>
      <c r="AC291" s="54">
        <v>0</v>
      </c>
      <c r="AD291" s="53"/>
      <c r="AE291" s="8"/>
      <c r="AF291" s="54">
        <f t="shared" si="34"/>
        <v>0</v>
      </c>
      <c r="AG291" s="53"/>
      <c r="AH291" s="8"/>
      <c r="AI291" s="54">
        <f t="shared" si="36"/>
        <v>0</v>
      </c>
      <c r="AJ291" s="53">
        <f t="shared" si="40"/>
        <v>0</v>
      </c>
      <c r="AK291" s="8">
        <f t="shared" si="40"/>
        <v>0</v>
      </c>
      <c r="AL291" s="54">
        <f t="shared" si="40"/>
        <v>0</v>
      </c>
      <c r="AM291" s="55">
        <f t="shared" si="37"/>
        <v>347092.9058333333</v>
      </c>
      <c r="AN291" s="4">
        <f t="shared" si="38"/>
        <v>0</v>
      </c>
      <c r="AO291" s="4"/>
    </row>
    <row r="292" spans="1:41" ht="12.75">
      <c r="A292" s="11">
        <v>285</v>
      </c>
      <c r="B292" s="46">
        <v>16500563</v>
      </c>
      <c r="C292" s="47"/>
      <c r="D292" s="5" t="s">
        <v>1366</v>
      </c>
      <c r="F292" s="48">
        <v>38232.57</v>
      </c>
      <c r="G292" s="48">
        <v>25594.91</v>
      </c>
      <c r="H292" s="48">
        <v>17031.46</v>
      </c>
      <c r="I292" s="48">
        <v>182993.89</v>
      </c>
      <c r="J292" s="48">
        <v>168661.68</v>
      </c>
      <c r="K292" s="48">
        <v>154329.47</v>
      </c>
      <c r="L292" s="48">
        <v>139997.26</v>
      </c>
      <c r="M292" s="49">
        <v>125665.05</v>
      </c>
      <c r="N292" s="49">
        <v>111332.84</v>
      </c>
      <c r="O292" s="49">
        <v>97000.63</v>
      </c>
      <c r="P292" s="49">
        <v>82668.42</v>
      </c>
      <c r="Q292" s="49">
        <v>68336.21</v>
      </c>
      <c r="R292" s="49">
        <v>42996.63</v>
      </c>
      <c r="S292" s="50">
        <f t="shared" si="35"/>
        <v>101185.53500000002</v>
      </c>
      <c r="T292" s="50" t="e">
        <f>S292-#REF!</f>
        <v>#REF!</v>
      </c>
      <c r="U292" s="51" t="s">
        <v>1148</v>
      </c>
      <c r="V292" s="51"/>
      <c r="W292" s="51" t="s">
        <v>1149</v>
      </c>
      <c r="X292" s="56"/>
      <c r="Y292" s="56"/>
      <c r="AA292" s="53">
        <v>0</v>
      </c>
      <c r="AB292" s="8">
        <v>0</v>
      </c>
      <c r="AC292" s="54">
        <v>0</v>
      </c>
      <c r="AD292" s="53"/>
      <c r="AE292" s="8"/>
      <c r="AF292" s="54">
        <f t="shared" si="34"/>
        <v>0</v>
      </c>
      <c r="AG292" s="53"/>
      <c r="AH292" s="8"/>
      <c r="AI292" s="54">
        <f t="shared" si="36"/>
        <v>0</v>
      </c>
      <c r="AJ292" s="53">
        <f t="shared" si="40"/>
        <v>0</v>
      </c>
      <c r="AK292" s="8">
        <f t="shared" si="40"/>
        <v>0</v>
      </c>
      <c r="AL292" s="54">
        <f t="shared" si="40"/>
        <v>0</v>
      </c>
      <c r="AM292" s="55">
        <f t="shared" si="37"/>
        <v>101185.53500000002</v>
      </c>
      <c r="AN292" s="4">
        <f t="shared" si="38"/>
        <v>0</v>
      </c>
      <c r="AO292" s="4"/>
    </row>
    <row r="293" spans="1:41" ht="12.75">
      <c r="A293" s="11">
        <v>286</v>
      </c>
      <c r="B293" s="46">
        <v>16500573</v>
      </c>
      <c r="C293" s="47"/>
      <c r="D293" s="5" t="s">
        <v>1367</v>
      </c>
      <c r="F293" s="48">
        <v>39873.71</v>
      </c>
      <c r="G293" s="48">
        <v>35778.71</v>
      </c>
      <c r="H293" s="48">
        <v>42887.71</v>
      </c>
      <c r="I293" s="48">
        <v>27588.71</v>
      </c>
      <c r="J293" s="48">
        <v>23493.71</v>
      </c>
      <c r="K293" s="48">
        <v>19398.71</v>
      </c>
      <c r="L293" s="48">
        <v>15303.71</v>
      </c>
      <c r="M293" s="49">
        <v>11208.71</v>
      </c>
      <c r="N293" s="49">
        <v>7113.71</v>
      </c>
      <c r="O293" s="49">
        <v>0</v>
      </c>
      <c r="P293" s="49">
        <v>44000</v>
      </c>
      <c r="Q293" s="49">
        <v>40000</v>
      </c>
      <c r="R293" s="49">
        <v>36000</v>
      </c>
      <c r="S293" s="50">
        <f t="shared" si="35"/>
        <v>25392.544583333325</v>
      </c>
      <c r="T293" s="50" t="e">
        <f>S293-#REF!</f>
        <v>#REF!</v>
      </c>
      <c r="U293" s="51" t="s">
        <v>1148</v>
      </c>
      <c r="V293" s="51"/>
      <c r="W293" s="51" t="s">
        <v>1149</v>
      </c>
      <c r="X293" s="56"/>
      <c r="Y293" s="56"/>
      <c r="AA293" s="53">
        <v>0</v>
      </c>
      <c r="AB293" s="8">
        <v>0</v>
      </c>
      <c r="AC293" s="54">
        <v>0</v>
      </c>
      <c r="AD293" s="53"/>
      <c r="AE293" s="8"/>
      <c r="AF293" s="54">
        <f t="shared" si="34"/>
        <v>0</v>
      </c>
      <c r="AG293" s="53"/>
      <c r="AH293" s="8"/>
      <c r="AI293" s="54">
        <f t="shared" si="36"/>
        <v>0</v>
      </c>
      <c r="AJ293" s="53">
        <f t="shared" si="40"/>
        <v>0</v>
      </c>
      <c r="AK293" s="8">
        <f t="shared" si="40"/>
        <v>0</v>
      </c>
      <c r="AL293" s="54">
        <f t="shared" si="40"/>
        <v>0</v>
      </c>
      <c r="AM293" s="55">
        <f t="shared" si="37"/>
        <v>25392.544583333325</v>
      </c>
      <c r="AN293" s="4">
        <f t="shared" si="38"/>
        <v>0</v>
      </c>
      <c r="AO293" s="4"/>
    </row>
    <row r="294" spans="1:41" ht="12.75">
      <c r="A294" s="11">
        <v>287</v>
      </c>
      <c r="B294" s="46">
        <v>16500581</v>
      </c>
      <c r="C294" s="47"/>
      <c r="D294" s="5" t="s">
        <v>1368</v>
      </c>
      <c r="F294" s="48">
        <v>43712.13</v>
      </c>
      <c r="G294" s="48">
        <v>38855.22</v>
      </c>
      <c r="H294" s="48">
        <v>33998.31</v>
      </c>
      <c r="I294" s="48">
        <v>29141.4</v>
      </c>
      <c r="J294" s="48">
        <v>24284.49</v>
      </c>
      <c r="K294" s="48">
        <v>19427.58</v>
      </c>
      <c r="L294" s="48">
        <v>14570.67</v>
      </c>
      <c r="M294" s="49">
        <v>9713.76</v>
      </c>
      <c r="N294" s="49">
        <v>4856.85</v>
      </c>
      <c r="O294" s="49">
        <v>0</v>
      </c>
      <c r="P294" s="49">
        <v>55830.11</v>
      </c>
      <c r="Q294" s="49">
        <v>50754.64</v>
      </c>
      <c r="R294" s="49">
        <v>45679.17</v>
      </c>
      <c r="S294" s="50">
        <f t="shared" si="35"/>
        <v>27177.390000000003</v>
      </c>
      <c r="T294" s="50" t="e">
        <f>S294-#REF!</f>
        <v>#REF!</v>
      </c>
      <c r="U294" s="51"/>
      <c r="V294" s="51"/>
      <c r="W294" s="51" t="s">
        <v>1161</v>
      </c>
      <c r="X294" s="56"/>
      <c r="Y294" s="56"/>
      <c r="AA294" s="53">
        <v>0</v>
      </c>
      <c r="AB294" s="8">
        <v>0</v>
      </c>
      <c r="AC294" s="54">
        <v>0</v>
      </c>
      <c r="AD294" s="53"/>
      <c r="AE294" s="8"/>
      <c r="AF294" s="54">
        <f t="shared" si="34"/>
        <v>0</v>
      </c>
      <c r="AG294" s="53"/>
      <c r="AH294" s="8"/>
      <c r="AI294" s="54">
        <f t="shared" si="36"/>
        <v>0</v>
      </c>
      <c r="AJ294" s="53">
        <f t="shared" si="40"/>
        <v>0</v>
      </c>
      <c r="AK294" s="8">
        <f t="shared" si="40"/>
        <v>0</v>
      </c>
      <c r="AL294" s="54">
        <f t="shared" si="40"/>
        <v>0</v>
      </c>
      <c r="AM294" s="55">
        <f t="shared" si="37"/>
        <v>27177.390000000003</v>
      </c>
      <c r="AN294" s="4">
        <f t="shared" si="38"/>
        <v>0</v>
      </c>
      <c r="AO294" s="4"/>
    </row>
    <row r="295" spans="1:41" ht="12.75">
      <c r="A295" s="11">
        <v>288</v>
      </c>
      <c r="B295" s="46">
        <v>16500582</v>
      </c>
      <c r="C295" s="47"/>
      <c r="D295" s="5" t="s">
        <v>1369</v>
      </c>
      <c r="F295" s="48">
        <v>40590.41</v>
      </c>
      <c r="G295" s="48">
        <v>36080.4</v>
      </c>
      <c r="H295" s="48">
        <v>31570.39</v>
      </c>
      <c r="I295" s="48">
        <v>27060.38</v>
      </c>
      <c r="J295" s="48">
        <v>22550.37</v>
      </c>
      <c r="K295" s="48">
        <v>18040.36</v>
      </c>
      <c r="L295" s="48">
        <v>13530.35</v>
      </c>
      <c r="M295" s="49">
        <v>9020.34</v>
      </c>
      <c r="N295" s="49">
        <v>4510.33</v>
      </c>
      <c r="O295" s="49">
        <v>0</v>
      </c>
      <c r="P295" s="49">
        <v>0</v>
      </c>
      <c r="Q295" s="49">
        <v>0</v>
      </c>
      <c r="R295" s="49">
        <v>46637.98</v>
      </c>
      <c r="S295" s="50">
        <f t="shared" si="35"/>
        <v>17164.759583333336</v>
      </c>
      <c r="T295" s="50" t="e">
        <f>S295-#REF!</f>
        <v>#REF!</v>
      </c>
      <c r="U295" s="51" t="s">
        <v>1186</v>
      </c>
      <c r="V295" s="51"/>
      <c r="W295" s="51"/>
      <c r="X295" s="56"/>
      <c r="Y295" s="56"/>
      <c r="AA295" s="53">
        <v>0</v>
      </c>
      <c r="AB295" s="8">
        <v>0</v>
      </c>
      <c r="AC295" s="54">
        <v>0</v>
      </c>
      <c r="AD295" s="53"/>
      <c r="AE295" s="8"/>
      <c r="AF295" s="54">
        <f t="shared" si="34"/>
        <v>0</v>
      </c>
      <c r="AG295" s="53"/>
      <c r="AH295" s="8"/>
      <c r="AI295" s="54">
        <f t="shared" si="36"/>
        <v>0</v>
      </c>
      <c r="AJ295" s="53">
        <f t="shared" si="40"/>
        <v>0</v>
      </c>
      <c r="AK295" s="8">
        <f t="shared" si="40"/>
        <v>0</v>
      </c>
      <c r="AL295" s="54">
        <f t="shared" si="40"/>
        <v>0</v>
      </c>
      <c r="AM295" s="55">
        <f t="shared" si="37"/>
        <v>17164.759583333336</v>
      </c>
      <c r="AN295" s="4">
        <f t="shared" si="38"/>
        <v>0</v>
      </c>
      <c r="AO295" s="4"/>
    </row>
    <row r="296" spans="1:41" ht="12.75">
      <c r="A296" s="11">
        <v>289</v>
      </c>
      <c r="B296" s="46">
        <v>16500611</v>
      </c>
      <c r="C296" s="47"/>
      <c r="D296" s="73" t="s">
        <v>1370</v>
      </c>
      <c r="F296" s="48">
        <v>122675.72</v>
      </c>
      <c r="G296" s="48">
        <v>81783.8</v>
      </c>
      <c r="H296" s="48">
        <v>40891.88</v>
      </c>
      <c r="I296" s="48">
        <v>0</v>
      </c>
      <c r="J296" s="48">
        <v>443917.84</v>
      </c>
      <c r="K296" s="48">
        <v>403561.68</v>
      </c>
      <c r="L296" s="48">
        <v>363205.52</v>
      </c>
      <c r="M296" s="49">
        <v>322849.36</v>
      </c>
      <c r="N296" s="49">
        <v>282493.2</v>
      </c>
      <c r="O296" s="49">
        <v>242137.04</v>
      </c>
      <c r="P296" s="49">
        <v>201780.88</v>
      </c>
      <c r="Q296" s="49">
        <v>161424.72</v>
      </c>
      <c r="R296" s="49">
        <v>121068.56</v>
      </c>
      <c r="S296" s="50">
        <f t="shared" si="35"/>
        <v>222159.83833333335</v>
      </c>
      <c r="T296" s="50" t="e">
        <f>S296-#REF!</f>
        <v>#REF!</v>
      </c>
      <c r="U296" s="51"/>
      <c r="V296" s="51"/>
      <c r="W296" s="51" t="s">
        <v>1161</v>
      </c>
      <c r="X296" s="56"/>
      <c r="Y296" s="56"/>
      <c r="AA296" s="53">
        <v>0</v>
      </c>
      <c r="AB296" s="8">
        <v>0</v>
      </c>
      <c r="AC296" s="54">
        <v>0</v>
      </c>
      <c r="AD296" s="53"/>
      <c r="AE296" s="8"/>
      <c r="AF296" s="54">
        <f t="shared" si="34"/>
        <v>0</v>
      </c>
      <c r="AG296" s="53"/>
      <c r="AH296" s="8"/>
      <c r="AI296" s="54">
        <f t="shared" si="36"/>
        <v>0</v>
      </c>
      <c r="AJ296" s="53">
        <f t="shared" si="40"/>
        <v>0</v>
      </c>
      <c r="AK296" s="8">
        <f t="shared" si="40"/>
        <v>0</v>
      </c>
      <c r="AL296" s="54">
        <f t="shared" si="40"/>
        <v>0</v>
      </c>
      <c r="AM296" s="55">
        <f t="shared" si="37"/>
        <v>222159.83833333335</v>
      </c>
      <c r="AN296" s="4">
        <f t="shared" si="38"/>
        <v>0</v>
      </c>
      <c r="AO296" s="4"/>
    </row>
    <row r="297" spans="1:41" ht="12.75">
      <c r="A297" s="11">
        <v>290</v>
      </c>
      <c r="B297" s="46">
        <v>16500612</v>
      </c>
      <c r="C297" s="47"/>
      <c r="D297" s="5" t="s">
        <v>1371</v>
      </c>
      <c r="F297" s="48">
        <v>79452.94</v>
      </c>
      <c r="G297" s="48">
        <v>52968.6</v>
      </c>
      <c r="H297" s="48">
        <v>26484.26</v>
      </c>
      <c r="I297" s="48">
        <v>0</v>
      </c>
      <c r="J297" s="48">
        <v>297067.84</v>
      </c>
      <c r="K297" s="48">
        <v>270061.68</v>
      </c>
      <c r="L297" s="48">
        <v>243055.52</v>
      </c>
      <c r="M297" s="49">
        <v>216049.36</v>
      </c>
      <c r="N297" s="49">
        <v>189043.2</v>
      </c>
      <c r="O297" s="49">
        <v>162037.04</v>
      </c>
      <c r="P297" s="49">
        <v>135030.88</v>
      </c>
      <c r="Q297" s="49">
        <v>108024.72</v>
      </c>
      <c r="R297" s="49">
        <v>81018.56</v>
      </c>
      <c r="S297" s="50">
        <f t="shared" si="35"/>
        <v>148338.2375</v>
      </c>
      <c r="T297" s="50" t="e">
        <f>S297-#REF!</f>
        <v>#REF!</v>
      </c>
      <c r="U297" s="51" t="s">
        <v>1186</v>
      </c>
      <c r="V297" s="51"/>
      <c r="W297" s="51"/>
      <c r="X297" s="56"/>
      <c r="Y297" s="56"/>
      <c r="AA297" s="53">
        <v>0</v>
      </c>
      <c r="AB297" s="8">
        <v>0</v>
      </c>
      <c r="AC297" s="54">
        <v>0</v>
      </c>
      <c r="AD297" s="53"/>
      <c r="AE297" s="8"/>
      <c r="AF297" s="54">
        <f t="shared" si="34"/>
        <v>0</v>
      </c>
      <c r="AG297" s="53"/>
      <c r="AH297" s="8"/>
      <c r="AI297" s="54">
        <f t="shared" si="36"/>
        <v>0</v>
      </c>
      <c r="AJ297" s="53">
        <f t="shared" si="40"/>
        <v>0</v>
      </c>
      <c r="AK297" s="8">
        <f t="shared" si="40"/>
        <v>0</v>
      </c>
      <c r="AL297" s="54">
        <f t="shared" si="40"/>
        <v>0</v>
      </c>
      <c r="AM297" s="55">
        <f t="shared" si="37"/>
        <v>148338.2375</v>
      </c>
      <c r="AN297" s="4">
        <f t="shared" si="38"/>
        <v>0</v>
      </c>
      <c r="AO297" s="4"/>
    </row>
    <row r="298" spans="1:41" ht="12.75">
      <c r="A298" s="11">
        <v>291</v>
      </c>
      <c r="B298" s="46">
        <v>16500622</v>
      </c>
      <c r="C298" s="47"/>
      <c r="D298" s="5" t="s">
        <v>1372</v>
      </c>
      <c r="E298" s="3">
        <v>39052</v>
      </c>
      <c r="F298" s="48">
        <v>0</v>
      </c>
      <c r="G298" s="48">
        <v>0</v>
      </c>
      <c r="H298" s="48">
        <v>0</v>
      </c>
      <c r="I298" s="48">
        <v>30767.92</v>
      </c>
      <c r="J298" s="48">
        <v>25639.93</v>
      </c>
      <c r="K298" s="48">
        <v>20511.94</v>
      </c>
      <c r="L298" s="48">
        <v>15383.95</v>
      </c>
      <c r="M298" s="49">
        <v>10255.96</v>
      </c>
      <c r="N298" s="49">
        <v>5127.97</v>
      </c>
      <c r="O298" s="49">
        <v>0</v>
      </c>
      <c r="P298" s="49">
        <v>25639.93</v>
      </c>
      <c r="Q298" s="49">
        <v>20511.94</v>
      </c>
      <c r="R298" s="49">
        <v>15383.95</v>
      </c>
      <c r="S298" s="50">
        <f t="shared" si="35"/>
        <v>13460.959583333331</v>
      </c>
      <c r="T298" s="50" t="e">
        <f>S298-#REF!</f>
        <v>#REF!</v>
      </c>
      <c r="U298" s="51" t="s">
        <v>1186</v>
      </c>
      <c r="V298" s="51"/>
      <c r="W298" s="51"/>
      <c r="X298" s="56"/>
      <c r="Y298" s="56"/>
      <c r="AA298" s="53">
        <v>0</v>
      </c>
      <c r="AB298" s="8">
        <v>0</v>
      </c>
      <c r="AC298" s="54">
        <v>0</v>
      </c>
      <c r="AD298" s="53"/>
      <c r="AE298" s="8"/>
      <c r="AF298" s="54">
        <f t="shared" si="34"/>
        <v>0</v>
      </c>
      <c r="AG298" s="53"/>
      <c r="AH298" s="8"/>
      <c r="AI298" s="54">
        <f t="shared" si="36"/>
        <v>0</v>
      </c>
      <c r="AJ298" s="53">
        <f t="shared" si="40"/>
        <v>0</v>
      </c>
      <c r="AK298" s="8">
        <f t="shared" si="40"/>
        <v>0</v>
      </c>
      <c r="AL298" s="54">
        <f t="shared" si="40"/>
        <v>0</v>
      </c>
      <c r="AM298" s="55">
        <f t="shared" si="37"/>
        <v>13460.959583333331</v>
      </c>
      <c r="AN298" s="4">
        <f t="shared" si="38"/>
        <v>0</v>
      </c>
      <c r="AO298" s="4"/>
    </row>
    <row r="299" spans="1:41" ht="12.75">
      <c r="A299" s="11">
        <v>292</v>
      </c>
      <c r="B299" s="46">
        <v>16500623</v>
      </c>
      <c r="C299" s="47"/>
      <c r="D299" s="5" t="s">
        <v>1373</v>
      </c>
      <c r="E299" s="3">
        <v>38472</v>
      </c>
      <c r="F299" s="48">
        <v>11458.31</v>
      </c>
      <c r="G299" s="48">
        <v>9166.64</v>
      </c>
      <c r="H299" s="48">
        <v>11874.97</v>
      </c>
      <c r="I299" s="48">
        <v>9583.3</v>
      </c>
      <c r="J299" s="48">
        <v>7291.63</v>
      </c>
      <c r="K299" s="48">
        <v>0</v>
      </c>
      <c r="L299" s="48">
        <v>27729.16</v>
      </c>
      <c r="M299" s="49">
        <v>25208.32</v>
      </c>
      <c r="N299" s="49">
        <v>22687.48</v>
      </c>
      <c r="O299" s="49">
        <v>20166.64</v>
      </c>
      <c r="P299" s="49">
        <v>17645.8</v>
      </c>
      <c r="Q299" s="49">
        <v>15124.96</v>
      </c>
      <c r="R299" s="49">
        <v>12604.12</v>
      </c>
      <c r="S299" s="50">
        <f t="shared" si="35"/>
        <v>14875.842916666663</v>
      </c>
      <c r="T299" s="50" t="e">
        <f>S299-#REF!</f>
        <v>#REF!</v>
      </c>
      <c r="U299" s="51" t="s">
        <v>1148</v>
      </c>
      <c r="V299" s="51"/>
      <c r="W299" s="51" t="s">
        <v>1149</v>
      </c>
      <c r="X299" s="56"/>
      <c r="Y299" s="56"/>
      <c r="AA299" s="53">
        <v>0</v>
      </c>
      <c r="AB299" s="8">
        <v>0</v>
      </c>
      <c r="AC299" s="54">
        <v>0</v>
      </c>
      <c r="AD299" s="53"/>
      <c r="AE299" s="8"/>
      <c r="AF299" s="54">
        <f t="shared" si="34"/>
        <v>0</v>
      </c>
      <c r="AG299" s="53"/>
      <c r="AH299" s="8"/>
      <c r="AI299" s="54">
        <f t="shared" si="36"/>
        <v>0</v>
      </c>
      <c r="AJ299" s="53">
        <f t="shared" si="40"/>
        <v>0</v>
      </c>
      <c r="AK299" s="8">
        <f t="shared" si="40"/>
        <v>0</v>
      </c>
      <c r="AL299" s="54">
        <f t="shared" si="40"/>
        <v>0</v>
      </c>
      <c r="AM299" s="55">
        <f t="shared" si="37"/>
        <v>14875.842916666663</v>
      </c>
      <c r="AN299" s="4">
        <f t="shared" si="38"/>
        <v>0</v>
      </c>
      <c r="AO299" s="4"/>
    </row>
    <row r="300" spans="1:41" ht="12.75">
      <c r="A300" s="11">
        <v>293</v>
      </c>
      <c r="B300" s="46">
        <v>16500633</v>
      </c>
      <c r="C300" s="47"/>
      <c r="D300" s="5" t="s">
        <v>1374</v>
      </c>
      <c r="E300" s="3">
        <v>39142</v>
      </c>
      <c r="F300" s="48"/>
      <c r="G300" s="48"/>
      <c r="H300" s="48"/>
      <c r="I300" s="48">
        <v>0</v>
      </c>
      <c r="J300" s="48">
        <v>0</v>
      </c>
      <c r="K300" s="48">
        <v>248154.42</v>
      </c>
      <c r="L300" s="48">
        <v>223338.98</v>
      </c>
      <c r="M300" s="49">
        <v>198523.54</v>
      </c>
      <c r="N300" s="49">
        <v>173708.1</v>
      </c>
      <c r="O300" s="49">
        <v>148892.66</v>
      </c>
      <c r="P300" s="49">
        <v>124077.22</v>
      </c>
      <c r="Q300" s="49">
        <v>99261.78</v>
      </c>
      <c r="R300" s="49">
        <v>74446.34</v>
      </c>
      <c r="S300" s="50">
        <f t="shared" si="35"/>
        <v>104431.65583333334</v>
      </c>
      <c r="T300" s="50" t="e">
        <f>S300-#REF!</f>
        <v>#REF!</v>
      </c>
      <c r="U300" s="51" t="s">
        <v>1148</v>
      </c>
      <c r="V300" s="51"/>
      <c r="W300" s="51" t="s">
        <v>1149</v>
      </c>
      <c r="X300" s="56"/>
      <c r="Y300" s="56"/>
      <c r="AA300" s="53">
        <v>0</v>
      </c>
      <c r="AB300" s="8">
        <v>0</v>
      </c>
      <c r="AC300" s="54">
        <v>0</v>
      </c>
      <c r="AD300" s="53"/>
      <c r="AE300" s="8"/>
      <c r="AF300" s="54">
        <f t="shared" si="34"/>
        <v>0</v>
      </c>
      <c r="AG300" s="53"/>
      <c r="AH300" s="8"/>
      <c r="AI300" s="54">
        <f t="shared" si="36"/>
        <v>0</v>
      </c>
      <c r="AJ300" s="53">
        <f t="shared" si="40"/>
        <v>0</v>
      </c>
      <c r="AK300" s="8">
        <f t="shared" si="40"/>
        <v>0</v>
      </c>
      <c r="AL300" s="54">
        <f t="shared" si="40"/>
        <v>0</v>
      </c>
      <c r="AM300" s="55">
        <f t="shared" si="37"/>
        <v>104431.65583333334</v>
      </c>
      <c r="AN300" s="4">
        <f t="shared" si="38"/>
        <v>0</v>
      </c>
      <c r="AO300" s="4"/>
    </row>
    <row r="301" spans="1:41" ht="12.75">
      <c r="A301" s="11">
        <v>294</v>
      </c>
      <c r="B301" s="46">
        <v>16500641</v>
      </c>
      <c r="C301" s="47"/>
      <c r="D301" s="99" t="s">
        <v>1375</v>
      </c>
      <c r="E301" s="3">
        <v>39270</v>
      </c>
      <c r="F301" s="48"/>
      <c r="G301" s="48"/>
      <c r="H301" s="48"/>
      <c r="I301" s="48"/>
      <c r="J301" s="48"/>
      <c r="K301" s="48"/>
      <c r="L301" s="48"/>
      <c r="P301" s="49">
        <v>137631.9</v>
      </c>
      <c r="Q301" s="49">
        <v>110105.52</v>
      </c>
      <c r="R301" s="49">
        <v>82579.14</v>
      </c>
      <c r="S301" s="50">
        <f t="shared" si="35"/>
        <v>24085.5825</v>
      </c>
      <c r="T301" s="50" t="e">
        <f>S301-#REF!</f>
        <v>#REF!</v>
      </c>
      <c r="U301" s="51"/>
      <c r="V301" s="51"/>
      <c r="W301" s="51" t="s">
        <v>1161</v>
      </c>
      <c r="X301" s="56"/>
      <c r="Y301" s="56"/>
      <c r="AA301" s="53">
        <v>0</v>
      </c>
      <c r="AB301" s="8">
        <v>0</v>
      </c>
      <c r="AC301" s="54">
        <v>0</v>
      </c>
      <c r="AD301" s="53"/>
      <c r="AE301" s="8"/>
      <c r="AF301" s="54">
        <f t="shared" si="34"/>
        <v>0</v>
      </c>
      <c r="AG301" s="53"/>
      <c r="AH301" s="8"/>
      <c r="AI301" s="54">
        <f t="shared" si="36"/>
        <v>0</v>
      </c>
      <c r="AJ301" s="53">
        <f t="shared" si="40"/>
        <v>0</v>
      </c>
      <c r="AK301" s="8">
        <f t="shared" si="40"/>
        <v>0</v>
      </c>
      <c r="AL301" s="54">
        <f t="shared" si="40"/>
        <v>0</v>
      </c>
      <c r="AM301" s="55">
        <f t="shared" si="37"/>
        <v>24085.5825</v>
      </c>
      <c r="AN301" s="4">
        <f t="shared" si="38"/>
        <v>0</v>
      </c>
      <c r="AO301" s="4"/>
    </row>
    <row r="302" spans="1:41" ht="12.75">
      <c r="A302" s="11">
        <v>295</v>
      </c>
      <c r="B302" s="46">
        <v>16500713</v>
      </c>
      <c r="C302" s="47"/>
      <c r="D302" s="5" t="s">
        <v>1376</v>
      </c>
      <c r="F302" s="48">
        <v>36650</v>
      </c>
      <c r="G302" s="48">
        <v>18500</v>
      </c>
      <c r="H302" s="48">
        <v>350</v>
      </c>
      <c r="I302" s="48">
        <v>217600</v>
      </c>
      <c r="J302" s="48">
        <v>199466.67</v>
      </c>
      <c r="K302" s="48">
        <v>181333.34</v>
      </c>
      <c r="L302" s="48">
        <v>163200.01</v>
      </c>
      <c r="M302" s="49">
        <v>145066.68</v>
      </c>
      <c r="N302" s="49">
        <v>126933.35</v>
      </c>
      <c r="O302" s="49">
        <v>108800.02</v>
      </c>
      <c r="P302" s="49">
        <v>90666.69</v>
      </c>
      <c r="Q302" s="49">
        <v>72533.36</v>
      </c>
      <c r="R302" s="49">
        <v>54400.03</v>
      </c>
      <c r="S302" s="50">
        <f t="shared" si="35"/>
        <v>114164.59458333334</v>
      </c>
      <c r="T302" s="50" t="e">
        <f>S302-#REF!</f>
        <v>#REF!</v>
      </c>
      <c r="U302" s="51" t="s">
        <v>1148</v>
      </c>
      <c r="V302" s="51"/>
      <c r="W302" s="51" t="s">
        <v>1149</v>
      </c>
      <c r="X302" s="56"/>
      <c r="Y302" s="56"/>
      <c r="AA302" s="53">
        <v>0</v>
      </c>
      <c r="AB302" s="8">
        <v>0</v>
      </c>
      <c r="AC302" s="54">
        <v>0</v>
      </c>
      <c r="AD302" s="53"/>
      <c r="AE302" s="8"/>
      <c r="AF302" s="54">
        <f t="shared" si="34"/>
        <v>0</v>
      </c>
      <c r="AG302" s="53"/>
      <c r="AH302" s="8"/>
      <c r="AI302" s="54">
        <f t="shared" si="36"/>
        <v>0</v>
      </c>
      <c r="AJ302" s="53">
        <f t="shared" si="40"/>
        <v>0</v>
      </c>
      <c r="AK302" s="8">
        <f t="shared" si="40"/>
        <v>0</v>
      </c>
      <c r="AL302" s="54">
        <f t="shared" si="40"/>
        <v>0</v>
      </c>
      <c r="AM302" s="55">
        <f t="shared" si="37"/>
        <v>114164.59458333334</v>
      </c>
      <c r="AN302" s="4">
        <f t="shared" si="38"/>
        <v>0</v>
      </c>
      <c r="AO302" s="4"/>
    </row>
    <row r="303" spans="1:41" ht="12.75">
      <c r="A303" s="11">
        <v>296</v>
      </c>
      <c r="B303" s="46">
        <v>16501003</v>
      </c>
      <c r="C303" s="47"/>
      <c r="D303" s="5" t="s">
        <v>1377</v>
      </c>
      <c r="F303" s="48">
        <v>3350</v>
      </c>
      <c r="G303" s="48">
        <v>5167.32</v>
      </c>
      <c r="H303" s="48">
        <v>5167.32</v>
      </c>
      <c r="I303" s="48">
        <v>500</v>
      </c>
      <c r="J303" s="48">
        <v>850</v>
      </c>
      <c r="K303" s="48">
        <v>2950</v>
      </c>
      <c r="L303" s="48">
        <v>500</v>
      </c>
      <c r="M303" s="49">
        <v>1000</v>
      </c>
      <c r="N303" s="49">
        <v>667204.67</v>
      </c>
      <c r="O303" s="49">
        <v>1500</v>
      </c>
      <c r="P303" s="49">
        <v>1500</v>
      </c>
      <c r="Q303" s="49">
        <v>4304.05</v>
      </c>
      <c r="R303" s="49">
        <v>2219.06</v>
      </c>
      <c r="S303" s="50">
        <f t="shared" si="35"/>
        <v>57785.65750000001</v>
      </c>
      <c r="T303" s="50" t="e">
        <f>S303-#REF!</f>
        <v>#REF!</v>
      </c>
      <c r="U303" s="51" t="s">
        <v>1148</v>
      </c>
      <c r="V303" s="51"/>
      <c r="W303" s="51" t="s">
        <v>1149</v>
      </c>
      <c r="X303" s="56"/>
      <c r="Y303" s="56"/>
      <c r="AA303" s="53">
        <v>0</v>
      </c>
      <c r="AB303" s="8">
        <v>0</v>
      </c>
      <c r="AC303" s="54">
        <v>0</v>
      </c>
      <c r="AD303" s="53"/>
      <c r="AE303" s="8"/>
      <c r="AF303" s="54">
        <f t="shared" si="34"/>
        <v>0</v>
      </c>
      <c r="AG303" s="53"/>
      <c r="AH303" s="8"/>
      <c r="AI303" s="54">
        <f t="shared" si="36"/>
        <v>0</v>
      </c>
      <c r="AJ303" s="53">
        <f t="shared" si="40"/>
        <v>0</v>
      </c>
      <c r="AK303" s="8">
        <f t="shared" si="40"/>
        <v>0</v>
      </c>
      <c r="AL303" s="54">
        <f t="shared" si="40"/>
        <v>0</v>
      </c>
      <c r="AM303" s="55">
        <f t="shared" si="37"/>
        <v>57785.65750000001</v>
      </c>
      <c r="AN303" s="4">
        <f t="shared" si="38"/>
        <v>0</v>
      </c>
      <c r="AO303" s="4"/>
    </row>
    <row r="304" spans="1:41" ht="12.75">
      <c r="A304" s="11">
        <v>297</v>
      </c>
      <c r="B304" s="46">
        <v>16501011</v>
      </c>
      <c r="C304" s="47"/>
      <c r="D304" s="5" t="s">
        <v>1378</v>
      </c>
      <c r="E304" s="3">
        <v>39240</v>
      </c>
      <c r="F304" s="48"/>
      <c r="G304" s="48"/>
      <c r="H304" s="48"/>
      <c r="I304" s="48"/>
      <c r="J304" s="48"/>
      <c r="K304" s="48"/>
      <c r="L304" s="48"/>
      <c r="N304" s="49">
        <v>0</v>
      </c>
      <c r="O304" s="49">
        <v>686972.69</v>
      </c>
      <c r="P304" s="49">
        <v>1307990.11</v>
      </c>
      <c r="Q304" s="49">
        <v>1144954.21</v>
      </c>
      <c r="R304" s="49">
        <v>686972.53</v>
      </c>
      <c r="S304" s="50">
        <f t="shared" si="35"/>
        <v>290283.60625</v>
      </c>
      <c r="T304" s="50" t="e">
        <f>S304-#REF!</f>
        <v>#REF!</v>
      </c>
      <c r="U304" s="51"/>
      <c r="V304" s="51"/>
      <c r="W304" s="51" t="s">
        <v>1161</v>
      </c>
      <c r="X304" s="56"/>
      <c r="Y304" s="56"/>
      <c r="AA304" s="53">
        <v>0</v>
      </c>
      <c r="AB304" s="8">
        <v>0</v>
      </c>
      <c r="AC304" s="54">
        <v>0</v>
      </c>
      <c r="AD304" s="53"/>
      <c r="AE304" s="8"/>
      <c r="AF304" s="54">
        <f t="shared" si="34"/>
        <v>0</v>
      </c>
      <c r="AG304" s="53"/>
      <c r="AH304" s="8"/>
      <c r="AI304" s="54">
        <f t="shared" si="36"/>
        <v>0</v>
      </c>
      <c r="AJ304" s="53">
        <f t="shared" si="40"/>
        <v>0</v>
      </c>
      <c r="AK304" s="8">
        <f t="shared" si="40"/>
        <v>0</v>
      </c>
      <c r="AL304" s="54">
        <f t="shared" si="40"/>
        <v>0</v>
      </c>
      <c r="AM304" s="55">
        <f t="shared" si="37"/>
        <v>290283.60625</v>
      </c>
      <c r="AN304" s="4">
        <f t="shared" si="38"/>
        <v>0</v>
      </c>
      <c r="AO304" s="4"/>
    </row>
    <row r="305" spans="1:41" ht="12.75">
      <c r="A305" s="11">
        <v>298</v>
      </c>
      <c r="B305" s="46">
        <v>16501013</v>
      </c>
      <c r="C305" s="47"/>
      <c r="D305" s="98" t="s">
        <v>1379</v>
      </c>
      <c r="E305" s="3">
        <v>39052</v>
      </c>
      <c r="F305" s="48">
        <v>0</v>
      </c>
      <c r="G305" s="48">
        <v>0</v>
      </c>
      <c r="H305" s="48">
        <v>0</v>
      </c>
      <c r="I305" s="48">
        <v>47350.06</v>
      </c>
      <c r="J305" s="48">
        <v>0</v>
      </c>
      <c r="K305" s="48">
        <v>0</v>
      </c>
      <c r="L305" s="48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25509</v>
      </c>
      <c r="R305" s="49">
        <v>25509</v>
      </c>
      <c r="S305" s="50">
        <f t="shared" si="35"/>
        <v>7134.463333333333</v>
      </c>
      <c r="T305" s="50" t="e">
        <f>S305-#REF!</f>
        <v>#REF!</v>
      </c>
      <c r="U305" s="51" t="s">
        <v>1148</v>
      </c>
      <c r="V305" s="51"/>
      <c r="W305" s="51" t="s">
        <v>1149</v>
      </c>
      <c r="X305" s="56"/>
      <c r="Y305" s="56"/>
      <c r="AA305" s="53">
        <v>0</v>
      </c>
      <c r="AB305" s="8">
        <v>0</v>
      </c>
      <c r="AC305" s="54">
        <v>0</v>
      </c>
      <c r="AD305" s="53"/>
      <c r="AE305" s="8"/>
      <c r="AF305" s="54">
        <f t="shared" si="34"/>
        <v>0</v>
      </c>
      <c r="AG305" s="53"/>
      <c r="AH305" s="8"/>
      <c r="AI305" s="54">
        <f t="shared" si="36"/>
        <v>0</v>
      </c>
      <c r="AJ305" s="53">
        <f t="shared" si="40"/>
        <v>0</v>
      </c>
      <c r="AK305" s="8">
        <f t="shared" si="40"/>
        <v>0</v>
      </c>
      <c r="AL305" s="54">
        <f t="shared" si="40"/>
        <v>0</v>
      </c>
      <c r="AM305" s="55">
        <f t="shared" si="37"/>
        <v>7134.463333333333</v>
      </c>
      <c r="AN305" s="4">
        <f t="shared" si="38"/>
        <v>0</v>
      </c>
      <c r="AO305" s="4"/>
    </row>
    <row r="306" spans="1:41" ht="12.75">
      <c r="A306" s="11">
        <v>299</v>
      </c>
      <c r="B306" s="46">
        <v>16599011</v>
      </c>
      <c r="C306" s="47"/>
      <c r="D306" s="5" t="s">
        <v>1380</v>
      </c>
      <c r="E306" s="3">
        <v>39142</v>
      </c>
      <c r="F306" s="48"/>
      <c r="G306" s="48"/>
      <c r="H306" s="48"/>
      <c r="I306" s="48">
        <v>0</v>
      </c>
      <c r="J306" s="48">
        <v>0</v>
      </c>
      <c r="K306" s="48">
        <v>0</v>
      </c>
      <c r="L306" s="48">
        <v>5000000</v>
      </c>
      <c r="M306" s="49">
        <v>5000000</v>
      </c>
      <c r="N306" s="49">
        <v>5000000</v>
      </c>
      <c r="O306" s="49">
        <v>5000000</v>
      </c>
      <c r="P306" s="49">
        <v>5000000</v>
      </c>
      <c r="Q306" s="49">
        <v>5000000</v>
      </c>
      <c r="R306" s="49">
        <v>5000000</v>
      </c>
      <c r="S306" s="50">
        <f t="shared" si="35"/>
        <v>2708333.3333333335</v>
      </c>
      <c r="T306" s="50" t="e">
        <f>S306-#REF!</f>
        <v>#REF!</v>
      </c>
      <c r="U306" s="51"/>
      <c r="V306" s="51"/>
      <c r="W306" s="51" t="s">
        <v>1161</v>
      </c>
      <c r="X306" s="56"/>
      <c r="Y306" s="56"/>
      <c r="AA306" s="53">
        <v>0</v>
      </c>
      <c r="AB306" s="8">
        <v>0</v>
      </c>
      <c r="AC306" s="54">
        <v>0</v>
      </c>
      <c r="AD306" s="53"/>
      <c r="AE306" s="8"/>
      <c r="AF306" s="54">
        <f t="shared" si="34"/>
        <v>0</v>
      </c>
      <c r="AG306" s="53"/>
      <c r="AH306" s="8"/>
      <c r="AI306" s="54">
        <f t="shared" si="36"/>
        <v>0</v>
      </c>
      <c r="AJ306" s="53">
        <f t="shared" si="40"/>
        <v>0</v>
      </c>
      <c r="AK306" s="8">
        <f t="shared" si="40"/>
        <v>0</v>
      </c>
      <c r="AL306" s="54">
        <f t="shared" si="40"/>
        <v>0</v>
      </c>
      <c r="AM306" s="55">
        <f t="shared" si="37"/>
        <v>2708333.3333333335</v>
      </c>
      <c r="AN306" s="4">
        <f t="shared" si="38"/>
        <v>0</v>
      </c>
      <c r="AO306" s="4"/>
    </row>
    <row r="307" spans="1:41" ht="12.75">
      <c r="A307" s="11">
        <v>300</v>
      </c>
      <c r="B307" s="46">
        <v>17100093</v>
      </c>
      <c r="C307" s="47"/>
      <c r="D307" s="5" t="s">
        <v>1381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50">
        <f t="shared" si="35"/>
        <v>0</v>
      </c>
      <c r="T307" s="50" t="e">
        <f>S307-#REF!</f>
        <v>#REF!</v>
      </c>
      <c r="U307" s="51">
        <v>41</v>
      </c>
      <c r="V307" s="51"/>
      <c r="W307" s="51" t="s">
        <v>1130</v>
      </c>
      <c r="X307" s="56"/>
      <c r="Y307" s="56">
        <v>42</v>
      </c>
      <c r="AA307" s="53">
        <v>0</v>
      </c>
      <c r="AB307" s="8">
        <v>0</v>
      </c>
      <c r="AC307" s="54">
        <v>0</v>
      </c>
      <c r="AD307" s="53"/>
      <c r="AE307" s="8"/>
      <c r="AF307" s="54">
        <f t="shared" si="34"/>
        <v>0</v>
      </c>
      <c r="AG307" s="53"/>
      <c r="AH307" s="8"/>
      <c r="AI307" s="54">
        <f t="shared" si="36"/>
        <v>0</v>
      </c>
      <c r="AJ307" s="53">
        <f aca="true" t="shared" si="41" ref="AJ307:AL326">IF($Y307&gt;0,$S307-$AF307-$AI307-$AC307,0)</f>
        <v>0</v>
      </c>
      <c r="AK307" s="8">
        <f t="shared" si="41"/>
        <v>0</v>
      </c>
      <c r="AL307" s="54">
        <f t="shared" si="41"/>
        <v>0</v>
      </c>
      <c r="AM307" s="55">
        <f t="shared" si="37"/>
        <v>0</v>
      </c>
      <c r="AN307" s="4">
        <f t="shared" si="38"/>
        <v>0</v>
      </c>
      <c r="AO307" s="4"/>
    </row>
    <row r="308" spans="1:41" ht="12.75">
      <c r="A308" s="11">
        <v>301</v>
      </c>
      <c r="B308" s="46">
        <v>17100103</v>
      </c>
      <c r="C308" s="47"/>
      <c r="D308" s="5" t="s">
        <v>1382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50">
        <f t="shared" si="35"/>
        <v>0</v>
      </c>
      <c r="T308" s="50" t="e">
        <f>S308-#REF!</f>
        <v>#REF!</v>
      </c>
      <c r="U308" s="51">
        <v>41</v>
      </c>
      <c r="V308" s="51"/>
      <c r="W308" s="51" t="s">
        <v>1130</v>
      </c>
      <c r="X308" s="56"/>
      <c r="Y308" s="56">
        <v>42</v>
      </c>
      <c r="AA308" s="53">
        <v>0</v>
      </c>
      <c r="AB308" s="8">
        <v>0</v>
      </c>
      <c r="AC308" s="54">
        <v>0</v>
      </c>
      <c r="AD308" s="53"/>
      <c r="AE308" s="8"/>
      <c r="AF308" s="54">
        <f t="shared" si="34"/>
        <v>0</v>
      </c>
      <c r="AG308" s="53"/>
      <c r="AH308" s="8"/>
      <c r="AI308" s="54">
        <f t="shared" si="36"/>
        <v>0</v>
      </c>
      <c r="AJ308" s="53">
        <f t="shared" si="41"/>
        <v>0</v>
      </c>
      <c r="AK308" s="8">
        <f t="shared" si="41"/>
        <v>0</v>
      </c>
      <c r="AL308" s="54">
        <f t="shared" si="41"/>
        <v>0</v>
      </c>
      <c r="AM308" s="55">
        <f t="shared" si="37"/>
        <v>0</v>
      </c>
      <c r="AN308" s="4">
        <f t="shared" si="38"/>
        <v>0</v>
      </c>
      <c r="AO308" s="4"/>
    </row>
    <row r="309" spans="1:41" ht="12.75">
      <c r="A309" s="11">
        <v>302</v>
      </c>
      <c r="B309" s="46">
        <v>17100203</v>
      </c>
      <c r="C309" s="47"/>
      <c r="D309" s="5" t="s">
        <v>1383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50">
        <f t="shared" si="35"/>
        <v>0</v>
      </c>
      <c r="T309" s="50" t="e">
        <f>S309-#REF!</f>
        <v>#REF!</v>
      </c>
      <c r="U309" s="51">
        <v>41</v>
      </c>
      <c r="V309" s="51"/>
      <c r="W309" s="51" t="s">
        <v>1130</v>
      </c>
      <c r="X309" s="56"/>
      <c r="Y309" s="56">
        <v>42</v>
      </c>
      <c r="AA309" s="53">
        <v>0</v>
      </c>
      <c r="AB309" s="8">
        <v>0</v>
      </c>
      <c r="AC309" s="54">
        <v>0</v>
      </c>
      <c r="AD309" s="53"/>
      <c r="AE309" s="8"/>
      <c r="AF309" s="54">
        <f t="shared" si="34"/>
        <v>0</v>
      </c>
      <c r="AG309" s="53"/>
      <c r="AH309" s="8"/>
      <c r="AI309" s="54">
        <f t="shared" si="36"/>
        <v>0</v>
      </c>
      <c r="AJ309" s="53">
        <f t="shared" si="41"/>
        <v>0</v>
      </c>
      <c r="AK309" s="8">
        <f t="shared" si="41"/>
        <v>0</v>
      </c>
      <c r="AL309" s="54">
        <f t="shared" si="41"/>
        <v>0</v>
      </c>
      <c r="AM309" s="55">
        <f t="shared" si="37"/>
        <v>0</v>
      </c>
      <c r="AN309" s="4">
        <f t="shared" si="38"/>
        <v>0</v>
      </c>
      <c r="AO309" s="4"/>
    </row>
    <row r="310" spans="1:41" ht="12.75">
      <c r="A310" s="11">
        <v>303</v>
      </c>
      <c r="B310" s="46">
        <v>17100303</v>
      </c>
      <c r="C310" s="47"/>
      <c r="D310" s="5" t="s">
        <v>1384</v>
      </c>
      <c r="F310" s="48">
        <v>1596.54</v>
      </c>
      <c r="G310" s="48">
        <v>0</v>
      </c>
      <c r="H310" s="48">
        <v>115.95</v>
      </c>
      <c r="I310" s="48">
        <v>231.9</v>
      </c>
      <c r="J310" s="48">
        <v>347.85</v>
      </c>
      <c r="K310" s="48">
        <v>463.8</v>
      </c>
      <c r="L310" s="48">
        <v>579.75</v>
      </c>
      <c r="M310" s="49">
        <v>695.7</v>
      </c>
      <c r="N310" s="49">
        <v>811.65</v>
      </c>
      <c r="O310" s="49">
        <v>927.6</v>
      </c>
      <c r="P310" s="49">
        <v>1043.55</v>
      </c>
      <c r="Q310" s="49">
        <v>1159.5</v>
      </c>
      <c r="R310" s="49">
        <v>1275.45</v>
      </c>
      <c r="S310" s="50">
        <f t="shared" si="35"/>
        <v>651.10375</v>
      </c>
      <c r="T310" s="50" t="e">
        <f>S310-#REF!</f>
        <v>#REF!</v>
      </c>
      <c r="U310" s="51">
        <v>41</v>
      </c>
      <c r="V310" s="51"/>
      <c r="W310" s="51" t="s">
        <v>1130</v>
      </c>
      <c r="X310" s="56"/>
      <c r="Y310" s="56">
        <v>42</v>
      </c>
      <c r="AA310" s="53">
        <v>0</v>
      </c>
      <c r="AB310" s="8">
        <v>0</v>
      </c>
      <c r="AC310" s="54">
        <v>0</v>
      </c>
      <c r="AD310" s="53"/>
      <c r="AE310" s="8"/>
      <c r="AF310" s="54">
        <f t="shared" si="34"/>
        <v>0</v>
      </c>
      <c r="AG310" s="53"/>
      <c r="AH310" s="8"/>
      <c r="AI310" s="54">
        <f t="shared" si="36"/>
        <v>0</v>
      </c>
      <c r="AJ310" s="53">
        <f t="shared" si="41"/>
        <v>651.10375</v>
      </c>
      <c r="AK310" s="8">
        <f t="shared" si="41"/>
        <v>651.10375</v>
      </c>
      <c r="AL310" s="54">
        <f t="shared" si="41"/>
        <v>651.10375</v>
      </c>
      <c r="AM310" s="55">
        <f t="shared" si="37"/>
        <v>0</v>
      </c>
      <c r="AN310" s="4">
        <f t="shared" si="38"/>
        <v>0</v>
      </c>
      <c r="AO310" s="4"/>
    </row>
    <row r="311" spans="1:41" ht="12.75">
      <c r="A311" s="11">
        <v>304</v>
      </c>
      <c r="B311" s="46">
        <v>17100333</v>
      </c>
      <c r="C311" s="47"/>
      <c r="D311" s="5" t="s">
        <v>1385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50">
        <f t="shared" si="35"/>
        <v>0</v>
      </c>
      <c r="T311" s="50" t="e">
        <f>S311-#REF!</f>
        <v>#REF!</v>
      </c>
      <c r="U311" s="51">
        <v>41</v>
      </c>
      <c r="V311" s="51"/>
      <c r="W311" s="51" t="s">
        <v>1130</v>
      </c>
      <c r="X311" s="56"/>
      <c r="Y311" s="56">
        <v>42</v>
      </c>
      <c r="AA311" s="53">
        <v>0</v>
      </c>
      <c r="AB311" s="8">
        <v>0</v>
      </c>
      <c r="AC311" s="54">
        <v>0</v>
      </c>
      <c r="AD311" s="53"/>
      <c r="AE311" s="8"/>
      <c r="AF311" s="54">
        <f t="shared" si="34"/>
        <v>0</v>
      </c>
      <c r="AG311" s="53"/>
      <c r="AH311" s="8"/>
      <c r="AI311" s="54">
        <f t="shared" si="36"/>
        <v>0</v>
      </c>
      <c r="AJ311" s="53">
        <f t="shared" si="41"/>
        <v>0</v>
      </c>
      <c r="AK311" s="8">
        <f t="shared" si="41"/>
        <v>0</v>
      </c>
      <c r="AL311" s="54">
        <f t="shared" si="41"/>
        <v>0</v>
      </c>
      <c r="AM311" s="55">
        <f t="shared" si="37"/>
        <v>0</v>
      </c>
      <c r="AN311" s="4">
        <f t="shared" si="38"/>
        <v>0</v>
      </c>
      <c r="AO311" s="4"/>
    </row>
    <row r="312" spans="1:41" ht="12.75">
      <c r="A312" s="11">
        <v>305</v>
      </c>
      <c r="B312" s="46">
        <v>17300001</v>
      </c>
      <c r="C312" s="47"/>
      <c r="D312" s="5" t="s">
        <v>1386</v>
      </c>
      <c r="F312" s="48">
        <v>65157473</v>
      </c>
      <c r="G312" s="48">
        <v>84977860</v>
      </c>
      <c r="H312" s="48">
        <v>102605584</v>
      </c>
      <c r="I312" s="48">
        <v>105769867</v>
      </c>
      <c r="J312" s="48">
        <v>111241066</v>
      </c>
      <c r="K312" s="48">
        <v>84594995</v>
      </c>
      <c r="L312" s="48">
        <v>78227763</v>
      </c>
      <c r="M312" s="49">
        <v>75587299</v>
      </c>
      <c r="N312" s="49">
        <v>69848274</v>
      </c>
      <c r="O312" s="49">
        <v>66410674</v>
      </c>
      <c r="P312" s="49">
        <v>70256618</v>
      </c>
      <c r="Q312" s="49">
        <v>72956977</v>
      </c>
      <c r="R312" s="49">
        <v>80146646</v>
      </c>
      <c r="S312" s="50">
        <f t="shared" si="35"/>
        <v>82927419.70833333</v>
      </c>
      <c r="T312" s="50" t="e">
        <f>S312-#REF!</f>
        <v>#REF!</v>
      </c>
      <c r="U312" s="51"/>
      <c r="V312" s="51"/>
      <c r="W312" s="51" t="s">
        <v>1161</v>
      </c>
      <c r="X312" s="56"/>
      <c r="Y312" s="56"/>
      <c r="AA312" s="53">
        <v>0</v>
      </c>
      <c r="AB312" s="8">
        <v>0</v>
      </c>
      <c r="AC312" s="54">
        <v>0</v>
      </c>
      <c r="AD312" s="53"/>
      <c r="AE312" s="8"/>
      <c r="AF312" s="54">
        <f t="shared" si="34"/>
        <v>0</v>
      </c>
      <c r="AG312" s="53"/>
      <c r="AH312" s="8"/>
      <c r="AI312" s="54">
        <f t="shared" si="36"/>
        <v>0</v>
      </c>
      <c r="AJ312" s="53">
        <f t="shared" si="41"/>
        <v>0</v>
      </c>
      <c r="AK312" s="8">
        <f t="shared" si="41"/>
        <v>0</v>
      </c>
      <c r="AL312" s="54">
        <f t="shared" si="41"/>
        <v>0</v>
      </c>
      <c r="AM312" s="55">
        <f t="shared" si="37"/>
        <v>82927419.70833333</v>
      </c>
      <c r="AN312" s="4">
        <f t="shared" si="38"/>
        <v>0</v>
      </c>
      <c r="AO312" s="4"/>
    </row>
    <row r="313" spans="1:41" ht="12.75">
      <c r="A313" s="11">
        <v>306</v>
      </c>
      <c r="B313" s="46">
        <v>17300002</v>
      </c>
      <c r="C313" s="47"/>
      <c r="D313" s="5" t="s">
        <v>1387</v>
      </c>
      <c r="F313" s="48">
        <v>24143763.1</v>
      </c>
      <c r="G313" s="48">
        <v>54048998.92</v>
      </c>
      <c r="H313" s="48">
        <v>86535467.92</v>
      </c>
      <c r="I313" s="48">
        <v>96418704.07</v>
      </c>
      <c r="J313" s="48">
        <v>104037542</v>
      </c>
      <c r="K313" s="48">
        <v>76875505.28</v>
      </c>
      <c r="L313" s="48">
        <v>62840047.92</v>
      </c>
      <c r="M313" s="49">
        <v>51610226.54</v>
      </c>
      <c r="N313" s="49">
        <v>37879297.38</v>
      </c>
      <c r="O313" s="49">
        <v>28937586.42</v>
      </c>
      <c r="P313" s="49">
        <v>23113227.48</v>
      </c>
      <c r="Q313" s="49">
        <v>24356067.66</v>
      </c>
      <c r="R313" s="49">
        <v>34205337.39</v>
      </c>
      <c r="S313" s="50">
        <f t="shared" si="35"/>
        <v>56318935.15291666</v>
      </c>
      <c r="T313" s="50" t="e">
        <f>S313-#REF!</f>
        <v>#REF!</v>
      </c>
      <c r="U313" s="51" t="s">
        <v>1186</v>
      </c>
      <c r="V313" s="51"/>
      <c r="W313" s="51"/>
      <c r="X313" s="56"/>
      <c r="Y313" s="56"/>
      <c r="AA313" s="53">
        <v>0</v>
      </c>
      <c r="AB313" s="8">
        <v>0</v>
      </c>
      <c r="AC313" s="54">
        <v>0</v>
      </c>
      <c r="AD313" s="53"/>
      <c r="AE313" s="8"/>
      <c r="AF313" s="54">
        <f t="shared" si="34"/>
        <v>0</v>
      </c>
      <c r="AG313" s="53"/>
      <c r="AH313" s="8"/>
      <c r="AI313" s="54">
        <f t="shared" si="36"/>
        <v>0</v>
      </c>
      <c r="AJ313" s="53">
        <f t="shared" si="41"/>
        <v>0</v>
      </c>
      <c r="AK313" s="8">
        <f t="shared" si="41"/>
        <v>0</v>
      </c>
      <c r="AL313" s="54">
        <f t="shared" si="41"/>
        <v>0</v>
      </c>
      <c r="AM313" s="55">
        <f t="shared" si="37"/>
        <v>56318935.15291666</v>
      </c>
      <c r="AN313" s="4">
        <f t="shared" si="38"/>
        <v>0</v>
      </c>
      <c r="AO313" s="4"/>
    </row>
    <row r="314" spans="1:41" ht="12.75">
      <c r="A314" s="11">
        <v>307</v>
      </c>
      <c r="B314" s="46">
        <v>17300011</v>
      </c>
      <c r="C314" s="47"/>
      <c r="D314" s="5" t="s">
        <v>1388</v>
      </c>
      <c r="F314" s="48">
        <v>990887.23</v>
      </c>
      <c r="G314" s="48">
        <v>1090092.42</v>
      </c>
      <c r="H314" s="48">
        <v>947115.19</v>
      </c>
      <c r="I314" s="48">
        <v>303276.99</v>
      </c>
      <c r="J314" s="48">
        <v>882667.71</v>
      </c>
      <c r="K314" s="48">
        <v>849863.97</v>
      </c>
      <c r="L314" s="48">
        <v>645694.78</v>
      </c>
      <c r="M314" s="49">
        <v>779247.32</v>
      </c>
      <c r="N314" s="49">
        <v>740064.64</v>
      </c>
      <c r="O314" s="49">
        <v>755709.13</v>
      </c>
      <c r="P314" s="49">
        <v>828187.19</v>
      </c>
      <c r="Q314" s="49">
        <v>888330.17</v>
      </c>
      <c r="R314" s="49">
        <v>885560.34</v>
      </c>
      <c r="S314" s="50">
        <f t="shared" si="35"/>
        <v>804039.44125</v>
      </c>
      <c r="T314" s="50" t="e">
        <f>S314-#REF!</f>
        <v>#REF!</v>
      </c>
      <c r="U314" s="51"/>
      <c r="V314" s="51"/>
      <c r="W314" s="51" t="s">
        <v>1161</v>
      </c>
      <c r="X314" s="56"/>
      <c r="Y314" s="56"/>
      <c r="AA314" s="53">
        <v>0</v>
      </c>
      <c r="AB314" s="8">
        <v>0</v>
      </c>
      <c r="AC314" s="54">
        <v>0</v>
      </c>
      <c r="AD314" s="53"/>
      <c r="AE314" s="8"/>
      <c r="AF314" s="54">
        <f t="shared" si="34"/>
        <v>0</v>
      </c>
      <c r="AG314" s="53"/>
      <c r="AH314" s="8"/>
      <c r="AI314" s="54">
        <f t="shared" si="36"/>
        <v>0</v>
      </c>
      <c r="AJ314" s="53">
        <f t="shared" si="41"/>
        <v>0</v>
      </c>
      <c r="AK314" s="8">
        <f t="shared" si="41"/>
        <v>0</v>
      </c>
      <c r="AL314" s="54">
        <f t="shared" si="41"/>
        <v>0</v>
      </c>
      <c r="AM314" s="55">
        <f t="shared" si="37"/>
        <v>804039.44125</v>
      </c>
      <c r="AN314" s="4">
        <f t="shared" si="38"/>
        <v>0</v>
      </c>
      <c r="AO314" s="4"/>
    </row>
    <row r="315" spans="1:41" ht="12.75">
      <c r="A315" s="11">
        <v>308</v>
      </c>
      <c r="B315" s="46">
        <v>17300061</v>
      </c>
      <c r="C315" s="47"/>
      <c r="D315" s="5" t="s">
        <v>1389</v>
      </c>
      <c r="F315" s="48">
        <v>-66148360.22</v>
      </c>
      <c r="G315" s="48">
        <v>-87436641.43</v>
      </c>
      <c r="H315" s="48">
        <v>-103552699.19</v>
      </c>
      <c r="I315" s="48">
        <v>-106073143.99</v>
      </c>
      <c r="J315" s="48">
        <v>-112123733.71</v>
      </c>
      <c r="K315" s="48">
        <v>-85444858.97</v>
      </c>
      <c r="L315" s="48">
        <v>-78873457.78</v>
      </c>
      <c r="M315" s="49">
        <v>-76366546.31</v>
      </c>
      <c r="N315" s="49">
        <v>-70588338.64</v>
      </c>
      <c r="O315" s="49">
        <v>-67166383.13</v>
      </c>
      <c r="P315" s="49">
        <v>-71084805.19</v>
      </c>
      <c r="Q315" s="49">
        <v>-73845307.17</v>
      </c>
      <c r="R315" s="49">
        <v>-81032206.34</v>
      </c>
      <c r="S315" s="50">
        <f t="shared" si="35"/>
        <v>-83845516.56583332</v>
      </c>
      <c r="T315" s="50" t="e">
        <f>S315-#REF!</f>
        <v>#REF!</v>
      </c>
      <c r="U315" s="51">
        <v>41</v>
      </c>
      <c r="V315" s="51"/>
      <c r="W315" s="51" t="s">
        <v>1130</v>
      </c>
      <c r="X315" s="56"/>
      <c r="Y315" s="56">
        <v>42</v>
      </c>
      <c r="AA315" s="53">
        <v>0</v>
      </c>
      <c r="AB315" s="8">
        <v>0</v>
      </c>
      <c r="AC315" s="54">
        <v>0</v>
      </c>
      <c r="AD315" s="53"/>
      <c r="AE315" s="8"/>
      <c r="AF315" s="54">
        <f t="shared" si="34"/>
        <v>0</v>
      </c>
      <c r="AG315" s="53"/>
      <c r="AH315" s="8"/>
      <c r="AI315" s="54">
        <f t="shared" si="36"/>
        <v>0</v>
      </c>
      <c r="AJ315" s="53">
        <f t="shared" si="41"/>
        <v>-83845516.56583332</v>
      </c>
      <c r="AK315" s="8">
        <f t="shared" si="41"/>
        <v>-83845516.56583332</v>
      </c>
      <c r="AL315" s="54">
        <f t="shared" si="41"/>
        <v>-83845516.56583332</v>
      </c>
      <c r="AM315" s="55">
        <f t="shared" si="37"/>
        <v>0</v>
      </c>
      <c r="AN315" s="4">
        <f t="shared" si="38"/>
        <v>0</v>
      </c>
      <c r="AO315" s="4"/>
    </row>
    <row r="316" spans="1:41" ht="12.75">
      <c r="A316" s="11">
        <v>309</v>
      </c>
      <c r="B316" s="46">
        <v>17300062</v>
      </c>
      <c r="C316" s="47"/>
      <c r="D316" s="5" t="s">
        <v>1390</v>
      </c>
      <c r="F316" s="48">
        <v>-24143763.1</v>
      </c>
      <c r="G316" s="48">
        <v>-54048998.92</v>
      </c>
      <c r="H316" s="48">
        <v>-86535467.92</v>
      </c>
      <c r="I316" s="48">
        <v>-96418704.07</v>
      </c>
      <c r="J316" s="48">
        <v>-104037542</v>
      </c>
      <c r="K316" s="48">
        <v>-76875505.28</v>
      </c>
      <c r="L316" s="48">
        <v>-62840047.92</v>
      </c>
      <c r="M316" s="49">
        <v>-51610226.54</v>
      </c>
      <c r="N316" s="49">
        <v>-37879297.38</v>
      </c>
      <c r="O316" s="49">
        <v>-28937586.42</v>
      </c>
      <c r="P316" s="49">
        <v>-23113227.48</v>
      </c>
      <c r="Q316" s="49">
        <v>-24356067.66</v>
      </c>
      <c r="R316" s="49">
        <v>-34205337.39</v>
      </c>
      <c r="S316" s="50">
        <f t="shared" si="35"/>
        <v>-56318935.15291666</v>
      </c>
      <c r="T316" s="50" t="e">
        <f>S316-#REF!</f>
        <v>#REF!</v>
      </c>
      <c r="U316" s="51">
        <v>41</v>
      </c>
      <c r="V316" s="51"/>
      <c r="W316" s="51" t="s">
        <v>1130</v>
      </c>
      <c r="X316" s="56"/>
      <c r="Y316" s="56">
        <v>42</v>
      </c>
      <c r="AA316" s="53">
        <v>0</v>
      </c>
      <c r="AB316" s="8">
        <v>0</v>
      </c>
      <c r="AC316" s="54">
        <v>0</v>
      </c>
      <c r="AD316" s="53"/>
      <c r="AE316" s="8"/>
      <c r="AF316" s="54">
        <f t="shared" si="34"/>
        <v>0</v>
      </c>
      <c r="AG316" s="53"/>
      <c r="AH316" s="8"/>
      <c r="AI316" s="54">
        <f t="shared" si="36"/>
        <v>0</v>
      </c>
      <c r="AJ316" s="53">
        <f t="shared" si="41"/>
        <v>-56318935.15291666</v>
      </c>
      <c r="AK316" s="8">
        <f t="shared" si="41"/>
        <v>-56318935.15291666</v>
      </c>
      <c r="AL316" s="54">
        <f t="shared" si="41"/>
        <v>-56318935.15291666</v>
      </c>
      <c r="AM316" s="55">
        <f t="shared" si="37"/>
        <v>0</v>
      </c>
      <c r="AN316" s="4">
        <f t="shared" si="38"/>
        <v>0</v>
      </c>
      <c r="AO316" s="4"/>
    </row>
    <row r="317" spans="1:41" ht="12.75">
      <c r="A317" s="11">
        <v>310</v>
      </c>
      <c r="B317" s="46">
        <v>17400001</v>
      </c>
      <c r="C317" s="47"/>
      <c r="D317" s="5" t="s">
        <v>1391</v>
      </c>
      <c r="F317" s="48">
        <v>14431468.49</v>
      </c>
      <c r="G317" s="48">
        <v>14607734.89</v>
      </c>
      <c r="H317" s="48">
        <v>7805440.76</v>
      </c>
      <c r="I317" s="48">
        <v>0</v>
      </c>
      <c r="J317" s="48">
        <v>0</v>
      </c>
      <c r="K317" s="48">
        <v>0</v>
      </c>
      <c r="L317" s="48">
        <v>0</v>
      </c>
      <c r="M317" s="49">
        <v>0</v>
      </c>
      <c r="N317" s="49">
        <v>0</v>
      </c>
      <c r="O317" s="49">
        <v>0</v>
      </c>
      <c r="P317" s="49">
        <v>533356.84</v>
      </c>
      <c r="Q317" s="49">
        <v>8419615.14</v>
      </c>
      <c r="R317" s="49">
        <v>16292762.13</v>
      </c>
      <c r="S317" s="50">
        <f t="shared" si="35"/>
        <v>3894021.9116666666</v>
      </c>
      <c r="T317" s="50" t="e">
        <f>S317-#REF!</f>
        <v>#REF!</v>
      </c>
      <c r="U317" s="51"/>
      <c r="V317" s="51"/>
      <c r="W317" s="51" t="s">
        <v>1161</v>
      </c>
      <c r="X317" s="56"/>
      <c r="Y317" s="56"/>
      <c r="AA317" s="53">
        <v>0</v>
      </c>
      <c r="AB317" s="8">
        <v>0</v>
      </c>
      <c r="AC317" s="54">
        <v>0</v>
      </c>
      <c r="AD317" s="53"/>
      <c r="AE317" s="8"/>
      <c r="AF317" s="54">
        <f t="shared" si="34"/>
        <v>0</v>
      </c>
      <c r="AG317" s="53"/>
      <c r="AH317" s="8"/>
      <c r="AI317" s="54">
        <f t="shared" si="36"/>
        <v>0</v>
      </c>
      <c r="AJ317" s="53">
        <f t="shared" si="41"/>
        <v>0</v>
      </c>
      <c r="AK317" s="8">
        <f t="shared" si="41"/>
        <v>0</v>
      </c>
      <c r="AL317" s="54">
        <f t="shared" si="41"/>
        <v>0</v>
      </c>
      <c r="AM317" s="55">
        <f t="shared" si="37"/>
        <v>3894021.9116666666</v>
      </c>
      <c r="AN317" s="4">
        <f t="shared" si="38"/>
        <v>0</v>
      </c>
      <c r="AO317" s="4"/>
    </row>
    <row r="318" spans="1:41" ht="12.75">
      <c r="A318" s="11">
        <v>311</v>
      </c>
      <c r="B318" s="46">
        <v>17500001</v>
      </c>
      <c r="C318" s="47"/>
      <c r="D318" s="5" t="s">
        <v>1392</v>
      </c>
      <c r="F318" s="48">
        <v>1599192</v>
      </c>
      <c r="G318" s="48">
        <v>1526366</v>
      </c>
      <c r="H318" s="48">
        <v>1526366</v>
      </c>
      <c r="I318" s="48">
        <v>897436</v>
      </c>
      <c r="J318" s="48">
        <v>0</v>
      </c>
      <c r="K318" s="48">
        <v>0</v>
      </c>
      <c r="L318" s="48">
        <v>0</v>
      </c>
      <c r="M318" s="49">
        <v>0</v>
      </c>
      <c r="N318" s="49">
        <v>0</v>
      </c>
      <c r="O318" s="49">
        <v>54972</v>
      </c>
      <c r="P318" s="49">
        <v>0</v>
      </c>
      <c r="Q318" s="49">
        <v>0</v>
      </c>
      <c r="R318" s="49">
        <v>241134</v>
      </c>
      <c r="S318" s="50">
        <f t="shared" si="35"/>
        <v>410441.9166666667</v>
      </c>
      <c r="T318" s="50" t="e">
        <f>S318-#REF!</f>
        <v>#REF!</v>
      </c>
      <c r="U318" s="51" t="s">
        <v>1163</v>
      </c>
      <c r="V318" s="51"/>
      <c r="W318" s="51" t="s">
        <v>1164</v>
      </c>
      <c r="X318" s="56"/>
      <c r="Y318" s="56">
        <v>40</v>
      </c>
      <c r="AA318" s="53">
        <v>0</v>
      </c>
      <c r="AB318" s="8">
        <v>0</v>
      </c>
      <c r="AC318" s="54">
        <v>0</v>
      </c>
      <c r="AD318" s="53"/>
      <c r="AE318" s="8"/>
      <c r="AF318" s="54">
        <f t="shared" si="34"/>
        <v>0</v>
      </c>
      <c r="AG318" s="53"/>
      <c r="AH318" s="8"/>
      <c r="AI318" s="54">
        <f t="shared" si="36"/>
        <v>0</v>
      </c>
      <c r="AJ318" s="53">
        <f t="shared" si="41"/>
        <v>410441.9166666667</v>
      </c>
      <c r="AK318" s="8">
        <f t="shared" si="41"/>
        <v>410441.9166666667</v>
      </c>
      <c r="AL318" s="54">
        <f t="shared" si="41"/>
        <v>410441.9166666667</v>
      </c>
      <c r="AM318" s="55">
        <f t="shared" si="37"/>
        <v>0</v>
      </c>
      <c r="AN318" s="4">
        <f t="shared" si="38"/>
        <v>0</v>
      </c>
      <c r="AO318" s="4"/>
    </row>
    <row r="319" spans="1:41" ht="12.75">
      <c r="A319" s="11">
        <v>312</v>
      </c>
      <c r="B319" s="46">
        <v>17500021</v>
      </c>
      <c r="C319" s="47"/>
      <c r="D319" s="5" t="s">
        <v>1393</v>
      </c>
      <c r="E319" s="3">
        <v>39240</v>
      </c>
      <c r="F319" s="48"/>
      <c r="G319" s="48"/>
      <c r="H319" s="48"/>
      <c r="I319" s="48"/>
      <c r="J319" s="48"/>
      <c r="K319" s="48"/>
      <c r="L319" s="48"/>
      <c r="O319" s="49">
        <v>-54972</v>
      </c>
      <c r="P319" s="49">
        <v>0</v>
      </c>
      <c r="Q319" s="49">
        <v>0</v>
      </c>
      <c r="R319" s="49">
        <v>-9319</v>
      </c>
      <c r="S319" s="50">
        <f t="shared" si="35"/>
        <v>-4969.291666666667</v>
      </c>
      <c r="T319" s="50" t="e">
        <f>S319-#REF!</f>
        <v>#REF!</v>
      </c>
      <c r="U319" s="51" t="s">
        <v>1163</v>
      </c>
      <c r="V319" s="51"/>
      <c r="W319" s="51" t="s">
        <v>1164</v>
      </c>
      <c r="X319" s="56"/>
      <c r="Y319" s="56">
        <v>40</v>
      </c>
      <c r="AA319" s="53">
        <v>0</v>
      </c>
      <c r="AB319" s="8">
        <v>0</v>
      </c>
      <c r="AC319" s="54">
        <v>0</v>
      </c>
      <c r="AD319" s="53"/>
      <c r="AE319" s="8"/>
      <c r="AF319" s="54">
        <f t="shared" si="34"/>
        <v>0</v>
      </c>
      <c r="AG319" s="53"/>
      <c r="AH319" s="8"/>
      <c r="AI319" s="54">
        <f t="shared" si="36"/>
        <v>0</v>
      </c>
      <c r="AJ319" s="53">
        <f t="shared" si="41"/>
        <v>-4969.291666666667</v>
      </c>
      <c r="AK319" s="8">
        <f t="shared" si="41"/>
        <v>-4969.291666666667</v>
      </c>
      <c r="AL319" s="54">
        <f t="shared" si="41"/>
        <v>-4969.291666666667</v>
      </c>
      <c r="AM319" s="55">
        <f t="shared" si="37"/>
        <v>0</v>
      </c>
      <c r="AN319" s="4">
        <f t="shared" si="38"/>
        <v>0</v>
      </c>
      <c r="AO319" s="4"/>
    </row>
    <row r="320" spans="1:41" ht="12.75">
      <c r="A320" s="11">
        <v>313</v>
      </c>
      <c r="B320" s="46">
        <v>17600001</v>
      </c>
      <c r="C320" s="47"/>
      <c r="D320" s="5" t="s">
        <v>1394</v>
      </c>
      <c r="F320" s="48">
        <v>10758327</v>
      </c>
      <c r="G320" s="48">
        <v>10758327</v>
      </c>
      <c r="H320" s="48">
        <v>10758327</v>
      </c>
      <c r="I320" s="48">
        <v>9172529</v>
      </c>
      <c r="J320" s="48">
        <v>9172529</v>
      </c>
      <c r="K320" s="48">
        <v>9172529</v>
      </c>
      <c r="L320" s="48">
        <v>14936988</v>
      </c>
      <c r="M320" s="49">
        <v>14936988</v>
      </c>
      <c r="N320" s="49">
        <v>14936988</v>
      </c>
      <c r="O320" s="49">
        <v>10955703</v>
      </c>
      <c r="P320" s="49">
        <v>10955703</v>
      </c>
      <c r="Q320" s="49">
        <v>10955703</v>
      </c>
      <c r="R320" s="49">
        <v>7195054</v>
      </c>
      <c r="S320" s="50">
        <f t="shared" si="35"/>
        <v>11307417.041666666</v>
      </c>
      <c r="T320" s="50" t="e">
        <f>S320-#REF!</f>
        <v>#REF!</v>
      </c>
      <c r="U320" s="51" t="s">
        <v>1163</v>
      </c>
      <c r="V320" s="51"/>
      <c r="W320" s="51" t="s">
        <v>1164</v>
      </c>
      <c r="X320" s="56"/>
      <c r="Y320" s="56">
        <v>40</v>
      </c>
      <c r="AA320" s="53">
        <v>0</v>
      </c>
      <c r="AB320" s="8">
        <v>0</v>
      </c>
      <c r="AC320" s="54">
        <v>0</v>
      </c>
      <c r="AD320" s="53"/>
      <c r="AE320" s="8"/>
      <c r="AF320" s="54">
        <f t="shared" si="34"/>
        <v>0</v>
      </c>
      <c r="AG320" s="53"/>
      <c r="AH320" s="8"/>
      <c r="AI320" s="54">
        <f t="shared" si="36"/>
        <v>0</v>
      </c>
      <c r="AJ320" s="53">
        <f t="shared" si="41"/>
        <v>11307417.041666666</v>
      </c>
      <c r="AK320" s="8">
        <f t="shared" si="41"/>
        <v>11307417.041666666</v>
      </c>
      <c r="AL320" s="54">
        <f t="shared" si="41"/>
        <v>11307417.041666666</v>
      </c>
      <c r="AM320" s="55">
        <f t="shared" si="37"/>
        <v>0</v>
      </c>
      <c r="AN320" s="4">
        <f t="shared" si="38"/>
        <v>0</v>
      </c>
      <c r="AO320" s="4"/>
    </row>
    <row r="321" spans="1:41" ht="12.75">
      <c r="A321" s="11">
        <v>314</v>
      </c>
      <c r="B321" s="46">
        <v>17600002</v>
      </c>
      <c r="C321" s="47"/>
      <c r="D321" s="5" t="s">
        <v>1395</v>
      </c>
      <c r="F321" s="48">
        <v>7007539</v>
      </c>
      <c r="G321" s="48">
        <v>7007539</v>
      </c>
      <c r="H321" s="48">
        <v>7007539</v>
      </c>
      <c r="I321" s="48">
        <v>6756136</v>
      </c>
      <c r="J321" s="48">
        <v>6756136</v>
      </c>
      <c r="K321" s="48">
        <v>6756136</v>
      </c>
      <c r="L321" s="48">
        <v>10161407</v>
      </c>
      <c r="M321" s="49">
        <v>10161407</v>
      </c>
      <c r="N321" s="49">
        <v>10161407</v>
      </c>
      <c r="O321" s="49">
        <v>4907550</v>
      </c>
      <c r="P321" s="49">
        <v>4907550</v>
      </c>
      <c r="Q321" s="49">
        <v>4907550</v>
      </c>
      <c r="R321" s="49">
        <v>2455198</v>
      </c>
      <c r="S321" s="50">
        <f t="shared" si="35"/>
        <v>7018477.125</v>
      </c>
      <c r="T321" s="50" t="e">
        <f>S321-#REF!</f>
        <v>#REF!</v>
      </c>
      <c r="U321" s="51" t="s">
        <v>1163</v>
      </c>
      <c r="V321" s="51"/>
      <c r="W321" s="51" t="s">
        <v>1164</v>
      </c>
      <c r="X321" s="56"/>
      <c r="Y321" s="56">
        <v>40</v>
      </c>
      <c r="AA321" s="53">
        <v>0</v>
      </c>
      <c r="AB321" s="8">
        <v>0</v>
      </c>
      <c r="AC321" s="54">
        <v>0</v>
      </c>
      <c r="AD321" s="53"/>
      <c r="AE321" s="8"/>
      <c r="AF321" s="54">
        <f t="shared" si="34"/>
        <v>0</v>
      </c>
      <c r="AG321" s="53"/>
      <c r="AH321" s="8"/>
      <c r="AI321" s="54">
        <f t="shared" si="36"/>
        <v>0</v>
      </c>
      <c r="AJ321" s="53">
        <f t="shared" si="41"/>
        <v>7018477.125</v>
      </c>
      <c r="AK321" s="8">
        <f t="shared" si="41"/>
        <v>7018477.125</v>
      </c>
      <c r="AL321" s="54">
        <f t="shared" si="41"/>
        <v>7018477.125</v>
      </c>
      <c r="AM321" s="55">
        <f t="shared" si="37"/>
        <v>0</v>
      </c>
      <c r="AN321" s="4">
        <f t="shared" si="38"/>
        <v>0</v>
      </c>
      <c r="AO321" s="4"/>
    </row>
    <row r="322" spans="1:41" ht="12.75">
      <c r="A322" s="11">
        <v>315</v>
      </c>
      <c r="B322" s="46">
        <v>17600011</v>
      </c>
      <c r="C322" s="47"/>
      <c r="D322" s="5" t="s">
        <v>1396</v>
      </c>
      <c r="F322" s="48">
        <v>10059983</v>
      </c>
      <c r="G322" s="48">
        <v>10059983</v>
      </c>
      <c r="H322" s="48">
        <v>10059983</v>
      </c>
      <c r="I322" s="48">
        <v>6816780</v>
      </c>
      <c r="J322" s="48">
        <v>6816780</v>
      </c>
      <c r="K322" s="48">
        <v>6816780</v>
      </c>
      <c r="L322" s="48">
        <v>3420681</v>
      </c>
      <c r="M322" s="49">
        <v>3420681</v>
      </c>
      <c r="N322" s="49">
        <v>3420681</v>
      </c>
      <c r="O322" s="49">
        <v>240335</v>
      </c>
      <c r="P322" s="49">
        <v>240335</v>
      </c>
      <c r="Q322" s="49">
        <v>240335</v>
      </c>
      <c r="R322" s="49">
        <v>1181</v>
      </c>
      <c r="S322" s="50">
        <f t="shared" si="35"/>
        <v>4715328</v>
      </c>
      <c r="T322" s="50" t="e">
        <f>S322-#REF!</f>
        <v>#REF!</v>
      </c>
      <c r="U322" s="51" t="s">
        <v>1163</v>
      </c>
      <c r="V322" s="51"/>
      <c r="W322" s="51" t="s">
        <v>1164</v>
      </c>
      <c r="X322" s="56"/>
      <c r="Y322" s="56">
        <v>40</v>
      </c>
      <c r="AA322" s="53">
        <v>0</v>
      </c>
      <c r="AB322" s="8">
        <v>0</v>
      </c>
      <c r="AC322" s="54">
        <v>0</v>
      </c>
      <c r="AD322" s="53"/>
      <c r="AE322" s="8"/>
      <c r="AF322" s="54">
        <f t="shared" si="34"/>
        <v>0</v>
      </c>
      <c r="AG322" s="53"/>
      <c r="AH322" s="8"/>
      <c r="AI322" s="54">
        <f t="shared" si="36"/>
        <v>0</v>
      </c>
      <c r="AJ322" s="53">
        <f t="shared" si="41"/>
        <v>4715328</v>
      </c>
      <c r="AK322" s="8">
        <f t="shared" si="41"/>
        <v>4715328</v>
      </c>
      <c r="AL322" s="54">
        <f t="shared" si="41"/>
        <v>4715328</v>
      </c>
      <c r="AM322" s="55">
        <f t="shared" si="37"/>
        <v>0</v>
      </c>
      <c r="AN322" s="4">
        <f t="shared" si="38"/>
        <v>0</v>
      </c>
      <c r="AO322" s="4"/>
    </row>
    <row r="323" spans="1:41" ht="12.75">
      <c r="A323" s="11">
        <v>316</v>
      </c>
      <c r="B323" s="46">
        <v>17600012</v>
      </c>
      <c r="C323" s="47"/>
      <c r="D323" s="5" t="s">
        <v>1397</v>
      </c>
      <c r="E323" s="3">
        <v>38508</v>
      </c>
      <c r="F323" s="48">
        <v>84749</v>
      </c>
      <c r="G323" s="48">
        <v>84749</v>
      </c>
      <c r="H323" s="48">
        <v>84749</v>
      </c>
      <c r="I323" s="48">
        <v>117312</v>
      </c>
      <c r="J323" s="48">
        <v>117312</v>
      </c>
      <c r="K323" s="48">
        <v>117312</v>
      </c>
      <c r="L323" s="48">
        <v>0</v>
      </c>
      <c r="M323" s="49">
        <v>0</v>
      </c>
      <c r="N323" s="49">
        <v>0</v>
      </c>
      <c r="O323" s="49">
        <v>13270</v>
      </c>
      <c r="P323" s="49">
        <v>13270</v>
      </c>
      <c r="Q323" s="49">
        <v>13270</v>
      </c>
      <c r="R323" s="49">
        <v>30710</v>
      </c>
      <c r="S323" s="50">
        <f t="shared" si="35"/>
        <v>51581.125</v>
      </c>
      <c r="T323" s="50" t="e">
        <f>S323-#REF!</f>
        <v>#REF!</v>
      </c>
      <c r="U323" s="51" t="s">
        <v>1163</v>
      </c>
      <c r="V323" s="51"/>
      <c r="W323" s="51" t="s">
        <v>1164</v>
      </c>
      <c r="X323" s="56"/>
      <c r="Y323" s="56">
        <v>40</v>
      </c>
      <c r="AA323" s="53">
        <v>0</v>
      </c>
      <c r="AB323" s="8">
        <v>0</v>
      </c>
      <c r="AC323" s="54">
        <v>0</v>
      </c>
      <c r="AD323" s="53"/>
      <c r="AE323" s="8"/>
      <c r="AF323" s="54">
        <f t="shared" si="34"/>
        <v>0</v>
      </c>
      <c r="AG323" s="53"/>
      <c r="AH323" s="8"/>
      <c r="AI323" s="54">
        <f t="shared" si="36"/>
        <v>0</v>
      </c>
      <c r="AJ323" s="53">
        <f t="shared" si="41"/>
        <v>51581.125</v>
      </c>
      <c r="AK323" s="8">
        <f t="shared" si="41"/>
        <v>51581.125</v>
      </c>
      <c r="AL323" s="54">
        <f t="shared" si="41"/>
        <v>51581.125</v>
      </c>
      <c r="AM323" s="55">
        <f t="shared" si="37"/>
        <v>0</v>
      </c>
      <c r="AN323" s="4">
        <f t="shared" si="38"/>
        <v>0</v>
      </c>
      <c r="AO323" s="4"/>
    </row>
    <row r="324" spans="1:41" ht="12.75">
      <c r="A324" s="11">
        <v>317</v>
      </c>
      <c r="B324" s="46">
        <v>17600023</v>
      </c>
      <c r="C324" s="47"/>
      <c r="D324" s="5" t="s">
        <v>1398</v>
      </c>
      <c r="E324" s="3">
        <v>38687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50">
        <f t="shared" si="35"/>
        <v>0</v>
      </c>
      <c r="T324" s="50" t="e">
        <f>S324-#REF!</f>
        <v>#REF!</v>
      </c>
      <c r="U324" s="51" t="s">
        <v>1163</v>
      </c>
      <c r="V324" s="51"/>
      <c r="W324" s="51" t="s">
        <v>1164</v>
      </c>
      <c r="X324" s="56"/>
      <c r="Y324" s="56">
        <v>40</v>
      </c>
      <c r="AA324" s="53">
        <v>0</v>
      </c>
      <c r="AB324" s="8">
        <v>0</v>
      </c>
      <c r="AC324" s="54">
        <v>0</v>
      </c>
      <c r="AD324" s="53"/>
      <c r="AE324" s="8"/>
      <c r="AF324" s="54">
        <f aca="true" t="shared" si="42" ref="AF324:AF387">AD324+AE324</f>
        <v>0</v>
      </c>
      <c r="AG324" s="53"/>
      <c r="AH324" s="8"/>
      <c r="AI324" s="54">
        <f t="shared" si="36"/>
        <v>0</v>
      </c>
      <c r="AJ324" s="53">
        <f t="shared" si="41"/>
        <v>0</v>
      </c>
      <c r="AK324" s="8">
        <f t="shared" si="41"/>
        <v>0</v>
      </c>
      <c r="AL324" s="54">
        <f t="shared" si="41"/>
        <v>0</v>
      </c>
      <c r="AM324" s="55">
        <f t="shared" si="37"/>
        <v>0</v>
      </c>
      <c r="AN324" s="4">
        <f t="shared" si="38"/>
        <v>0</v>
      </c>
      <c r="AO324" s="4"/>
    </row>
    <row r="325" spans="1:41" ht="12.75">
      <c r="A325" s="11">
        <v>318</v>
      </c>
      <c r="B325" s="46">
        <v>17600051</v>
      </c>
      <c r="C325" s="47"/>
      <c r="D325" s="5" t="s">
        <v>1399</v>
      </c>
      <c r="F325" s="48">
        <v>6832466</v>
      </c>
      <c r="G325" s="48">
        <v>6832466</v>
      </c>
      <c r="H325" s="48">
        <v>6832466</v>
      </c>
      <c r="I325" s="48">
        <v>2819328</v>
      </c>
      <c r="J325" s="48">
        <v>2819328</v>
      </c>
      <c r="K325" s="48">
        <v>2819328</v>
      </c>
      <c r="L325" s="48">
        <v>1400046</v>
      </c>
      <c r="M325" s="49">
        <v>1400046</v>
      </c>
      <c r="N325" s="49">
        <v>1400046</v>
      </c>
      <c r="O325" s="49">
        <v>0</v>
      </c>
      <c r="P325" s="49">
        <v>0</v>
      </c>
      <c r="Q325" s="49">
        <v>0</v>
      </c>
      <c r="R325" s="49">
        <v>0</v>
      </c>
      <c r="S325" s="50">
        <f t="shared" si="35"/>
        <v>2478273.9166666665</v>
      </c>
      <c r="T325" s="50" t="e">
        <f>S325-#REF!</f>
        <v>#REF!</v>
      </c>
      <c r="U325" s="51" t="s">
        <v>1163</v>
      </c>
      <c r="V325" s="51"/>
      <c r="W325" s="51" t="s">
        <v>1164</v>
      </c>
      <c r="X325" s="56"/>
      <c r="Y325" s="56">
        <v>40</v>
      </c>
      <c r="AA325" s="53">
        <v>0</v>
      </c>
      <c r="AB325" s="8">
        <v>0</v>
      </c>
      <c r="AC325" s="54">
        <v>0</v>
      </c>
      <c r="AD325" s="53"/>
      <c r="AE325" s="8"/>
      <c r="AF325" s="54">
        <f t="shared" si="42"/>
        <v>0</v>
      </c>
      <c r="AG325" s="53"/>
      <c r="AH325" s="8"/>
      <c r="AI325" s="54">
        <f t="shared" si="36"/>
        <v>0</v>
      </c>
      <c r="AJ325" s="53">
        <f t="shared" si="41"/>
        <v>2478273.9166666665</v>
      </c>
      <c r="AK325" s="8">
        <f t="shared" si="41"/>
        <v>2478273.9166666665</v>
      </c>
      <c r="AL325" s="54">
        <f t="shared" si="41"/>
        <v>2478273.9166666665</v>
      </c>
      <c r="AM325" s="55">
        <f t="shared" si="37"/>
        <v>0</v>
      </c>
      <c r="AN325" s="4">
        <f t="shared" si="38"/>
        <v>0</v>
      </c>
      <c r="AO325" s="4"/>
    </row>
    <row r="326" spans="1:41" ht="12.75">
      <c r="A326" s="11">
        <v>319</v>
      </c>
      <c r="B326" s="46">
        <v>17600061</v>
      </c>
      <c r="C326" s="47"/>
      <c r="D326" s="5" t="s">
        <v>1400</v>
      </c>
      <c r="F326" s="48">
        <v>4238880</v>
      </c>
      <c r="G326" s="48">
        <v>4302014</v>
      </c>
      <c r="H326" s="48">
        <v>4081987</v>
      </c>
      <c r="I326" s="48">
        <v>3404310</v>
      </c>
      <c r="J326" s="48">
        <v>3252449</v>
      </c>
      <c r="K326" s="48">
        <v>3018904</v>
      </c>
      <c r="L326" s="48">
        <v>4421952</v>
      </c>
      <c r="M326" s="49">
        <v>4365478</v>
      </c>
      <c r="N326" s="49">
        <v>4132126</v>
      </c>
      <c r="O326" s="49">
        <v>4256780</v>
      </c>
      <c r="P326" s="49">
        <v>4225546</v>
      </c>
      <c r="Q326" s="49">
        <v>4097700</v>
      </c>
      <c r="R326" s="49">
        <v>2641367</v>
      </c>
      <c r="S326" s="50">
        <f t="shared" si="35"/>
        <v>3916614.125</v>
      </c>
      <c r="T326" s="50" t="e">
        <f>S326-#REF!</f>
        <v>#REF!</v>
      </c>
      <c r="U326" s="51" t="s">
        <v>1163</v>
      </c>
      <c r="V326" s="51"/>
      <c r="W326" s="51" t="s">
        <v>1164</v>
      </c>
      <c r="X326" s="56"/>
      <c r="Y326" s="56">
        <v>40</v>
      </c>
      <c r="AA326" s="53">
        <v>0</v>
      </c>
      <c r="AB326" s="8">
        <v>0</v>
      </c>
      <c r="AC326" s="54">
        <v>0</v>
      </c>
      <c r="AD326" s="53"/>
      <c r="AE326" s="8"/>
      <c r="AF326" s="54">
        <f t="shared" si="42"/>
        <v>0</v>
      </c>
      <c r="AG326" s="53"/>
      <c r="AH326" s="8"/>
      <c r="AI326" s="54">
        <f t="shared" si="36"/>
        <v>0</v>
      </c>
      <c r="AJ326" s="53">
        <f t="shared" si="41"/>
        <v>3916614.125</v>
      </c>
      <c r="AK326" s="8">
        <f t="shared" si="41"/>
        <v>3916614.125</v>
      </c>
      <c r="AL326" s="54">
        <f t="shared" si="41"/>
        <v>3916614.125</v>
      </c>
      <c r="AM326" s="55">
        <f t="shared" si="37"/>
        <v>0</v>
      </c>
      <c r="AN326" s="4">
        <f t="shared" si="38"/>
        <v>0</v>
      </c>
      <c r="AO326" s="4"/>
    </row>
    <row r="327" spans="1:41" ht="12.75">
      <c r="A327" s="11">
        <v>320</v>
      </c>
      <c r="B327" s="46">
        <v>17600071</v>
      </c>
      <c r="C327" s="47"/>
      <c r="D327" s="5" t="s">
        <v>1401</v>
      </c>
      <c r="F327" s="48">
        <v>-6832466</v>
      </c>
      <c r="G327" s="48">
        <v>-6832466</v>
      </c>
      <c r="H327" s="48">
        <v>-6832466</v>
      </c>
      <c r="I327" s="48">
        <v>-2819328</v>
      </c>
      <c r="J327" s="48">
        <v>-2819328</v>
      </c>
      <c r="K327" s="48">
        <v>-2819328</v>
      </c>
      <c r="L327" s="48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50">
        <f aca="true" t="shared" si="43" ref="S327:S390">(F327+R327+SUM(G327:Q327)*2)/24</f>
        <v>-2128262.4166666665</v>
      </c>
      <c r="T327" s="50" t="e">
        <f>S327-#REF!</f>
        <v>#REF!</v>
      </c>
      <c r="U327" s="51" t="s">
        <v>1163</v>
      </c>
      <c r="V327" s="51"/>
      <c r="W327" s="51" t="s">
        <v>1164</v>
      </c>
      <c r="X327" s="56"/>
      <c r="Y327" s="56">
        <v>40</v>
      </c>
      <c r="AA327" s="53">
        <v>0</v>
      </c>
      <c r="AB327" s="8">
        <v>0</v>
      </c>
      <c r="AC327" s="54">
        <v>0</v>
      </c>
      <c r="AD327" s="53"/>
      <c r="AE327" s="8"/>
      <c r="AF327" s="54">
        <f t="shared" si="42"/>
        <v>0</v>
      </c>
      <c r="AG327" s="53"/>
      <c r="AH327" s="8"/>
      <c r="AI327" s="54">
        <f aca="true" t="shared" si="44" ref="AI327:AI390">AG327+AH327</f>
        <v>0</v>
      </c>
      <c r="AJ327" s="53">
        <f aca="true" t="shared" si="45" ref="AJ327:AL346">IF($Y327&gt;0,$S327-$AF327-$AI327-$AC327,0)</f>
        <v>-2128262.4166666665</v>
      </c>
      <c r="AK327" s="8">
        <f t="shared" si="45"/>
        <v>-2128262.4166666665</v>
      </c>
      <c r="AL327" s="54">
        <f t="shared" si="45"/>
        <v>-2128262.4166666665</v>
      </c>
      <c r="AM327" s="55">
        <f aca="true" t="shared" si="46" ref="AM327:AM390">S327-AC327-AF327-AL327-AI327</f>
        <v>0</v>
      </c>
      <c r="AN327" s="4">
        <f t="shared" si="38"/>
        <v>0</v>
      </c>
      <c r="AO327" s="4"/>
    </row>
    <row r="328" spans="1:41" ht="12.75">
      <c r="A328" s="11">
        <v>321</v>
      </c>
      <c r="B328" s="46">
        <v>17600081</v>
      </c>
      <c r="C328" s="47"/>
      <c r="D328" s="5" t="s">
        <v>1402</v>
      </c>
      <c r="F328" s="48">
        <v>-4238880</v>
      </c>
      <c r="G328" s="48">
        <v>-4302014</v>
      </c>
      <c r="H328" s="48">
        <v>-4081987</v>
      </c>
      <c r="I328" s="48">
        <v>-3404310</v>
      </c>
      <c r="J328" s="48">
        <v>-3252449</v>
      </c>
      <c r="K328" s="48">
        <v>-3018904</v>
      </c>
      <c r="L328" s="48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50">
        <f t="shared" si="43"/>
        <v>-1681592</v>
      </c>
      <c r="T328" s="50" t="e">
        <f>S328-#REF!</f>
        <v>#REF!</v>
      </c>
      <c r="U328" s="51" t="s">
        <v>1163</v>
      </c>
      <c r="V328" s="51"/>
      <c r="W328" s="51" t="s">
        <v>1164</v>
      </c>
      <c r="X328" s="56"/>
      <c r="Y328" s="56">
        <v>40</v>
      </c>
      <c r="AA328" s="53">
        <v>0</v>
      </c>
      <c r="AB328" s="8">
        <v>0</v>
      </c>
      <c r="AC328" s="54">
        <v>0</v>
      </c>
      <c r="AD328" s="53"/>
      <c r="AE328" s="8"/>
      <c r="AF328" s="54">
        <f t="shared" si="42"/>
        <v>0</v>
      </c>
      <c r="AG328" s="53"/>
      <c r="AH328" s="8"/>
      <c r="AI328" s="54">
        <f t="shared" si="44"/>
        <v>0</v>
      </c>
      <c r="AJ328" s="53">
        <f t="shared" si="45"/>
        <v>-1681592</v>
      </c>
      <c r="AK328" s="8">
        <f t="shared" si="45"/>
        <v>-1681592</v>
      </c>
      <c r="AL328" s="54">
        <f t="shared" si="45"/>
        <v>-1681592</v>
      </c>
      <c r="AM328" s="55">
        <f t="shared" si="46"/>
        <v>0</v>
      </c>
      <c r="AN328" s="4">
        <f aca="true" t="shared" si="47" ref="AN328:AN391">S328-AC328-AF328-AI328-AL328-AM328</f>
        <v>0</v>
      </c>
      <c r="AO328" s="4"/>
    </row>
    <row r="329" spans="1:41" ht="12.75">
      <c r="A329" s="11">
        <v>322</v>
      </c>
      <c r="B329" s="46">
        <v>18100003</v>
      </c>
      <c r="C329" s="47"/>
      <c r="D329" s="5" t="s">
        <v>1403</v>
      </c>
      <c r="F329" s="48">
        <v>1181711.28</v>
      </c>
      <c r="G329" s="48">
        <v>1173300.52</v>
      </c>
      <c r="H329" s="48">
        <v>1164889.76</v>
      </c>
      <c r="I329" s="48">
        <v>1156479</v>
      </c>
      <c r="J329" s="48">
        <v>1148068.24</v>
      </c>
      <c r="K329" s="48">
        <v>1139657.48</v>
      </c>
      <c r="L329" s="48">
        <v>1131246.72</v>
      </c>
      <c r="M329" s="49">
        <v>1122835.96</v>
      </c>
      <c r="N329" s="49">
        <v>1114425.2</v>
      </c>
      <c r="O329" s="49">
        <v>1106014.44</v>
      </c>
      <c r="P329" s="49">
        <v>1097603.68</v>
      </c>
      <c r="Q329" s="49">
        <v>1089192.92</v>
      </c>
      <c r="R329" s="49">
        <v>1080782.16</v>
      </c>
      <c r="S329" s="50">
        <f t="shared" si="43"/>
        <v>1131246.72</v>
      </c>
      <c r="T329" s="50" t="e">
        <f>S329-#REF!</f>
        <v>#REF!</v>
      </c>
      <c r="U329" s="51">
        <v>5</v>
      </c>
      <c r="V329" s="51"/>
      <c r="W329" s="51">
        <v>2</v>
      </c>
      <c r="X329" s="56"/>
      <c r="Y329" s="56">
        <v>5</v>
      </c>
      <c r="AA329" s="53">
        <f aca="true" t="shared" si="48" ref="AA329:AA364">S329</f>
        <v>1131246.72</v>
      </c>
      <c r="AB329" s="8">
        <f aca="true" t="shared" si="49" ref="AB329:AB364">S329</f>
        <v>1131246.72</v>
      </c>
      <c r="AC329" s="54">
        <f aca="true" t="shared" si="50" ref="AC329:AC364">S329</f>
        <v>1131246.72</v>
      </c>
      <c r="AD329" s="53"/>
      <c r="AE329" s="8"/>
      <c r="AF329" s="54">
        <f t="shared" si="42"/>
        <v>0</v>
      </c>
      <c r="AG329" s="53"/>
      <c r="AH329" s="8"/>
      <c r="AI329" s="54">
        <f t="shared" si="44"/>
        <v>0</v>
      </c>
      <c r="AJ329" s="53">
        <f t="shared" si="45"/>
        <v>0</v>
      </c>
      <c r="AK329" s="8">
        <f t="shared" si="45"/>
        <v>0</v>
      </c>
      <c r="AL329" s="54">
        <f t="shared" si="45"/>
        <v>0</v>
      </c>
      <c r="AM329" s="55">
        <f t="shared" si="46"/>
        <v>0</v>
      </c>
      <c r="AN329" s="4">
        <f t="shared" si="47"/>
        <v>0</v>
      </c>
      <c r="AO329" s="4"/>
    </row>
    <row r="330" spans="1:41" ht="12.75">
      <c r="A330" s="11">
        <v>323</v>
      </c>
      <c r="B330" s="46">
        <v>18100063</v>
      </c>
      <c r="C330" s="47"/>
      <c r="D330" s="5" t="s">
        <v>1404</v>
      </c>
      <c r="F330" s="48">
        <v>69806</v>
      </c>
      <c r="G330" s="48">
        <v>69388</v>
      </c>
      <c r="H330" s="48">
        <v>68970</v>
      </c>
      <c r="I330" s="48">
        <v>68552</v>
      </c>
      <c r="J330" s="48">
        <v>68134</v>
      </c>
      <c r="K330" s="48">
        <v>67716</v>
      </c>
      <c r="L330" s="48">
        <v>67298</v>
      </c>
      <c r="M330" s="49">
        <v>66880</v>
      </c>
      <c r="N330" s="49">
        <v>66462</v>
      </c>
      <c r="O330" s="49">
        <v>66044</v>
      </c>
      <c r="P330" s="49">
        <v>65626</v>
      </c>
      <c r="Q330" s="49">
        <v>65208</v>
      </c>
      <c r="R330" s="49">
        <v>64790</v>
      </c>
      <c r="S330" s="50">
        <f t="shared" si="43"/>
        <v>67298</v>
      </c>
      <c r="T330" s="50" t="e">
        <f>S330-#REF!</f>
        <v>#REF!</v>
      </c>
      <c r="U330" s="51">
        <v>5</v>
      </c>
      <c r="V330" s="51"/>
      <c r="W330" s="51">
        <v>2</v>
      </c>
      <c r="X330" s="56"/>
      <c r="Y330" s="56">
        <v>5</v>
      </c>
      <c r="AA330" s="53">
        <f t="shared" si="48"/>
        <v>67298</v>
      </c>
      <c r="AB330" s="8">
        <f t="shared" si="49"/>
        <v>67298</v>
      </c>
      <c r="AC330" s="54">
        <f t="shared" si="50"/>
        <v>67298</v>
      </c>
      <c r="AD330" s="53"/>
      <c r="AE330" s="8"/>
      <c r="AF330" s="54">
        <f t="shared" si="42"/>
        <v>0</v>
      </c>
      <c r="AG330" s="53"/>
      <c r="AH330" s="8"/>
      <c r="AI330" s="54">
        <f t="shared" si="44"/>
        <v>0</v>
      </c>
      <c r="AJ330" s="53">
        <f t="shared" si="45"/>
        <v>0</v>
      </c>
      <c r="AK330" s="8">
        <f t="shared" si="45"/>
        <v>0</v>
      </c>
      <c r="AL330" s="54">
        <f t="shared" si="45"/>
        <v>0</v>
      </c>
      <c r="AM330" s="55">
        <f t="shared" si="46"/>
        <v>0</v>
      </c>
      <c r="AN330" s="4">
        <f t="shared" si="47"/>
        <v>0</v>
      </c>
      <c r="AO330" s="4"/>
    </row>
    <row r="331" spans="1:41" ht="12.75">
      <c r="A331" s="11">
        <v>324</v>
      </c>
      <c r="B331" s="46">
        <v>18100083</v>
      </c>
      <c r="C331" s="47"/>
      <c r="D331" s="5" t="s">
        <v>1405</v>
      </c>
      <c r="F331" s="48">
        <v>59402.25</v>
      </c>
      <c r="G331" s="48">
        <v>58491.24</v>
      </c>
      <c r="H331" s="48">
        <v>57580.23</v>
      </c>
      <c r="I331" s="48">
        <v>56669.22</v>
      </c>
      <c r="J331" s="48">
        <v>55758.21</v>
      </c>
      <c r="K331" s="48">
        <v>54847.2</v>
      </c>
      <c r="L331" s="48">
        <v>53936.19</v>
      </c>
      <c r="M331" s="49">
        <v>53025.18</v>
      </c>
      <c r="N331" s="49">
        <v>52114.17</v>
      </c>
      <c r="O331" s="49">
        <v>51203.16</v>
      </c>
      <c r="P331" s="49">
        <v>50292.15</v>
      </c>
      <c r="Q331" s="49">
        <v>49381.14</v>
      </c>
      <c r="R331" s="49">
        <v>48470.13</v>
      </c>
      <c r="S331" s="50">
        <f t="shared" si="43"/>
        <v>53936.19</v>
      </c>
      <c r="T331" s="50" t="e">
        <f>S331-#REF!</f>
        <v>#REF!</v>
      </c>
      <c r="U331" s="51">
        <v>5</v>
      </c>
      <c r="V331" s="51"/>
      <c r="W331" s="51">
        <v>2</v>
      </c>
      <c r="X331" s="56"/>
      <c r="Y331" s="56">
        <v>5</v>
      </c>
      <c r="AA331" s="53">
        <f t="shared" si="48"/>
        <v>53936.19</v>
      </c>
      <c r="AB331" s="8">
        <f t="shared" si="49"/>
        <v>53936.19</v>
      </c>
      <c r="AC331" s="54">
        <f t="shared" si="50"/>
        <v>53936.19</v>
      </c>
      <c r="AD331" s="53"/>
      <c r="AE331" s="8"/>
      <c r="AF331" s="54">
        <f t="shared" si="42"/>
        <v>0</v>
      </c>
      <c r="AG331" s="53"/>
      <c r="AH331" s="8"/>
      <c r="AI331" s="54">
        <f t="shared" si="44"/>
        <v>0</v>
      </c>
      <c r="AJ331" s="53">
        <f t="shared" si="45"/>
        <v>0</v>
      </c>
      <c r="AK331" s="8">
        <f t="shared" si="45"/>
        <v>0</v>
      </c>
      <c r="AL331" s="54">
        <f t="shared" si="45"/>
        <v>0</v>
      </c>
      <c r="AM331" s="55">
        <f t="shared" si="46"/>
        <v>0</v>
      </c>
      <c r="AN331" s="4">
        <f t="shared" si="47"/>
        <v>0</v>
      </c>
      <c r="AO331" s="4"/>
    </row>
    <row r="332" spans="1:41" ht="12.75">
      <c r="A332" s="11">
        <v>325</v>
      </c>
      <c r="B332" s="46">
        <v>18100093</v>
      </c>
      <c r="C332" s="47"/>
      <c r="D332" s="5" t="s">
        <v>1406</v>
      </c>
      <c r="F332" s="48">
        <v>200076.47</v>
      </c>
      <c r="G332" s="48">
        <v>196083.7</v>
      </c>
      <c r="H332" s="48">
        <v>192090.93</v>
      </c>
      <c r="I332" s="48">
        <v>188608.59</v>
      </c>
      <c r="J332" s="48">
        <v>185126.25</v>
      </c>
      <c r="K332" s="48">
        <v>181643.91</v>
      </c>
      <c r="L332" s="48">
        <v>178161.57</v>
      </c>
      <c r="M332" s="49">
        <v>174679.23</v>
      </c>
      <c r="N332" s="49">
        <v>171196.89</v>
      </c>
      <c r="O332" s="49">
        <v>167714.55</v>
      </c>
      <c r="P332" s="49">
        <v>164232.21</v>
      </c>
      <c r="Q332" s="49">
        <v>160749.87</v>
      </c>
      <c r="R332" s="49">
        <v>159060.25</v>
      </c>
      <c r="S332" s="50">
        <f t="shared" si="43"/>
        <v>178321.3383333333</v>
      </c>
      <c r="T332" s="50" t="e">
        <f>S332-#REF!</f>
        <v>#REF!</v>
      </c>
      <c r="U332" s="51">
        <v>5</v>
      </c>
      <c r="V332" s="51"/>
      <c r="W332" s="51">
        <v>2</v>
      </c>
      <c r="X332" s="56"/>
      <c r="Y332" s="56">
        <v>5</v>
      </c>
      <c r="AA332" s="53">
        <f t="shared" si="48"/>
        <v>178321.3383333333</v>
      </c>
      <c r="AB332" s="8">
        <f t="shared" si="49"/>
        <v>178321.3383333333</v>
      </c>
      <c r="AC332" s="54">
        <f t="shared" si="50"/>
        <v>178321.3383333333</v>
      </c>
      <c r="AD332" s="53"/>
      <c r="AE332" s="8"/>
      <c r="AF332" s="54">
        <f t="shared" si="42"/>
        <v>0</v>
      </c>
      <c r="AG332" s="53"/>
      <c r="AH332" s="8"/>
      <c r="AI332" s="54">
        <f t="shared" si="44"/>
        <v>0</v>
      </c>
      <c r="AJ332" s="53">
        <f t="shared" si="45"/>
        <v>0</v>
      </c>
      <c r="AK332" s="8">
        <f t="shared" si="45"/>
        <v>0</v>
      </c>
      <c r="AL332" s="54">
        <f t="shared" si="45"/>
        <v>0</v>
      </c>
      <c r="AM332" s="55">
        <f t="shared" si="46"/>
        <v>0</v>
      </c>
      <c r="AN332" s="4">
        <f t="shared" si="47"/>
        <v>0</v>
      </c>
      <c r="AO332" s="4"/>
    </row>
    <row r="333" spans="1:41" ht="12.75">
      <c r="A333" s="11">
        <v>326</v>
      </c>
      <c r="B333" s="46">
        <v>18100153</v>
      </c>
      <c r="C333" s="47"/>
      <c r="D333" s="5" t="s">
        <v>1407</v>
      </c>
      <c r="F333" s="48">
        <v>2299.9</v>
      </c>
      <c r="G333" s="48">
        <v>1150.03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50">
        <f t="shared" si="43"/>
        <v>191.665</v>
      </c>
      <c r="T333" s="50" t="e">
        <f>S333-#REF!</f>
        <v>#REF!</v>
      </c>
      <c r="U333" s="51">
        <v>5</v>
      </c>
      <c r="V333" s="51"/>
      <c r="W333" s="51">
        <v>2</v>
      </c>
      <c r="X333" s="56"/>
      <c r="Y333" s="56">
        <v>5</v>
      </c>
      <c r="AA333" s="53">
        <f t="shared" si="48"/>
        <v>191.665</v>
      </c>
      <c r="AB333" s="8">
        <f t="shared" si="49"/>
        <v>191.665</v>
      </c>
      <c r="AC333" s="54">
        <f t="shared" si="50"/>
        <v>191.665</v>
      </c>
      <c r="AD333" s="53"/>
      <c r="AE333" s="8"/>
      <c r="AF333" s="54">
        <f t="shared" si="42"/>
        <v>0</v>
      </c>
      <c r="AG333" s="53"/>
      <c r="AH333" s="8"/>
      <c r="AI333" s="54">
        <f t="shared" si="44"/>
        <v>0</v>
      </c>
      <c r="AJ333" s="53">
        <f t="shared" si="45"/>
        <v>0</v>
      </c>
      <c r="AK333" s="8">
        <f t="shared" si="45"/>
        <v>0</v>
      </c>
      <c r="AL333" s="54">
        <f t="shared" si="45"/>
        <v>0</v>
      </c>
      <c r="AM333" s="55">
        <f t="shared" si="46"/>
        <v>0</v>
      </c>
      <c r="AN333" s="4">
        <f t="shared" si="47"/>
        <v>0</v>
      </c>
      <c r="AO333" s="4"/>
    </row>
    <row r="334" spans="1:41" ht="12.75">
      <c r="A334" s="11">
        <v>327</v>
      </c>
      <c r="B334" s="46">
        <v>18100163</v>
      </c>
      <c r="C334" s="47"/>
      <c r="D334" s="5" t="s">
        <v>1408</v>
      </c>
      <c r="F334" s="48">
        <v>18640.94</v>
      </c>
      <c r="G334" s="48">
        <v>13980.68</v>
      </c>
      <c r="H334" s="48">
        <v>9320.42</v>
      </c>
      <c r="I334" s="48">
        <v>4660.16</v>
      </c>
      <c r="J334" s="48">
        <v>-0.1</v>
      </c>
      <c r="K334" s="48">
        <v>0</v>
      </c>
      <c r="L334" s="48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49">
        <v>0</v>
      </c>
      <c r="S334" s="50">
        <f t="shared" si="43"/>
        <v>3106.8025</v>
      </c>
      <c r="T334" s="50" t="e">
        <f>S334-#REF!</f>
        <v>#REF!</v>
      </c>
      <c r="U334" s="51">
        <v>5</v>
      </c>
      <c r="V334" s="51"/>
      <c r="W334" s="51">
        <v>2</v>
      </c>
      <c r="X334" s="56"/>
      <c r="Y334" s="56">
        <v>5</v>
      </c>
      <c r="AA334" s="53">
        <f t="shared" si="48"/>
        <v>3106.8025</v>
      </c>
      <c r="AB334" s="8">
        <f t="shared" si="49"/>
        <v>3106.8025</v>
      </c>
      <c r="AC334" s="54">
        <f t="shared" si="50"/>
        <v>3106.8025</v>
      </c>
      <c r="AD334" s="53"/>
      <c r="AE334" s="8"/>
      <c r="AF334" s="54">
        <f t="shared" si="42"/>
        <v>0</v>
      </c>
      <c r="AG334" s="53"/>
      <c r="AH334" s="8"/>
      <c r="AI334" s="54">
        <f t="shared" si="44"/>
        <v>0</v>
      </c>
      <c r="AJ334" s="53">
        <f t="shared" si="45"/>
        <v>0</v>
      </c>
      <c r="AK334" s="8">
        <f t="shared" si="45"/>
        <v>0</v>
      </c>
      <c r="AL334" s="54">
        <f t="shared" si="45"/>
        <v>0</v>
      </c>
      <c r="AM334" s="55">
        <f t="shared" si="46"/>
        <v>0</v>
      </c>
      <c r="AN334" s="4">
        <f t="shared" si="47"/>
        <v>0</v>
      </c>
      <c r="AO334" s="4"/>
    </row>
    <row r="335" spans="1:41" ht="12.75">
      <c r="A335" s="11">
        <v>328</v>
      </c>
      <c r="B335" s="46">
        <v>18100193</v>
      </c>
      <c r="C335" s="47"/>
      <c r="D335" s="5" t="s">
        <v>1409</v>
      </c>
      <c r="E335" s="23"/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9">
        <v>0</v>
      </c>
      <c r="N335" s="49">
        <v>0</v>
      </c>
      <c r="O335" s="49">
        <v>0</v>
      </c>
      <c r="P335" s="49">
        <v>0</v>
      </c>
      <c r="Q335" s="49">
        <v>0</v>
      </c>
      <c r="R335" s="49">
        <v>0</v>
      </c>
      <c r="S335" s="50">
        <f t="shared" si="43"/>
        <v>0</v>
      </c>
      <c r="T335" s="50" t="e">
        <f>S335-#REF!</f>
        <v>#REF!</v>
      </c>
      <c r="U335" s="51">
        <v>5</v>
      </c>
      <c r="V335" s="51"/>
      <c r="W335" s="51">
        <v>2</v>
      </c>
      <c r="X335" s="56"/>
      <c r="Y335" s="56">
        <v>5</v>
      </c>
      <c r="AA335" s="53">
        <f t="shared" si="48"/>
        <v>0</v>
      </c>
      <c r="AB335" s="8">
        <f t="shared" si="49"/>
        <v>0</v>
      </c>
      <c r="AC335" s="54">
        <f t="shared" si="50"/>
        <v>0</v>
      </c>
      <c r="AD335" s="53"/>
      <c r="AE335" s="8"/>
      <c r="AF335" s="54">
        <f t="shared" si="42"/>
        <v>0</v>
      </c>
      <c r="AG335" s="53"/>
      <c r="AH335" s="8"/>
      <c r="AI335" s="54">
        <f t="shared" si="44"/>
        <v>0</v>
      </c>
      <c r="AJ335" s="53">
        <f t="shared" si="45"/>
        <v>0</v>
      </c>
      <c r="AK335" s="8">
        <f t="shared" si="45"/>
        <v>0</v>
      </c>
      <c r="AL335" s="54">
        <f t="shared" si="45"/>
        <v>0</v>
      </c>
      <c r="AM335" s="55">
        <f t="shared" si="46"/>
        <v>0</v>
      </c>
      <c r="AN335" s="4">
        <f t="shared" si="47"/>
        <v>0</v>
      </c>
      <c r="AO335" s="4"/>
    </row>
    <row r="336" spans="1:41" ht="12.75">
      <c r="A336" s="11">
        <v>329</v>
      </c>
      <c r="B336" s="46">
        <v>18100203</v>
      </c>
      <c r="C336" s="47"/>
      <c r="D336" s="5" t="s">
        <v>1410</v>
      </c>
      <c r="E336" s="3">
        <v>38477</v>
      </c>
      <c r="F336" s="48">
        <v>2351152.55</v>
      </c>
      <c r="G336" s="48">
        <v>2344317.8</v>
      </c>
      <c r="H336" s="48">
        <v>2337483.05</v>
      </c>
      <c r="I336" s="48">
        <v>2330648.3</v>
      </c>
      <c r="J336" s="48">
        <v>2323813.55</v>
      </c>
      <c r="K336" s="48">
        <v>2316978.8</v>
      </c>
      <c r="L336" s="48">
        <v>2310144.05</v>
      </c>
      <c r="M336" s="49">
        <v>2303309.3</v>
      </c>
      <c r="N336" s="49">
        <v>2296474.55</v>
      </c>
      <c r="O336" s="49">
        <v>2289639.8</v>
      </c>
      <c r="P336" s="49">
        <v>2282805.05</v>
      </c>
      <c r="Q336" s="49">
        <v>2275970.3</v>
      </c>
      <c r="R336" s="49">
        <v>2269135.55</v>
      </c>
      <c r="S336" s="50">
        <f t="shared" si="43"/>
        <v>2310144.0500000003</v>
      </c>
      <c r="T336" s="50" t="e">
        <f>S336-#REF!</f>
        <v>#REF!</v>
      </c>
      <c r="U336" s="51">
        <v>5</v>
      </c>
      <c r="V336" s="51"/>
      <c r="W336" s="51">
        <v>2</v>
      </c>
      <c r="X336" s="56"/>
      <c r="Y336" s="56">
        <v>5</v>
      </c>
      <c r="AA336" s="53">
        <f t="shared" si="48"/>
        <v>2310144.0500000003</v>
      </c>
      <c r="AB336" s="8">
        <f t="shared" si="49"/>
        <v>2310144.0500000003</v>
      </c>
      <c r="AC336" s="54">
        <f t="shared" si="50"/>
        <v>2310144.0500000003</v>
      </c>
      <c r="AD336" s="53"/>
      <c r="AE336" s="8"/>
      <c r="AF336" s="54">
        <f t="shared" si="42"/>
        <v>0</v>
      </c>
      <c r="AG336" s="53"/>
      <c r="AH336" s="8"/>
      <c r="AI336" s="54">
        <f t="shared" si="44"/>
        <v>0</v>
      </c>
      <c r="AJ336" s="53">
        <f t="shared" si="45"/>
        <v>0</v>
      </c>
      <c r="AK336" s="8">
        <f t="shared" si="45"/>
        <v>0</v>
      </c>
      <c r="AL336" s="54">
        <f t="shared" si="45"/>
        <v>0</v>
      </c>
      <c r="AM336" s="55">
        <f t="shared" si="46"/>
        <v>0</v>
      </c>
      <c r="AN336" s="4">
        <f t="shared" si="47"/>
        <v>0</v>
      </c>
      <c r="AO336" s="4"/>
    </row>
    <row r="337" spans="1:41" ht="12.75">
      <c r="A337" s="11">
        <v>330</v>
      </c>
      <c r="B337" s="46">
        <v>18100231</v>
      </c>
      <c r="C337" s="47"/>
      <c r="D337" s="5" t="s">
        <v>1411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0</v>
      </c>
      <c r="S337" s="50">
        <f t="shared" si="43"/>
        <v>0</v>
      </c>
      <c r="T337" s="50" t="e">
        <f>S337-#REF!</f>
        <v>#REF!</v>
      </c>
      <c r="U337" s="51">
        <v>5</v>
      </c>
      <c r="V337" s="51"/>
      <c r="W337" s="51">
        <v>2</v>
      </c>
      <c r="X337" s="56"/>
      <c r="Y337" s="56">
        <v>5</v>
      </c>
      <c r="AA337" s="53">
        <f t="shared" si="48"/>
        <v>0</v>
      </c>
      <c r="AB337" s="8">
        <f t="shared" si="49"/>
        <v>0</v>
      </c>
      <c r="AC337" s="54">
        <f t="shared" si="50"/>
        <v>0</v>
      </c>
      <c r="AD337" s="53"/>
      <c r="AE337" s="8"/>
      <c r="AF337" s="54">
        <f t="shared" si="42"/>
        <v>0</v>
      </c>
      <c r="AG337" s="53"/>
      <c r="AH337" s="8"/>
      <c r="AI337" s="54">
        <f t="shared" si="44"/>
        <v>0</v>
      </c>
      <c r="AJ337" s="53">
        <f t="shared" si="45"/>
        <v>0</v>
      </c>
      <c r="AK337" s="8">
        <f t="shared" si="45"/>
        <v>0</v>
      </c>
      <c r="AL337" s="54">
        <f t="shared" si="45"/>
        <v>0</v>
      </c>
      <c r="AM337" s="55">
        <f t="shared" si="46"/>
        <v>0</v>
      </c>
      <c r="AN337" s="4">
        <f t="shared" si="47"/>
        <v>0</v>
      </c>
      <c r="AO337" s="4"/>
    </row>
    <row r="338" spans="1:41" ht="12.75">
      <c r="A338" s="11">
        <v>331</v>
      </c>
      <c r="B338" s="46">
        <v>18100253</v>
      </c>
      <c r="C338" s="47"/>
      <c r="D338" s="5" t="s">
        <v>1412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9">
        <v>0</v>
      </c>
      <c r="N338" s="49">
        <v>0</v>
      </c>
      <c r="O338" s="49">
        <v>0</v>
      </c>
      <c r="P338" s="49">
        <v>0</v>
      </c>
      <c r="Q338" s="49">
        <v>0</v>
      </c>
      <c r="R338" s="49">
        <v>0</v>
      </c>
      <c r="S338" s="50">
        <f t="shared" si="43"/>
        <v>0</v>
      </c>
      <c r="T338" s="50" t="e">
        <f>S338-#REF!</f>
        <v>#REF!</v>
      </c>
      <c r="U338" s="51">
        <v>5</v>
      </c>
      <c r="V338" s="51"/>
      <c r="W338" s="51">
        <v>2</v>
      </c>
      <c r="X338" s="56"/>
      <c r="Y338" s="56">
        <v>5</v>
      </c>
      <c r="AA338" s="53">
        <f t="shared" si="48"/>
        <v>0</v>
      </c>
      <c r="AB338" s="8">
        <f t="shared" si="49"/>
        <v>0</v>
      </c>
      <c r="AC338" s="54">
        <f t="shared" si="50"/>
        <v>0</v>
      </c>
      <c r="AD338" s="53"/>
      <c r="AE338" s="8"/>
      <c r="AF338" s="54">
        <f t="shared" si="42"/>
        <v>0</v>
      </c>
      <c r="AG338" s="53"/>
      <c r="AH338" s="8"/>
      <c r="AI338" s="54">
        <f t="shared" si="44"/>
        <v>0</v>
      </c>
      <c r="AJ338" s="53">
        <f t="shared" si="45"/>
        <v>0</v>
      </c>
      <c r="AK338" s="8">
        <f t="shared" si="45"/>
        <v>0</v>
      </c>
      <c r="AL338" s="54">
        <f t="shared" si="45"/>
        <v>0</v>
      </c>
      <c r="AM338" s="55">
        <f t="shared" si="46"/>
        <v>0</v>
      </c>
      <c r="AN338" s="4">
        <f t="shared" si="47"/>
        <v>0</v>
      </c>
      <c r="AO338" s="4"/>
    </row>
    <row r="339" spans="1:41" ht="12.75">
      <c r="A339" s="11">
        <v>332</v>
      </c>
      <c r="B339" s="46">
        <v>18100333</v>
      </c>
      <c r="C339" s="47"/>
      <c r="D339" s="5" t="s">
        <v>1413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50">
        <f t="shared" si="43"/>
        <v>0</v>
      </c>
      <c r="T339" s="50" t="e">
        <f>S339-#REF!</f>
        <v>#REF!</v>
      </c>
      <c r="U339" s="51">
        <v>5</v>
      </c>
      <c r="V339" s="51"/>
      <c r="W339" s="51">
        <v>2</v>
      </c>
      <c r="X339" s="56"/>
      <c r="Y339" s="56">
        <v>5</v>
      </c>
      <c r="AA339" s="53">
        <f t="shared" si="48"/>
        <v>0</v>
      </c>
      <c r="AB339" s="8">
        <f t="shared" si="49"/>
        <v>0</v>
      </c>
      <c r="AC339" s="54">
        <f t="shared" si="50"/>
        <v>0</v>
      </c>
      <c r="AD339" s="53"/>
      <c r="AE339" s="8"/>
      <c r="AF339" s="54">
        <f t="shared" si="42"/>
        <v>0</v>
      </c>
      <c r="AG339" s="53"/>
      <c r="AH339" s="8"/>
      <c r="AI339" s="54">
        <f t="shared" si="44"/>
        <v>0</v>
      </c>
      <c r="AJ339" s="53">
        <f t="shared" si="45"/>
        <v>0</v>
      </c>
      <c r="AK339" s="8">
        <f t="shared" si="45"/>
        <v>0</v>
      </c>
      <c r="AL339" s="54">
        <f t="shared" si="45"/>
        <v>0</v>
      </c>
      <c r="AM339" s="55">
        <f t="shared" si="46"/>
        <v>0</v>
      </c>
      <c r="AN339" s="4">
        <f t="shared" si="47"/>
        <v>0</v>
      </c>
      <c r="AO339" s="4"/>
    </row>
    <row r="340" spans="1:41" ht="12.75">
      <c r="A340" s="11">
        <v>333</v>
      </c>
      <c r="B340" s="46">
        <v>18100423</v>
      </c>
      <c r="C340" s="47"/>
      <c r="D340" s="5" t="s">
        <v>1415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49">
        <v>0</v>
      </c>
      <c r="S340" s="50">
        <f t="shared" si="43"/>
        <v>0</v>
      </c>
      <c r="T340" s="50" t="e">
        <f>S340-#REF!</f>
        <v>#REF!</v>
      </c>
      <c r="U340" s="51">
        <v>5</v>
      </c>
      <c r="V340" s="51"/>
      <c r="W340" s="51">
        <v>2</v>
      </c>
      <c r="X340" s="56"/>
      <c r="Y340" s="56">
        <v>5</v>
      </c>
      <c r="AA340" s="53">
        <f t="shared" si="48"/>
        <v>0</v>
      </c>
      <c r="AB340" s="8">
        <f t="shared" si="49"/>
        <v>0</v>
      </c>
      <c r="AC340" s="54">
        <f t="shared" si="50"/>
        <v>0</v>
      </c>
      <c r="AD340" s="53"/>
      <c r="AE340" s="8"/>
      <c r="AF340" s="54">
        <f t="shared" si="42"/>
        <v>0</v>
      </c>
      <c r="AG340" s="53"/>
      <c r="AH340" s="8"/>
      <c r="AI340" s="54">
        <f t="shared" si="44"/>
        <v>0</v>
      </c>
      <c r="AJ340" s="53">
        <f t="shared" si="45"/>
        <v>0</v>
      </c>
      <c r="AK340" s="8">
        <f t="shared" si="45"/>
        <v>0</v>
      </c>
      <c r="AL340" s="54">
        <f t="shared" si="45"/>
        <v>0</v>
      </c>
      <c r="AM340" s="55">
        <f t="shared" si="46"/>
        <v>0</v>
      </c>
      <c r="AN340" s="4">
        <f t="shared" si="47"/>
        <v>0</v>
      </c>
      <c r="AO340" s="4"/>
    </row>
    <row r="341" spans="1:41" ht="12.75">
      <c r="A341" s="11">
        <v>334</v>
      </c>
      <c r="B341" s="46">
        <v>18100433</v>
      </c>
      <c r="C341" s="47"/>
      <c r="D341" s="5" t="s">
        <v>1416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49">
        <v>0</v>
      </c>
      <c r="S341" s="50">
        <f t="shared" si="43"/>
        <v>0</v>
      </c>
      <c r="T341" s="50" t="e">
        <f>S341-#REF!</f>
        <v>#REF!</v>
      </c>
      <c r="U341" s="51">
        <v>5</v>
      </c>
      <c r="V341" s="51"/>
      <c r="W341" s="51">
        <v>2</v>
      </c>
      <c r="X341" s="56"/>
      <c r="Y341" s="56">
        <v>5</v>
      </c>
      <c r="AA341" s="53">
        <f t="shared" si="48"/>
        <v>0</v>
      </c>
      <c r="AB341" s="8">
        <f t="shared" si="49"/>
        <v>0</v>
      </c>
      <c r="AC341" s="54">
        <f t="shared" si="50"/>
        <v>0</v>
      </c>
      <c r="AD341" s="53"/>
      <c r="AE341" s="8"/>
      <c r="AF341" s="54">
        <f t="shared" si="42"/>
        <v>0</v>
      </c>
      <c r="AG341" s="53"/>
      <c r="AH341" s="8"/>
      <c r="AI341" s="54">
        <f t="shared" si="44"/>
        <v>0</v>
      </c>
      <c r="AJ341" s="53">
        <f t="shared" si="45"/>
        <v>0</v>
      </c>
      <c r="AK341" s="8">
        <f t="shared" si="45"/>
        <v>0</v>
      </c>
      <c r="AL341" s="54">
        <f t="shared" si="45"/>
        <v>0</v>
      </c>
      <c r="AM341" s="55">
        <f t="shared" si="46"/>
        <v>0</v>
      </c>
      <c r="AN341" s="4">
        <f t="shared" si="47"/>
        <v>0</v>
      </c>
      <c r="AO341" s="4"/>
    </row>
    <row r="342" spans="1:41" ht="12.75">
      <c r="A342" s="11">
        <v>335</v>
      </c>
      <c r="B342" s="46">
        <v>18100463</v>
      </c>
      <c r="C342" s="47"/>
      <c r="D342" s="5" t="s">
        <v>1417</v>
      </c>
      <c r="F342" s="48">
        <v>367616.73</v>
      </c>
      <c r="G342" s="48">
        <v>366134.4</v>
      </c>
      <c r="H342" s="48">
        <v>364652.07</v>
      </c>
      <c r="I342" s="48">
        <v>363169.74</v>
      </c>
      <c r="J342" s="48">
        <v>361687.41</v>
      </c>
      <c r="K342" s="48">
        <v>360205.08</v>
      </c>
      <c r="L342" s="48">
        <v>358722.75</v>
      </c>
      <c r="M342" s="49">
        <v>357240.42</v>
      </c>
      <c r="N342" s="49">
        <v>355758.09</v>
      </c>
      <c r="O342" s="49">
        <v>0</v>
      </c>
      <c r="P342" s="49">
        <v>0</v>
      </c>
      <c r="Q342" s="49">
        <v>0</v>
      </c>
      <c r="R342" s="49">
        <v>0</v>
      </c>
      <c r="S342" s="50">
        <f t="shared" si="43"/>
        <v>255948.19375</v>
      </c>
      <c r="T342" s="50" t="e">
        <f>S342-#REF!</f>
        <v>#REF!</v>
      </c>
      <c r="U342" s="51">
        <v>5</v>
      </c>
      <c r="V342" s="51"/>
      <c r="W342" s="51">
        <v>2</v>
      </c>
      <c r="X342" s="56"/>
      <c r="Y342" s="56">
        <v>5</v>
      </c>
      <c r="AA342" s="53">
        <f t="shared" si="48"/>
        <v>255948.19375</v>
      </c>
      <c r="AB342" s="8">
        <f t="shared" si="49"/>
        <v>255948.19375</v>
      </c>
      <c r="AC342" s="54">
        <f t="shared" si="50"/>
        <v>255948.19375</v>
      </c>
      <c r="AD342" s="53"/>
      <c r="AE342" s="8"/>
      <c r="AF342" s="54">
        <f t="shared" si="42"/>
        <v>0</v>
      </c>
      <c r="AG342" s="53"/>
      <c r="AH342" s="8"/>
      <c r="AI342" s="54">
        <f t="shared" si="44"/>
        <v>0</v>
      </c>
      <c r="AJ342" s="53">
        <f t="shared" si="45"/>
        <v>0</v>
      </c>
      <c r="AK342" s="8">
        <f t="shared" si="45"/>
        <v>0</v>
      </c>
      <c r="AL342" s="54">
        <f t="shared" si="45"/>
        <v>0</v>
      </c>
      <c r="AM342" s="55">
        <f t="shared" si="46"/>
        <v>0</v>
      </c>
      <c r="AN342" s="4">
        <f t="shared" si="47"/>
        <v>0</v>
      </c>
      <c r="AO342" s="4"/>
    </row>
    <row r="343" spans="1:41" ht="12.75">
      <c r="A343" s="11">
        <v>336</v>
      </c>
      <c r="B343" s="46">
        <v>18100473</v>
      </c>
      <c r="C343" s="47"/>
      <c r="D343" s="5" t="s">
        <v>1418</v>
      </c>
      <c r="F343" s="48">
        <v>2141554.32</v>
      </c>
      <c r="G343" s="48">
        <v>2133123</v>
      </c>
      <c r="H343" s="48">
        <v>2124691.68</v>
      </c>
      <c r="I343" s="48">
        <v>2116260.36</v>
      </c>
      <c r="J343" s="48">
        <v>2107829.04</v>
      </c>
      <c r="K343" s="48">
        <v>2099397.72</v>
      </c>
      <c r="L343" s="48">
        <v>2090966.4</v>
      </c>
      <c r="M343" s="49">
        <v>2082535.08</v>
      </c>
      <c r="N343" s="49">
        <v>2074103.76</v>
      </c>
      <c r="O343" s="49">
        <v>2065672.44</v>
      </c>
      <c r="P343" s="49">
        <v>2057241.12</v>
      </c>
      <c r="Q343" s="49">
        <v>2048809.8</v>
      </c>
      <c r="R343" s="49">
        <v>2040378.48</v>
      </c>
      <c r="S343" s="50">
        <f t="shared" si="43"/>
        <v>2090966.4000000001</v>
      </c>
      <c r="T343" s="50" t="e">
        <f>S343-#REF!</f>
        <v>#REF!</v>
      </c>
      <c r="U343" s="51">
        <v>5</v>
      </c>
      <c r="V343" s="51"/>
      <c r="W343" s="51">
        <v>2</v>
      </c>
      <c r="X343" s="56"/>
      <c r="Y343" s="56">
        <v>5</v>
      </c>
      <c r="AA343" s="53">
        <f t="shared" si="48"/>
        <v>2090966.4000000001</v>
      </c>
      <c r="AB343" s="8">
        <f t="shared" si="49"/>
        <v>2090966.4000000001</v>
      </c>
      <c r="AC343" s="54">
        <f t="shared" si="50"/>
        <v>2090966.4000000001</v>
      </c>
      <c r="AD343" s="53"/>
      <c r="AE343" s="8"/>
      <c r="AF343" s="54">
        <f t="shared" si="42"/>
        <v>0</v>
      </c>
      <c r="AG343" s="53"/>
      <c r="AH343" s="8"/>
      <c r="AI343" s="54">
        <f t="shared" si="44"/>
        <v>0</v>
      </c>
      <c r="AJ343" s="53">
        <f t="shared" si="45"/>
        <v>0</v>
      </c>
      <c r="AK343" s="8">
        <f t="shared" si="45"/>
        <v>0</v>
      </c>
      <c r="AL343" s="54">
        <f t="shared" si="45"/>
        <v>0</v>
      </c>
      <c r="AM343" s="55">
        <f t="shared" si="46"/>
        <v>0</v>
      </c>
      <c r="AN343" s="4">
        <f t="shared" si="47"/>
        <v>0</v>
      </c>
      <c r="AO343" s="4"/>
    </row>
    <row r="344" spans="1:41" ht="12.75">
      <c r="A344" s="11">
        <v>337</v>
      </c>
      <c r="B344" s="46">
        <v>18100483</v>
      </c>
      <c r="C344" s="47"/>
      <c r="D344" s="5" t="s">
        <v>1419</v>
      </c>
      <c r="F344" s="48">
        <v>267738.28</v>
      </c>
      <c r="G344" s="48">
        <v>258600.45</v>
      </c>
      <c r="H344" s="48">
        <v>249462.62</v>
      </c>
      <c r="I344" s="48">
        <v>240324.8</v>
      </c>
      <c r="J344" s="48">
        <v>231186.97</v>
      </c>
      <c r="K344" s="48">
        <v>222049.15</v>
      </c>
      <c r="L344" s="48">
        <v>212911.32</v>
      </c>
      <c r="M344" s="49">
        <v>203773.5</v>
      </c>
      <c r="N344" s="49">
        <v>194635.67</v>
      </c>
      <c r="O344" s="49">
        <v>185497.85</v>
      </c>
      <c r="P344" s="49">
        <v>176360.02</v>
      </c>
      <c r="Q344" s="49">
        <v>167222.2</v>
      </c>
      <c r="R344" s="49">
        <v>158084.37</v>
      </c>
      <c r="S344" s="50">
        <f t="shared" si="43"/>
        <v>212911.32291666672</v>
      </c>
      <c r="T344" s="50" t="e">
        <f>S344-#REF!</f>
        <v>#REF!</v>
      </c>
      <c r="U344" s="51">
        <v>5</v>
      </c>
      <c r="V344" s="51"/>
      <c r="W344" s="51">
        <v>2</v>
      </c>
      <c r="X344" s="56"/>
      <c r="Y344" s="56">
        <v>5</v>
      </c>
      <c r="AA344" s="53">
        <f t="shared" si="48"/>
        <v>212911.32291666672</v>
      </c>
      <c r="AB344" s="8">
        <f t="shared" si="49"/>
        <v>212911.32291666672</v>
      </c>
      <c r="AC344" s="54">
        <f t="shared" si="50"/>
        <v>212911.32291666672</v>
      </c>
      <c r="AD344" s="53"/>
      <c r="AE344" s="8"/>
      <c r="AF344" s="54">
        <f t="shared" si="42"/>
        <v>0</v>
      </c>
      <c r="AG344" s="53"/>
      <c r="AH344" s="8"/>
      <c r="AI344" s="54">
        <f t="shared" si="44"/>
        <v>0</v>
      </c>
      <c r="AJ344" s="53">
        <f t="shared" si="45"/>
        <v>0</v>
      </c>
      <c r="AK344" s="8">
        <f t="shared" si="45"/>
        <v>0</v>
      </c>
      <c r="AL344" s="54">
        <f t="shared" si="45"/>
        <v>0</v>
      </c>
      <c r="AM344" s="55">
        <f t="shared" si="46"/>
        <v>0</v>
      </c>
      <c r="AN344" s="4">
        <f t="shared" si="47"/>
        <v>0</v>
      </c>
      <c r="AO344" s="4"/>
    </row>
    <row r="345" spans="1:41" ht="12.75">
      <c r="A345" s="11">
        <v>338</v>
      </c>
      <c r="B345" s="46">
        <v>18100493</v>
      </c>
      <c r="C345" s="47"/>
      <c r="D345" s="5" t="s">
        <v>1420</v>
      </c>
      <c r="F345" s="48">
        <v>714418.34</v>
      </c>
      <c r="G345" s="48">
        <v>711765.47</v>
      </c>
      <c r="H345" s="48">
        <v>709112.6</v>
      </c>
      <c r="I345" s="48">
        <v>706459.73</v>
      </c>
      <c r="J345" s="48">
        <v>703806.86</v>
      </c>
      <c r="K345" s="48">
        <v>701153.99</v>
      </c>
      <c r="L345" s="48">
        <v>698501.12</v>
      </c>
      <c r="M345" s="49">
        <v>695848.25</v>
      </c>
      <c r="N345" s="49">
        <v>693195.38</v>
      </c>
      <c r="O345" s="49">
        <v>690542.51</v>
      </c>
      <c r="P345" s="49">
        <v>687889.64</v>
      </c>
      <c r="Q345" s="49">
        <v>685236.77</v>
      </c>
      <c r="R345" s="49">
        <v>682583.9</v>
      </c>
      <c r="S345" s="50">
        <f t="shared" si="43"/>
        <v>698501.1199999999</v>
      </c>
      <c r="T345" s="50" t="e">
        <f>S345-#REF!</f>
        <v>#REF!</v>
      </c>
      <c r="U345" s="51">
        <v>5</v>
      </c>
      <c r="V345" s="51"/>
      <c r="W345" s="51">
        <v>2</v>
      </c>
      <c r="X345" s="56"/>
      <c r="Y345" s="56">
        <v>5</v>
      </c>
      <c r="AA345" s="53">
        <f t="shared" si="48"/>
        <v>698501.1199999999</v>
      </c>
      <c r="AB345" s="8">
        <f t="shared" si="49"/>
        <v>698501.1199999999</v>
      </c>
      <c r="AC345" s="54">
        <f t="shared" si="50"/>
        <v>698501.1199999999</v>
      </c>
      <c r="AD345" s="53"/>
      <c r="AE345" s="8"/>
      <c r="AF345" s="54">
        <f t="shared" si="42"/>
        <v>0</v>
      </c>
      <c r="AG345" s="53"/>
      <c r="AH345" s="8"/>
      <c r="AI345" s="54">
        <f t="shared" si="44"/>
        <v>0</v>
      </c>
      <c r="AJ345" s="53">
        <f t="shared" si="45"/>
        <v>0</v>
      </c>
      <c r="AK345" s="8">
        <f t="shared" si="45"/>
        <v>0</v>
      </c>
      <c r="AL345" s="54">
        <f t="shared" si="45"/>
        <v>0</v>
      </c>
      <c r="AM345" s="55">
        <f t="shared" si="46"/>
        <v>0</v>
      </c>
      <c r="AN345" s="4">
        <f t="shared" si="47"/>
        <v>0</v>
      </c>
      <c r="AO345" s="4"/>
    </row>
    <row r="346" spans="1:41" ht="12.75">
      <c r="A346" s="11">
        <v>339</v>
      </c>
      <c r="B346" s="46">
        <v>18100503</v>
      </c>
      <c r="C346" s="47"/>
      <c r="D346" s="5" t="s">
        <v>0</v>
      </c>
      <c r="F346" s="48">
        <v>580953.93</v>
      </c>
      <c r="G346" s="48">
        <v>566697.39</v>
      </c>
      <c r="H346" s="48">
        <v>552440.85</v>
      </c>
      <c r="I346" s="48">
        <v>538184.31</v>
      </c>
      <c r="J346" s="48">
        <v>523927.77</v>
      </c>
      <c r="K346" s="48">
        <v>509671.23</v>
      </c>
      <c r="L346" s="48">
        <v>495414.69</v>
      </c>
      <c r="M346" s="49">
        <v>481158.15</v>
      </c>
      <c r="N346" s="49">
        <v>466901.61</v>
      </c>
      <c r="O346" s="49">
        <v>452645.07</v>
      </c>
      <c r="P346" s="49">
        <v>438388.53</v>
      </c>
      <c r="Q346" s="49">
        <v>424131.99</v>
      </c>
      <c r="R346" s="49">
        <v>409875.45</v>
      </c>
      <c r="S346" s="50">
        <f t="shared" si="43"/>
        <v>495414.6900000001</v>
      </c>
      <c r="T346" s="50" t="e">
        <f>S346-#REF!</f>
        <v>#REF!</v>
      </c>
      <c r="U346" s="51">
        <v>5</v>
      </c>
      <c r="V346" s="51"/>
      <c r="W346" s="51">
        <v>2</v>
      </c>
      <c r="X346" s="56"/>
      <c r="Y346" s="56">
        <v>5</v>
      </c>
      <c r="AA346" s="53">
        <f t="shared" si="48"/>
        <v>495414.6900000001</v>
      </c>
      <c r="AB346" s="8">
        <f t="shared" si="49"/>
        <v>495414.6900000001</v>
      </c>
      <c r="AC346" s="54">
        <f t="shared" si="50"/>
        <v>495414.6900000001</v>
      </c>
      <c r="AD346" s="53"/>
      <c r="AE346" s="8"/>
      <c r="AF346" s="54">
        <f t="shared" si="42"/>
        <v>0</v>
      </c>
      <c r="AG346" s="53"/>
      <c r="AH346" s="8"/>
      <c r="AI346" s="54">
        <f t="shared" si="44"/>
        <v>0</v>
      </c>
      <c r="AJ346" s="53">
        <f t="shared" si="45"/>
        <v>0</v>
      </c>
      <c r="AK346" s="8">
        <f t="shared" si="45"/>
        <v>0</v>
      </c>
      <c r="AL346" s="54">
        <f t="shared" si="45"/>
        <v>0</v>
      </c>
      <c r="AM346" s="55">
        <f t="shared" si="46"/>
        <v>0</v>
      </c>
      <c r="AN346" s="4">
        <f t="shared" si="47"/>
        <v>0</v>
      </c>
      <c r="AO346" s="4"/>
    </row>
    <row r="347" spans="1:41" ht="12.75">
      <c r="A347" s="11">
        <v>340</v>
      </c>
      <c r="B347" s="46">
        <v>18100513</v>
      </c>
      <c r="C347" s="47"/>
      <c r="D347" s="5" t="s">
        <v>1</v>
      </c>
      <c r="F347" s="48">
        <v>47277.45</v>
      </c>
      <c r="G347" s="48">
        <v>45248.37</v>
      </c>
      <c r="H347" s="48">
        <v>43219.3</v>
      </c>
      <c r="I347" s="48">
        <v>41190.22</v>
      </c>
      <c r="J347" s="48">
        <v>39161.14</v>
      </c>
      <c r="K347" s="48">
        <v>37132.06</v>
      </c>
      <c r="L347" s="48">
        <v>35102.99</v>
      </c>
      <c r="M347" s="49">
        <v>33073.91</v>
      </c>
      <c r="N347" s="49">
        <v>31044.84</v>
      </c>
      <c r="O347" s="49">
        <v>29015.76</v>
      </c>
      <c r="P347" s="49">
        <v>26986.69</v>
      </c>
      <c r="Q347" s="49">
        <v>24957.61</v>
      </c>
      <c r="R347" s="49">
        <v>22928.54</v>
      </c>
      <c r="S347" s="50">
        <f t="shared" si="43"/>
        <v>35102.99041666667</v>
      </c>
      <c r="T347" s="50" t="e">
        <f>S347-#REF!</f>
        <v>#REF!</v>
      </c>
      <c r="U347" s="51">
        <v>5</v>
      </c>
      <c r="V347" s="51"/>
      <c r="W347" s="51">
        <v>2</v>
      </c>
      <c r="X347" s="56"/>
      <c r="Y347" s="56">
        <v>5</v>
      </c>
      <c r="AA347" s="53">
        <f t="shared" si="48"/>
        <v>35102.99041666667</v>
      </c>
      <c r="AB347" s="8">
        <f t="shared" si="49"/>
        <v>35102.99041666667</v>
      </c>
      <c r="AC347" s="54">
        <f t="shared" si="50"/>
        <v>35102.99041666667</v>
      </c>
      <c r="AD347" s="53"/>
      <c r="AE347" s="8"/>
      <c r="AF347" s="54">
        <f t="shared" si="42"/>
        <v>0</v>
      </c>
      <c r="AG347" s="53"/>
      <c r="AH347" s="8"/>
      <c r="AI347" s="54">
        <f t="shared" si="44"/>
        <v>0</v>
      </c>
      <c r="AJ347" s="53">
        <f aca="true" t="shared" si="51" ref="AJ347:AL366">IF($Y347&gt;0,$S347-$AF347-$AI347-$AC347,0)</f>
        <v>0</v>
      </c>
      <c r="AK347" s="8">
        <f t="shared" si="51"/>
        <v>0</v>
      </c>
      <c r="AL347" s="54">
        <f t="shared" si="51"/>
        <v>0</v>
      </c>
      <c r="AM347" s="55">
        <f t="shared" si="46"/>
        <v>0</v>
      </c>
      <c r="AN347" s="4">
        <f t="shared" si="47"/>
        <v>0</v>
      </c>
      <c r="AO347" s="4"/>
    </row>
    <row r="348" spans="1:41" ht="12.75">
      <c r="A348" s="11">
        <v>341</v>
      </c>
      <c r="B348" s="46">
        <v>18100523</v>
      </c>
      <c r="C348" s="47"/>
      <c r="D348" s="5" t="s">
        <v>2</v>
      </c>
      <c r="F348" s="48">
        <v>792011.65</v>
      </c>
      <c r="G348" s="48">
        <v>776780.66</v>
      </c>
      <c r="H348" s="48">
        <v>761549.67</v>
      </c>
      <c r="I348" s="48">
        <v>746318.68</v>
      </c>
      <c r="J348" s="48">
        <v>731087.69</v>
      </c>
      <c r="K348" s="48">
        <v>715856.7</v>
      </c>
      <c r="L348" s="48">
        <v>700625.71</v>
      </c>
      <c r="M348" s="49">
        <v>685394.72</v>
      </c>
      <c r="N348" s="49">
        <v>670163.73</v>
      </c>
      <c r="O348" s="49">
        <v>654932.74</v>
      </c>
      <c r="P348" s="49">
        <v>639701.75</v>
      </c>
      <c r="Q348" s="49">
        <v>624470.76</v>
      </c>
      <c r="R348" s="49">
        <v>609239.77</v>
      </c>
      <c r="S348" s="50">
        <f t="shared" si="43"/>
        <v>700625.71</v>
      </c>
      <c r="T348" s="50" t="e">
        <f>S348-#REF!</f>
        <v>#REF!</v>
      </c>
      <c r="U348" s="51">
        <v>5</v>
      </c>
      <c r="V348" s="51"/>
      <c r="W348" s="51">
        <v>2</v>
      </c>
      <c r="X348" s="56"/>
      <c r="Y348" s="56">
        <v>5</v>
      </c>
      <c r="AA348" s="53">
        <f t="shared" si="48"/>
        <v>700625.71</v>
      </c>
      <c r="AB348" s="8">
        <f t="shared" si="49"/>
        <v>700625.71</v>
      </c>
      <c r="AC348" s="54">
        <f t="shared" si="50"/>
        <v>700625.71</v>
      </c>
      <c r="AD348" s="53"/>
      <c r="AE348" s="8"/>
      <c r="AF348" s="54">
        <f t="shared" si="42"/>
        <v>0</v>
      </c>
      <c r="AG348" s="53"/>
      <c r="AH348" s="8"/>
      <c r="AI348" s="54">
        <f t="shared" si="44"/>
        <v>0</v>
      </c>
      <c r="AJ348" s="53">
        <f t="shared" si="51"/>
        <v>0</v>
      </c>
      <c r="AK348" s="8">
        <f t="shared" si="51"/>
        <v>0</v>
      </c>
      <c r="AL348" s="54">
        <f t="shared" si="51"/>
        <v>0</v>
      </c>
      <c r="AM348" s="55">
        <f t="shared" si="46"/>
        <v>0</v>
      </c>
      <c r="AN348" s="4">
        <f t="shared" si="47"/>
        <v>0</v>
      </c>
      <c r="AO348" s="4"/>
    </row>
    <row r="349" spans="1:41" ht="12.75">
      <c r="A349" s="11">
        <v>342</v>
      </c>
      <c r="B349" s="46">
        <v>18100543</v>
      </c>
      <c r="C349" s="47"/>
      <c r="D349" s="5" t="s">
        <v>3</v>
      </c>
      <c r="E349" s="23"/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9">
        <v>0</v>
      </c>
      <c r="N349" s="49">
        <v>0</v>
      </c>
      <c r="O349" s="49">
        <v>0</v>
      </c>
      <c r="P349" s="49">
        <v>0</v>
      </c>
      <c r="Q349" s="49">
        <v>0</v>
      </c>
      <c r="R349" s="49">
        <v>0</v>
      </c>
      <c r="S349" s="50">
        <f t="shared" si="43"/>
        <v>0</v>
      </c>
      <c r="T349" s="50" t="e">
        <f>S349-#REF!</f>
        <v>#REF!</v>
      </c>
      <c r="U349" s="51">
        <v>5</v>
      </c>
      <c r="V349" s="51"/>
      <c r="W349" s="51">
        <v>2</v>
      </c>
      <c r="X349" s="56"/>
      <c r="Y349" s="56">
        <v>5</v>
      </c>
      <c r="AA349" s="53">
        <f t="shared" si="48"/>
        <v>0</v>
      </c>
      <c r="AB349" s="8">
        <f t="shared" si="49"/>
        <v>0</v>
      </c>
      <c r="AC349" s="54">
        <f t="shared" si="50"/>
        <v>0</v>
      </c>
      <c r="AD349" s="53"/>
      <c r="AE349" s="8"/>
      <c r="AF349" s="54">
        <f t="shared" si="42"/>
        <v>0</v>
      </c>
      <c r="AG349" s="53"/>
      <c r="AH349" s="8"/>
      <c r="AI349" s="54">
        <f t="shared" si="44"/>
        <v>0</v>
      </c>
      <c r="AJ349" s="53">
        <f t="shared" si="51"/>
        <v>0</v>
      </c>
      <c r="AK349" s="8">
        <f t="shared" si="51"/>
        <v>0</v>
      </c>
      <c r="AL349" s="54">
        <f t="shared" si="51"/>
        <v>0</v>
      </c>
      <c r="AM349" s="55">
        <f t="shared" si="46"/>
        <v>0</v>
      </c>
      <c r="AN349" s="4">
        <f t="shared" si="47"/>
        <v>0</v>
      </c>
      <c r="AO349" s="4"/>
    </row>
    <row r="350" spans="1:41" ht="12.75">
      <c r="A350" s="11">
        <v>343</v>
      </c>
      <c r="B350" s="46">
        <v>18100563</v>
      </c>
      <c r="C350" s="47"/>
      <c r="D350" s="5" t="s">
        <v>4</v>
      </c>
      <c r="E350" s="23"/>
      <c r="F350" s="48">
        <v>5392218.15</v>
      </c>
      <c r="G350" s="48">
        <v>5373814.67</v>
      </c>
      <c r="H350" s="48">
        <v>5355411.19</v>
      </c>
      <c r="I350" s="48">
        <v>5337007.71</v>
      </c>
      <c r="J350" s="48">
        <v>5318604.23</v>
      </c>
      <c r="K350" s="48">
        <v>5300200.75</v>
      </c>
      <c r="L350" s="48">
        <v>5281797.27</v>
      </c>
      <c r="M350" s="49">
        <v>5263393.79</v>
      </c>
      <c r="N350" s="49">
        <v>5244990.31</v>
      </c>
      <c r="O350" s="49">
        <v>5226586.83</v>
      </c>
      <c r="P350" s="49">
        <v>5208183.35</v>
      </c>
      <c r="Q350" s="49">
        <v>5189779.87</v>
      </c>
      <c r="R350" s="49">
        <v>5171376.39</v>
      </c>
      <c r="S350" s="50">
        <f t="shared" si="43"/>
        <v>5281797.27</v>
      </c>
      <c r="T350" s="50" t="e">
        <f>S350-#REF!</f>
        <v>#REF!</v>
      </c>
      <c r="U350" s="51">
        <v>5</v>
      </c>
      <c r="V350" s="51"/>
      <c r="W350" s="51">
        <v>2</v>
      </c>
      <c r="X350" s="56"/>
      <c r="Y350" s="56">
        <v>5</v>
      </c>
      <c r="AA350" s="53">
        <f t="shared" si="48"/>
        <v>5281797.27</v>
      </c>
      <c r="AB350" s="8">
        <f t="shared" si="49"/>
        <v>5281797.27</v>
      </c>
      <c r="AC350" s="54">
        <f t="shared" si="50"/>
        <v>5281797.27</v>
      </c>
      <c r="AD350" s="53"/>
      <c r="AE350" s="8"/>
      <c r="AF350" s="54">
        <f t="shared" si="42"/>
        <v>0</v>
      </c>
      <c r="AG350" s="53"/>
      <c r="AH350" s="8"/>
      <c r="AI350" s="54">
        <f t="shared" si="44"/>
        <v>0</v>
      </c>
      <c r="AJ350" s="53">
        <f t="shared" si="51"/>
        <v>0</v>
      </c>
      <c r="AK350" s="8">
        <f t="shared" si="51"/>
        <v>0</v>
      </c>
      <c r="AL350" s="54">
        <f t="shared" si="51"/>
        <v>0</v>
      </c>
      <c r="AM350" s="55">
        <f t="shared" si="46"/>
        <v>0</v>
      </c>
      <c r="AN350" s="4">
        <f t="shared" si="47"/>
        <v>0</v>
      </c>
      <c r="AO350" s="4"/>
    </row>
    <row r="351" spans="1:41" ht="12.75">
      <c r="A351" s="11">
        <v>344</v>
      </c>
      <c r="B351" s="46">
        <v>18100573</v>
      </c>
      <c r="C351" s="47"/>
      <c r="D351" s="5" t="s">
        <v>5</v>
      </c>
      <c r="E351" s="23"/>
      <c r="F351" s="48">
        <v>911294.86</v>
      </c>
      <c r="G351" s="48">
        <v>908184.64</v>
      </c>
      <c r="H351" s="48">
        <v>905074.42</v>
      </c>
      <c r="I351" s="48">
        <v>901964.2</v>
      </c>
      <c r="J351" s="48">
        <v>898853.98</v>
      </c>
      <c r="K351" s="48">
        <v>895743.76</v>
      </c>
      <c r="L351" s="48">
        <v>892633.54</v>
      </c>
      <c r="M351" s="49">
        <v>889523.32</v>
      </c>
      <c r="N351" s="49">
        <v>886413.1</v>
      </c>
      <c r="O351" s="49">
        <v>883302.88</v>
      </c>
      <c r="P351" s="49">
        <v>880192.66</v>
      </c>
      <c r="Q351" s="49">
        <v>877082.44</v>
      </c>
      <c r="R351" s="49">
        <v>873972.22</v>
      </c>
      <c r="S351" s="50">
        <f t="shared" si="43"/>
        <v>892633.54</v>
      </c>
      <c r="T351" s="50" t="e">
        <f>S351-#REF!</f>
        <v>#REF!</v>
      </c>
      <c r="U351" s="51">
        <v>5</v>
      </c>
      <c r="V351" s="51"/>
      <c r="W351" s="51">
        <v>2</v>
      </c>
      <c r="X351" s="56"/>
      <c r="Y351" s="56">
        <v>5</v>
      </c>
      <c r="AA351" s="53">
        <f t="shared" si="48"/>
        <v>892633.54</v>
      </c>
      <c r="AB351" s="8">
        <f t="shared" si="49"/>
        <v>892633.54</v>
      </c>
      <c r="AC351" s="54">
        <f t="shared" si="50"/>
        <v>892633.54</v>
      </c>
      <c r="AD351" s="53"/>
      <c r="AE351" s="8"/>
      <c r="AF351" s="54">
        <f t="shared" si="42"/>
        <v>0</v>
      </c>
      <c r="AG351" s="53"/>
      <c r="AH351" s="8"/>
      <c r="AI351" s="54">
        <f t="shared" si="44"/>
        <v>0</v>
      </c>
      <c r="AJ351" s="53">
        <f t="shared" si="51"/>
        <v>0</v>
      </c>
      <c r="AK351" s="8">
        <f t="shared" si="51"/>
        <v>0</v>
      </c>
      <c r="AL351" s="54">
        <f t="shared" si="51"/>
        <v>0</v>
      </c>
      <c r="AM351" s="55">
        <f t="shared" si="46"/>
        <v>0</v>
      </c>
      <c r="AN351" s="4">
        <f t="shared" si="47"/>
        <v>0</v>
      </c>
      <c r="AO351" s="4"/>
    </row>
    <row r="352" spans="1:41" ht="12.75">
      <c r="A352" s="11">
        <v>345</v>
      </c>
      <c r="B352" s="46">
        <v>18100583</v>
      </c>
      <c r="C352" s="47"/>
      <c r="D352" s="5" t="s">
        <v>6</v>
      </c>
      <c r="E352" s="23"/>
      <c r="F352" s="48">
        <v>1246762.91</v>
      </c>
      <c r="G352" s="48">
        <v>1223674.71</v>
      </c>
      <c r="H352" s="48">
        <v>1200586.51</v>
      </c>
      <c r="I352" s="48">
        <v>1183667.01</v>
      </c>
      <c r="J352" s="48">
        <v>1160146.95</v>
      </c>
      <c r="K352" s="48">
        <v>1136947.74</v>
      </c>
      <c r="L352" s="48">
        <v>1253966.26</v>
      </c>
      <c r="M352" s="49">
        <v>1235822.81</v>
      </c>
      <c r="N352" s="49">
        <v>1210049.15</v>
      </c>
      <c r="O352" s="49">
        <v>1183675.34</v>
      </c>
      <c r="P352" s="49">
        <v>1157371.44</v>
      </c>
      <c r="Q352" s="49">
        <v>1131067.54</v>
      </c>
      <c r="R352" s="49">
        <v>1105417.95</v>
      </c>
      <c r="S352" s="50">
        <f t="shared" si="43"/>
        <v>1187755.4908333335</v>
      </c>
      <c r="T352" s="50" t="e">
        <f>S352-#REF!</f>
        <v>#REF!</v>
      </c>
      <c r="U352" s="51">
        <v>5</v>
      </c>
      <c r="V352" s="51"/>
      <c r="W352" s="51">
        <v>2</v>
      </c>
      <c r="X352" s="56"/>
      <c r="Y352" s="56">
        <v>5</v>
      </c>
      <c r="AA352" s="53">
        <f t="shared" si="48"/>
        <v>1187755.4908333335</v>
      </c>
      <c r="AB352" s="8">
        <f t="shared" si="49"/>
        <v>1187755.4908333335</v>
      </c>
      <c r="AC352" s="54">
        <f t="shared" si="50"/>
        <v>1187755.4908333335</v>
      </c>
      <c r="AD352" s="53"/>
      <c r="AE352" s="8"/>
      <c r="AF352" s="54">
        <f t="shared" si="42"/>
        <v>0</v>
      </c>
      <c r="AG352" s="53"/>
      <c r="AH352" s="8"/>
      <c r="AI352" s="54">
        <f t="shared" si="44"/>
        <v>0</v>
      </c>
      <c r="AJ352" s="53">
        <f t="shared" si="51"/>
        <v>0</v>
      </c>
      <c r="AK352" s="8">
        <f t="shared" si="51"/>
        <v>0</v>
      </c>
      <c r="AL352" s="54">
        <f t="shared" si="51"/>
        <v>0</v>
      </c>
      <c r="AM352" s="55">
        <f t="shared" si="46"/>
        <v>0</v>
      </c>
      <c r="AN352" s="4">
        <f t="shared" si="47"/>
        <v>0</v>
      </c>
      <c r="AO352" s="4"/>
    </row>
    <row r="353" spans="1:41" ht="12.75">
      <c r="A353" s="11">
        <v>346</v>
      </c>
      <c r="B353" s="46">
        <v>18100593</v>
      </c>
      <c r="C353" s="47"/>
      <c r="D353" s="5" t="s">
        <v>7</v>
      </c>
      <c r="E353" s="23"/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0</v>
      </c>
      <c r="S353" s="50">
        <f t="shared" si="43"/>
        <v>0</v>
      </c>
      <c r="T353" s="50" t="e">
        <f>S353-#REF!</f>
        <v>#REF!</v>
      </c>
      <c r="U353" s="51">
        <v>5</v>
      </c>
      <c r="V353" s="51"/>
      <c r="W353" s="51">
        <v>2</v>
      </c>
      <c r="X353" s="56"/>
      <c r="Y353" s="56">
        <v>5</v>
      </c>
      <c r="AA353" s="53">
        <f t="shared" si="48"/>
        <v>0</v>
      </c>
      <c r="AB353" s="8">
        <f t="shared" si="49"/>
        <v>0</v>
      </c>
      <c r="AC353" s="54">
        <f t="shared" si="50"/>
        <v>0</v>
      </c>
      <c r="AD353" s="53"/>
      <c r="AE353" s="8"/>
      <c r="AF353" s="54">
        <f t="shared" si="42"/>
        <v>0</v>
      </c>
      <c r="AG353" s="53"/>
      <c r="AH353" s="8"/>
      <c r="AI353" s="54">
        <f t="shared" si="44"/>
        <v>0</v>
      </c>
      <c r="AJ353" s="53">
        <f t="shared" si="51"/>
        <v>0</v>
      </c>
      <c r="AK353" s="8">
        <f t="shared" si="51"/>
        <v>0</v>
      </c>
      <c r="AL353" s="54">
        <f t="shared" si="51"/>
        <v>0</v>
      </c>
      <c r="AM353" s="55">
        <f t="shared" si="46"/>
        <v>0</v>
      </c>
      <c r="AN353" s="4">
        <f t="shared" si="47"/>
        <v>0</v>
      </c>
      <c r="AO353" s="4"/>
    </row>
    <row r="354" spans="1:41" ht="12.75">
      <c r="A354" s="11">
        <v>347</v>
      </c>
      <c r="B354" s="46">
        <v>18100603</v>
      </c>
      <c r="C354" s="47"/>
      <c r="D354" s="5" t="s">
        <v>8</v>
      </c>
      <c r="E354" s="23"/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50">
        <f t="shared" si="43"/>
        <v>0</v>
      </c>
      <c r="T354" s="50" t="e">
        <f>S354-#REF!</f>
        <v>#REF!</v>
      </c>
      <c r="U354" s="51">
        <v>5</v>
      </c>
      <c r="V354" s="51"/>
      <c r="W354" s="51">
        <v>2</v>
      </c>
      <c r="X354" s="56"/>
      <c r="Y354" s="56">
        <v>5</v>
      </c>
      <c r="AA354" s="53">
        <f t="shared" si="48"/>
        <v>0</v>
      </c>
      <c r="AB354" s="8">
        <f t="shared" si="49"/>
        <v>0</v>
      </c>
      <c r="AC354" s="54">
        <f t="shared" si="50"/>
        <v>0</v>
      </c>
      <c r="AD354" s="53"/>
      <c r="AE354" s="8"/>
      <c r="AF354" s="54">
        <f t="shared" si="42"/>
        <v>0</v>
      </c>
      <c r="AG354" s="53"/>
      <c r="AH354" s="8"/>
      <c r="AI354" s="54">
        <f t="shared" si="44"/>
        <v>0</v>
      </c>
      <c r="AJ354" s="53">
        <f t="shared" si="51"/>
        <v>0</v>
      </c>
      <c r="AK354" s="8">
        <f t="shared" si="51"/>
        <v>0</v>
      </c>
      <c r="AL354" s="54">
        <f t="shared" si="51"/>
        <v>0</v>
      </c>
      <c r="AM354" s="55">
        <f t="shared" si="46"/>
        <v>0</v>
      </c>
      <c r="AN354" s="4">
        <f t="shared" si="47"/>
        <v>0</v>
      </c>
      <c r="AO354" s="4"/>
    </row>
    <row r="355" spans="1:41" ht="12.75">
      <c r="A355" s="11">
        <v>348</v>
      </c>
      <c r="B355" s="46">
        <v>18100623</v>
      </c>
      <c r="C355" s="47"/>
      <c r="D355" s="5" t="s">
        <v>9</v>
      </c>
      <c r="E355" s="23">
        <v>38869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50">
        <f t="shared" si="43"/>
        <v>0</v>
      </c>
      <c r="T355" s="50" t="e">
        <f>S355-#REF!</f>
        <v>#REF!</v>
      </c>
      <c r="U355" s="51" t="s">
        <v>1104</v>
      </c>
      <c r="V355" s="51"/>
      <c r="W355" s="51" t="s">
        <v>10</v>
      </c>
      <c r="X355" s="56"/>
      <c r="Y355" s="56" t="s">
        <v>1104</v>
      </c>
      <c r="AA355" s="53">
        <f t="shared" si="48"/>
        <v>0</v>
      </c>
      <c r="AB355" s="8">
        <f t="shared" si="49"/>
        <v>0</v>
      </c>
      <c r="AC355" s="54">
        <f t="shared" si="50"/>
        <v>0</v>
      </c>
      <c r="AD355" s="53"/>
      <c r="AE355" s="8"/>
      <c r="AF355" s="54">
        <f t="shared" si="42"/>
        <v>0</v>
      </c>
      <c r="AG355" s="53"/>
      <c r="AH355" s="8"/>
      <c r="AI355" s="54">
        <f t="shared" si="44"/>
        <v>0</v>
      </c>
      <c r="AJ355" s="53">
        <f t="shared" si="51"/>
        <v>0</v>
      </c>
      <c r="AK355" s="8">
        <f t="shared" si="51"/>
        <v>0</v>
      </c>
      <c r="AL355" s="54">
        <f t="shared" si="51"/>
        <v>0</v>
      </c>
      <c r="AM355" s="55">
        <f t="shared" si="46"/>
        <v>0</v>
      </c>
      <c r="AN355" s="4">
        <f t="shared" si="47"/>
        <v>0</v>
      </c>
      <c r="AO355" s="4"/>
    </row>
    <row r="356" spans="1:41" ht="12.75">
      <c r="A356" s="11">
        <v>349</v>
      </c>
      <c r="B356" s="46">
        <v>18100653</v>
      </c>
      <c r="C356" s="47"/>
      <c r="D356" s="5" t="s">
        <v>11</v>
      </c>
      <c r="E356" s="23">
        <v>39179</v>
      </c>
      <c r="F356" s="48"/>
      <c r="G356" s="48"/>
      <c r="H356" s="48"/>
      <c r="I356" s="48"/>
      <c r="J356" s="48"/>
      <c r="K356" s="48"/>
      <c r="L356" s="48"/>
      <c r="M356" s="49">
        <v>105316.33</v>
      </c>
      <c r="N356" s="49">
        <v>229929.64</v>
      </c>
      <c r="O356" s="49">
        <v>4099363.74</v>
      </c>
      <c r="P356" s="49">
        <v>0</v>
      </c>
      <c r="Q356" s="49">
        <v>0</v>
      </c>
      <c r="R356" s="49">
        <v>0</v>
      </c>
      <c r="S356" s="50">
        <f t="shared" si="43"/>
        <v>369550.80916666664</v>
      </c>
      <c r="T356" s="50" t="e">
        <f>S356-#REF!</f>
        <v>#REF!</v>
      </c>
      <c r="U356" s="51" t="s">
        <v>1104</v>
      </c>
      <c r="V356" s="51"/>
      <c r="W356" s="51" t="s">
        <v>10</v>
      </c>
      <c r="X356" s="56"/>
      <c r="Y356" s="56" t="s">
        <v>1104</v>
      </c>
      <c r="AA356" s="53">
        <f t="shared" si="48"/>
        <v>369550.80916666664</v>
      </c>
      <c r="AB356" s="8">
        <f t="shared" si="49"/>
        <v>369550.80916666664</v>
      </c>
      <c r="AC356" s="54">
        <f t="shared" si="50"/>
        <v>369550.80916666664</v>
      </c>
      <c r="AD356" s="53"/>
      <c r="AE356" s="8"/>
      <c r="AF356" s="54">
        <f t="shared" si="42"/>
        <v>0</v>
      </c>
      <c r="AG356" s="53"/>
      <c r="AH356" s="8"/>
      <c r="AI356" s="54">
        <f t="shared" si="44"/>
        <v>0</v>
      </c>
      <c r="AJ356" s="53">
        <f t="shared" si="51"/>
        <v>0</v>
      </c>
      <c r="AK356" s="8">
        <f t="shared" si="51"/>
        <v>0</v>
      </c>
      <c r="AL356" s="54">
        <f t="shared" si="51"/>
        <v>0</v>
      </c>
      <c r="AM356" s="55">
        <f t="shared" si="46"/>
        <v>0</v>
      </c>
      <c r="AN356" s="4">
        <f t="shared" si="47"/>
        <v>0</v>
      </c>
      <c r="AO356" s="4"/>
    </row>
    <row r="357" spans="1:41" ht="12.75">
      <c r="A357" s="11">
        <v>350</v>
      </c>
      <c r="B357" s="46">
        <v>18100813</v>
      </c>
      <c r="C357" s="47"/>
      <c r="D357" s="5" t="s">
        <v>12</v>
      </c>
      <c r="E357" s="23"/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0</v>
      </c>
      <c r="S357" s="50">
        <f t="shared" si="43"/>
        <v>0</v>
      </c>
      <c r="T357" s="50" t="e">
        <f>S357-#REF!</f>
        <v>#REF!</v>
      </c>
      <c r="U357" s="51">
        <v>5</v>
      </c>
      <c r="V357" s="51"/>
      <c r="W357" s="51">
        <v>2</v>
      </c>
      <c r="X357" s="56"/>
      <c r="Y357" s="56">
        <v>5</v>
      </c>
      <c r="AA357" s="53">
        <f t="shared" si="48"/>
        <v>0</v>
      </c>
      <c r="AB357" s="8">
        <f t="shared" si="49"/>
        <v>0</v>
      </c>
      <c r="AC357" s="54">
        <f t="shared" si="50"/>
        <v>0</v>
      </c>
      <c r="AD357" s="53"/>
      <c r="AE357" s="8"/>
      <c r="AF357" s="54">
        <f t="shared" si="42"/>
        <v>0</v>
      </c>
      <c r="AG357" s="53"/>
      <c r="AH357" s="8"/>
      <c r="AI357" s="54">
        <f t="shared" si="44"/>
        <v>0</v>
      </c>
      <c r="AJ357" s="53">
        <f t="shared" si="51"/>
        <v>0</v>
      </c>
      <c r="AK357" s="8">
        <f t="shared" si="51"/>
        <v>0</v>
      </c>
      <c r="AL357" s="54">
        <f t="shared" si="51"/>
        <v>0</v>
      </c>
      <c r="AM357" s="55">
        <f t="shared" si="46"/>
        <v>0</v>
      </c>
      <c r="AN357" s="4">
        <f t="shared" si="47"/>
        <v>0</v>
      </c>
      <c r="AO357" s="4"/>
    </row>
    <row r="358" spans="1:41" ht="12.75">
      <c r="A358" s="11">
        <v>351</v>
      </c>
      <c r="B358" s="93">
        <v>18100823</v>
      </c>
      <c r="C358" s="47"/>
      <c r="D358" s="73" t="s">
        <v>13</v>
      </c>
      <c r="E358" s="23"/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0</v>
      </c>
      <c r="S358" s="50">
        <f t="shared" si="43"/>
        <v>0</v>
      </c>
      <c r="T358" s="50" t="e">
        <f>S358-#REF!</f>
        <v>#REF!</v>
      </c>
      <c r="U358" s="51">
        <v>5</v>
      </c>
      <c r="V358" s="51"/>
      <c r="W358" s="51">
        <v>2</v>
      </c>
      <c r="X358" s="56"/>
      <c r="Y358" s="56">
        <v>5</v>
      </c>
      <c r="AA358" s="53">
        <f t="shared" si="48"/>
        <v>0</v>
      </c>
      <c r="AB358" s="8">
        <f t="shared" si="49"/>
        <v>0</v>
      </c>
      <c r="AC358" s="54">
        <f t="shared" si="50"/>
        <v>0</v>
      </c>
      <c r="AD358" s="53"/>
      <c r="AE358" s="8"/>
      <c r="AF358" s="54">
        <f t="shared" si="42"/>
        <v>0</v>
      </c>
      <c r="AG358" s="53"/>
      <c r="AH358" s="8"/>
      <c r="AI358" s="54">
        <f t="shared" si="44"/>
        <v>0</v>
      </c>
      <c r="AJ358" s="53">
        <f t="shared" si="51"/>
        <v>0</v>
      </c>
      <c r="AK358" s="8">
        <f t="shared" si="51"/>
        <v>0</v>
      </c>
      <c r="AL358" s="54">
        <f t="shared" si="51"/>
        <v>0</v>
      </c>
      <c r="AM358" s="55">
        <f t="shared" si="46"/>
        <v>0</v>
      </c>
      <c r="AN358" s="4">
        <f t="shared" si="47"/>
        <v>0</v>
      </c>
      <c r="AO358" s="4"/>
    </row>
    <row r="359" spans="1:41" ht="12.75">
      <c r="A359" s="11">
        <v>352</v>
      </c>
      <c r="B359" s="46">
        <v>18100833</v>
      </c>
      <c r="C359" s="47"/>
      <c r="D359" s="5" t="s">
        <v>14</v>
      </c>
      <c r="E359" s="23"/>
      <c r="F359" s="48">
        <v>392176.55</v>
      </c>
      <c r="G359" s="48">
        <v>372567.73</v>
      </c>
      <c r="H359" s="48">
        <v>352958.91</v>
      </c>
      <c r="I359" s="48">
        <v>333350.09</v>
      </c>
      <c r="J359" s="48">
        <v>313741.27</v>
      </c>
      <c r="K359" s="48">
        <v>294132.45</v>
      </c>
      <c r="L359" s="48">
        <v>274523.63</v>
      </c>
      <c r="M359" s="49">
        <v>254914.81</v>
      </c>
      <c r="N359" s="49">
        <v>235305.99</v>
      </c>
      <c r="O359" s="49">
        <v>215697.17</v>
      </c>
      <c r="P359" s="49">
        <v>196088.35</v>
      </c>
      <c r="Q359" s="49">
        <v>176479.53</v>
      </c>
      <c r="R359" s="49">
        <v>156870.71</v>
      </c>
      <c r="S359" s="50">
        <f t="shared" si="43"/>
        <v>274523.62999999995</v>
      </c>
      <c r="T359" s="50" t="e">
        <f>S359-#REF!</f>
        <v>#REF!</v>
      </c>
      <c r="U359" s="51">
        <v>5</v>
      </c>
      <c r="V359" s="51"/>
      <c r="W359" s="51">
        <v>2</v>
      </c>
      <c r="X359" s="56"/>
      <c r="Y359" s="56">
        <v>5</v>
      </c>
      <c r="AA359" s="53">
        <f t="shared" si="48"/>
        <v>274523.62999999995</v>
      </c>
      <c r="AB359" s="8">
        <f t="shared" si="49"/>
        <v>274523.62999999995</v>
      </c>
      <c r="AC359" s="54">
        <f t="shared" si="50"/>
        <v>274523.62999999995</v>
      </c>
      <c r="AD359" s="53"/>
      <c r="AE359" s="8"/>
      <c r="AF359" s="54">
        <f t="shared" si="42"/>
        <v>0</v>
      </c>
      <c r="AG359" s="53"/>
      <c r="AH359" s="8"/>
      <c r="AI359" s="54">
        <f t="shared" si="44"/>
        <v>0</v>
      </c>
      <c r="AJ359" s="53">
        <f t="shared" si="51"/>
        <v>0</v>
      </c>
      <c r="AK359" s="8">
        <f t="shared" si="51"/>
        <v>0</v>
      </c>
      <c r="AL359" s="54">
        <f t="shared" si="51"/>
        <v>0</v>
      </c>
      <c r="AM359" s="55">
        <f t="shared" si="46"/>
        <v>0</v>
      </c>
      <c r="AN359" s="4">
        <f t="shared" si="47"/>
        <v>0</v>
      </c>
      <c r="AO359" s="4"/>
    </row>
    <row r="360" spans="1:41" ht="12.75">
      <c r="A360" s="11">
        <v>353</v>
      </c>
      <c r="B360" s="46">
        <v>18100993</v>
      </c>
      <c r="C360" s="47"/>
      <c r="D360" s="5" t="s">
        <v>15</v>
      </c>
      <c r="E360" s="23">
        <v>38691</v>
      </c>
      <c r="F360" s="48">
        <v>1089485.92</v>
      </c>
      <c r="G360" s="48">
        <v>1079398.09</v>
      </c>
      <c r="H360" s="48">
        <v>1069310.26</v>
      </c>
      <c r="I360" s="48">
        <v>1059222.43</v>
      </c>
      <c r="J360" s="48">
        <v>1049134.6</v>
      </c>
      <c r="K360" s="48">
        <v>1039046.77</v>
      </c>
      <c r="L360" s="48">
        <v>1028958.94</v>
      </c>
      <c r="M360" s="49">
        <v>1018871.11</v>
      </c>
      <c r="N360" s="49">
        <v>1008783.28</v>
      </c>
      <c r="O360" s="49">
        <v>998695.45</v>
      </c>
      <c r="P360" s="49">
        <v>988607.62</v>
      </c>
      <c r="Q360" s="49">
        <v>978519.79</v>
      </c>
      <c r="R360" s="49">
        <v>968431.96</v>
      </c>
      <c r="S360" s="50">
        <f t="shared" si="43"/>
        <v>1028958.94</v>
      </c>
      <c r="T360" s="50" t="e">
        <f>S360-#REF!</f>
        <v>#REF!</v>
      </c>
      <c r="U360" s="51">
        <v>5</v>
      </c>
      <c r="V360" s="51"/>
      <c r="W360" s="51">
        <v>2</v>
      </c>
      <c r="X360" s="56"/>
      <c r="Y360" s="56">
        <v>5</v>
      </c>
      <c r="AA360" s="53">
        <f t="shared" si="48"/>
        <v>1028958.94</v>
      </c>
      <c r="AB360" s="8">
        <f t="shared" si="49"/>
        <v>1028958.94</v>
      </c>
      <c r="AC360" s="54">
        <f t="shared" si="50"/>
        <v>1028958.94</v>
      </c>
      <c r="AD360" s="53"/>
      <c r="AE360" s="8"/>
      <c r="AF360" s="54">
        <f t="shared" si="42"/>
        <v>0</v>
      </c>
      <c r="AG360" s="53"/>
      <c r="AH360" s="8"/>
      <c r="AI360" s="54">
        <f t="shared" si="44"/>
        <v>0</v>
      </c>
      <c r="AJ360" s="53">
        <f t="shared" si="51"/>
        <v>0</v>
      </c>
      <c r="AK360" s="8">
        <f t="shared" si="51"/>
        <v>0</v>
      </c>
      <c r="AL360" s="54">
        <f t="shared" si="51"/>
        <v>0</v>
      </c>
      <c r="AM360" s="55">
        <f t="shared" si="46"/>
        <v>0</v>
      </c>
      <c r="AN360" s="4">
        <f t="shared" si="47"/>
        <v>0</v>
      </c>
      <c r="AO360" s="4"/>
    </row>
    <row r="361" spans="1:41" ht="12.75">
      <c r="A361" s="11">
        <v>354</v>
      </c>
      <c r="B361" s="46">
        <v>18101023</v>
      </c>
      <c r="C361" s="47"/>
      <c r="D361" s="5" t="s">
        <v>16</v>
      </c>
      <c r="E361" s="23">
        <v>38961</v>
      </c>
      <c r="F361" s="48">
        <v>2401508.75</v>
      </c>
      <c r="G361" s="48">
        <v>2398159.42</v>
      </c>
      <c r="H361" s="48">
        <v>2391413.54</v>
      </c>
      <c r="I361" s="48">
        <v>2493904.98</v>
      </c>
      <c r="J361" s="48">
        <v>2486542.82</v>
      </c>
      <c r="K361" s="48">
        <v>2479488.8</v>
      </c>
      <c r="L361" s="48">
        <v>2472434.78</v>
      </c>
      <c r="M361" s="49">
        <v>2465380.76</v>
      </c>
      <c r="N361" s="49">
        <v>2458326.74</v>
      </c>
      <c r="O361" s="49">
        <v>2451272.72</v>
      </c>
      <c r="P361" s="49">
        <v>2444218.7</v>
      </c>
      <c r="Q361" s="49">
        <v>2437164.68</v>
      </c>
      <c r="R361" s="49">
        <v>2430110.66</v>
      </c>
      <c r="S361" s="50">
        <f t="shared" si="43"/>
        <v>2449509.8037499995</v>
      </c>
      <c r="T361" s="50" t="e">
        <f>S361-#REF!</f>
        <v>#REF!</v>
      </c>
      <c r="U361" s="51" t="s">
        <v>1104</v>
      </c>
      <c r="V361" s="51"/>
      <c r="W361" s="51" t="s">
        <v>10</v>
      </c>
      <c r="X361" s="56"/>
      <c r="Y361" s="56" t="s">
        <v>1104</v>
      </c>
      <c r="AA361" s="53">
        <f t="shared" si="48"/>
        <v>2449509.8037499995</v>
      </c>
      <c r="AB361" s="8">
        <f t="shared" si="49"/>
        <v>2449509.8037499995</v>
      </c>
      <c r="AC361" s="54">
        <f t="shared" si="50"/>
        <v>2449509.8037499995</v>
      </c>
      <c r="AD361" s="53"/>
      <c r="AE361" s="8"/>
      <c r="AF361" s="54">
        <f t="shared" si="42"/>
        <v>0</v>
      </c>
      <c r="AG361" s="53"/>
      <c r="AH361" s="8"/>
      <c r="AI361" s="54">
        <f t="shared" si="44"/>
        <v>0</v>
      </c>
      <c r="AJ361" s="53">
        <f t="shared" si="51"/>
        <v>0</v>
      </c>
      <c r="AK361" s="8">
        <f t="shared" si="51"/>
        <v>0</v>
      </c>
      <c r="AL361" s="54">
        <f t="shared" si="51"/>
        <v>0</v>
      </c>
      <c r="AM361" s="55">
        <f t="shared" si="46"/>
        <v>0</v>
      </c>
      <c r="AN361" s="4">
        <f t="shared" si="47"/>
        <v>0</v>
      </c>
      <c r="AO361" s="4"/>
    </row>
    <row r="362" spans="1:41" ht="12.75">
      <c r="A362" s="11">
        <v>355</v>
      </c>
      <c r="B362" s="46">
        <v>18101033</v>
      </c>
      <c r="C362" s="47"/>
      <c r="D362" s="5" t="s">
        <v>17</v>
      </c>
      <c r="E362" s="23">
        <v>38961</v>
      </c>
      <c r="F362" s="48">
        <v>2721564.41</v>
      </c>
      <c r="G362" s="48">
        <v>2777907.76</v>
      </c>
      <c r="H362" s="48">
        <v>2828438.27</v>
      </c>
      <c r="I362" s="48">
        <v>2890154.58</v>
      </c>
      <c r="J362" s="48">
        <v>2881996.8</v>
      </c>
      <c r="K362" s="48">
        <v>2874791.37</v>
      </c>
      <c r="L362" s="48">
        <v>2868770.92</v>
      </c>
      <c r="M362" s="49">
        <v>2861873.34</v>
      </c>
      <c r="N362" s="49">
        <v>2853890.43</v>
      </c>
      <c r="O362" s="49">
        <v>2845907.52</v>
      </c>
      <c r="P362" s="49">
        <v>2837924.61</v>
      </c>
      <c r="Q362" s="49">
        <v>2829941.7</v>
      </c>
      <c r="R362" s="49">
        <v>2821958.79</v>
      </c>
      <c r="S362" s="50">
        <f t="shared" si="43"/>
        <v>2843613.2416666667</v>
      </c>
      <c r="T362" s="50" t="e">
        <f>S362-#REF!</f>
        <v>#REF!</v>
      </c>
      <c r="U362" s="51" t="s">
        <v>1104</v>
      </c>
      <c r="V362" s="51"/>
      <c r="W362" s="51" t="s">
        <v>10</v>
      </c>
      <c r="X362" s="56"/>
      <c r="Y362" s="56" t="s">
        <v>1104</v>
      </c>
      <c r="AA362" s="53">
        <f t="shared" si="48"/>
        <v>2843613.2416666667</v>
      </c>
      <c r="AB362" s="8">
        <f t="shared" si="49"/>
        <v>2843613.2416666667</v>
      </c>
      <c r="AC362" s="54">
        <f t="shared" si="50"/>
        <v>2843613.2416666667</v>
      </c>
      <c r="AD362" s="53"/>
      <c r="AE362" s="8"/>
      <c r="AF362" s="54">
        <f t="shared" si="42"/>
        <v>0</v>
      </c>
      <c r="AG362" s="53"/>
      <c r="AH362" s="8"/>
      <c r="AI362" s="54">
        <f t="shared" si="44"/>
        <v>0</v>
      </c>
      <c r="AJ362" s="53">
        <f t="shared" si="51"/>
        <v>0</v>
      </c>
      <c r="AK362" s="8">
        <f t="shared" si="51"/>
        <v>0</v>
      </c>
      <c r="AL362" s="54">
        <f t="shared" si="51"/>
        <v>0</v>
      </c>
      <c r="AM362" s="55">
        <f t="shared" si="46"/>
        <v>0</v>
      </c>
      <c r="AN362" s="4">
        <f t="shared" si="47"/>
        <v>0</v>
      </c>
      <c r="AO362" s="4"/>
    </row>
    <row r="363" spans="1:41" ht="12.75">
      <c r="A363" s="11">
        <v>356</v>
      </c>
      <c r="B363" s="46">
        <v>18101043</v>
      </c>
      <c r="C363" s="47"/>
      <c r="D363" s="5" t="s">
        <v>18</v>
      </c>
      <c r="E363" s="23">
        <v>39142</v>
      </c>
      <c r="F363" s="48"/>
      <c r="G363" s="48"/>
      <c r="H363" s="48"/>
      <c r="I363" s="48">
        <v>0</v>
      </c>
      <c r="J363" s="48">
        <v>0</v>
      </c>
      <c r="K363" s="48"/>
      <c r="L363" s="48">
        <v>227500</v>
      </c>
      <c r="M363" s="49">
        <v>227756.33</v>
      </c>
      <c r="N363" s="49">
        <v>223964.66</v>
      </c>
      <c r="O363" s="49">
        <v>220140.4</v>
      </c>
      <c r="P363" s="49">
        <v>216348.73</v>
      </c>
      <c r="Q363" s="49">
        <v>212486.62</v>
      </c>
      <c r="R363" s="49">
        <v>208624.51</v>
      </c>
      <c r="S363" s="50">
        <f t="shared" si="43"/>
        <v>119375.74958333334</v>
      </c>
      <c r="T363" s="50" t="e">
        <f>S363-#REF!</f>
        <v>#REF!</v>
      </c>
      <c r="U363" s="51" t="s">
        <v>1104</v>
      </c>
      <c r="V363" s="51"/>
      <c r="W363" s="51" t="s">
        <v>10</v>
      </c>
      <c r="X363" s="56"/>
      <c r="Y363" s="56" t="s">
        <v>1104</v>
      </c>
      <c r="AA363" s="53">
        <f t="shared" si="48"/>
        <v>119375.74958333334</v>
      </c>
      <c r="AB363" s="8">
        <f t="shared" si="49"/>
        <v>119375.74958333334</v>
      </c>
      <c r="AC363" s="54">
        <f t="shared" si="50"/>
        <v>119375.74958333334</v>
      </c>
      <c r="AD363" s="53"/>
      <c r="AE363" s="8"/>
      <c r="AF363" s="54">
        <f t="shared" si="42"/>
        <v>0</v>
      </c>
      <c r="AG363" s="53"/>
      <c r="AH363" s="8"/>
      <c r="AI363" s="54">
        <f t="shared" si="44"/>
        <v>0</v>
      </c>
      <c r="AJ363" s="53">
        <f t="shared" si="51"/>
        <v>0</v>
      </c>
      <c r="AK363" s="8">
        <f t="shared" si="51"/>
        <v>0</v>
      </c>
      <c r="AL363" s="54">
        <f t="shared" si="51"/>
        <v>0</v>
      </c>
      <c r="AM363" s="55">
        <f t="shared" si="46"/>
        <v>0</v>
      </c>
      <c r="AN363" s="4">
        <f t="shared" si="47"/>
        <v>0</v>
      </c>
      <c r="AO363" s="4"/>
    </row>
    <row r="364" spans="1:41" ht="12.75">
      <c r="A364" s="11">
        <v>357</v>
      </c>
      <c r="B364" s="95">
        <v>18101053</v>
      </c>
      <c r="C364" s="47"/>
      <c r="D364" s="99" t="s">
        <v>19</v>
      </c>
      <c r="E364" s="23">
        <v>39270</v>
      </c>
      <c r="F364" s="48"/>
      <c r="G364" s="48"/>
      <c r="H364" s="48"/>
      <c r="I364" s="48"/>
      <c r="J364" s="48"/>
      <c r="K364" s="48"/>
      <c r="L364" s="48"/>
      <c r="P364" s="49">
        <v>4121360.46</v>
      </c>
      <c r="Q364" s="49">
        <v>4162338.84</v>
      </c>
      <c r="R364" s="49">
        <v>4291594.07</v>
      </c>
      <c r="S364" s="50">
        <f t="shared" si="43"/>
        <v>869124.6945833334</v>
      </c>
      <c r="T364" s="50" t="e">
        <f>S364-#REF!</f>
        <v>#REF!</v>
      </c>
      <c r="U364" s="51" t="s">
        <v>1104</v>
      </c>
      <c r="V364" s="51"/>
      <c r="W364" s="51" t="s">
        <v>10</v>
      </c>
      <c r="X364" s="56"/>
      <c r="Y364" s="56" t="s">
        <v>1104</v>
      </c>
      <c r="AA364" s="53">
        <f t="shared" si="48"/>
        <v>869124.6945833334</v>
      </c>
      <c r="AB364" s="8">
        <f t="shared" si="49"/>
        <v>869124.6945833334</v>
      </c>
      <c r="AC364" s="54">
        <f t="shared" si="50"/>
        <v>869124.6945833334</v>
      </c>
      <c r="AD364" s="53"/>
      <c r="AE364" s="8"/>
      <c r="AF364" s="54">
        <f t="shared" si="42"/>
        <v>0</v>
      </c>
      <c r="AG364" s="53"/>
      <c r="AH364" s="8"/>
      <c r="AI364" s="54">
        <f t="shared" si="44"/>
        <v>0</v>
      </c>
      <c r="AJ364" s="53">
        <f t="shared" si="51"/>
        <v>0</v>
      </c>
      <c r="AK364" s="8">
        <f t="shared" si="51"/>
        <v>0</v>
      </c>
      <c r="AL364" s="54">
        <f t="shared" si="51"/>
        <v>0</v>
      </c>
      <c r="AM364" s="55">
        <f t="shared" si="46"/>
        <v>0</v>
      </c>
      <c r="AN364" s="4">
        <f t="shared" si="47"/>
        <v>0</v>
      </c>
      <c r="AO364" s="4"/>
    </row>
    <row r="365" spans="1:41" ht="12.75">
      <c r="A365" s="11">
        <v>358</v>
      </c>
      <c r="B365" s="46">
        <v>18210051</v>
      </c>
      <c r="C365" s="47"/>
      <c r="D365" s="5" t="s">
        <v>20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50">
        <f t="shared" si="43"/>
        <v>0</v>
      </c>
      <c r="T365" s="50" t="e">
        <f>S365-#REF!</f>
        <v>#REF!</v>
      </c>
      <c r="U365" s="51"/>
      <c r="V365" s="51"/>
      <c r="W365" s="51" t="s">
        <v>1161</v>
      </c>
      <c r="X365" s="56"/>
      <c r="Y365" s="56"/>
      <c r="AA365" s="53">
        <v>0</v>
      </c>
      <c r="AB365" s="8">
        <v>0</v>
      </c>
      <c r="AC365" s="54">
        <v>0</v>
      </c>
      <c r="AD365" s="53"/>
      <c r="AE365" s="8"/>
      <c r="AF365" s="54">
        <f t="shared" si="42"/>
        <v>0</v>
      </c>
      <c r="AG365" s="53"/>
      <c r="AH365" s="8"/>
      <c r="AI365" s="54">
        <f t="shared" si="44"/>
        <v>0</v>
      </c>
      <c r="AJ365" s="53">
        <f t="shared" si="51"/>
        <v>0</v>
      </c>
      <c r="AK365" s="8">
        <f t="shared" si="51"/>
        <v>0</v>
      </c>
      <c r="AL365" s="54">
        <f t="shared" si="51"/>
        <v>0</v>
      </c>
      <c r="AM365" s="55">
        <f t="shared" si="46"/>
        <v>0</v>
      </c>
      <c r="AN365" s="4">
        <f t="shared" si="47"/>
        <v>0</v>
      </c>
      <c r="AO365" s="4"/>
    </row>
    <row r="366" spans="1:41" ht="12.75">
      <c r="A366" s="11">
        <v>359</v>
      </c>
      <c r="B366" s="46">
        <v>18210171</v>
      </c>
      <c r="C366" s="47"/>
      <c r="D366" s="5" t="s">
        <v>21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50">
        <f t="shared" si="43"/>
        <v>0</v>
      </c>
      <c r="T366" s="50" t="e">
        <f>S366-#REF!</f>
        <v>#REF!</v>
      </c>
      <c r="U366" s="51"/>
      <c r="V366" s="51"/>
      <c r="W366" s="51" t="s">
        <v>1161</v>
      </c>
      <c r="X366" s="56"/>
      <c r="Y366" s="56"/>
      <c r="AA366" s="53">
        <v>0</v>
      </c>
      <c r="AB366" s="8">
        <v>0</v>
      </c>
      <c r="AC366" s="54">
        <v>0</v>
      </c>
      <c r="AD366" s="53"/>
      <c r="AE366" s="8"/>
      <c r="AF366" s="54">
        <f t="shared" si="42"/>
        <v>0</v>
      </c>
      <c r="AG366" s="53"/>
      <c r="AH366" s="8"/>
      <c r="AI366" s="54">
        <f t="shared" si="44"/>
        <v>0</v>
      </c>
      <c r="AJ366" s="53">
        <f t="shared" si="51"/>
        <v>0</v>
      </c>
      <c r="AK366" s="8">
        <f t="shared" si="51"/>
        <v>0</v>
      </c>
      <c r="AL366" s="54">
        <f t="shared" si="51"/>
        <v>0</v>
      </c>
      <c r="AM366" s="55">
        <f t="shared" si="46"/>
        <v>0</v>
      </c>
      <c r="AN366" s="4">
        <f t="shared" si="47"/>
        <v>0</v>
      </c>
      <c r="AO366" s="4"/>
    </row>
    <row r="367" spans="1:41" ht="12.75">
      <c r="A367" s="11">
        <v>360</v>
      </c>
      <c r="B367" s="46">
        <v>18210181</v>
      </c>
      <c r="C367" s="47"/>
      <c r="D367" s="5" t="s">
        <v>22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50">
        <f t="shared" si="43"/>
        <v>0</v>
      </c>
      <c r="T367" s="50" t="e">
        <f>S367-#REF!</f>
        <v>#REF!</v>
      </c>
      <c r="U367" s="51"/>
      <c r="V367" s="51"/>
      <c r="W367" s="51" t="s">
        <v>1161</v>
      </c>
      <c r="X367" s="56"/>
      <c r="Y367" s="56"/>
      <c r="AA367" s="53">
        <v>0</v>
      </c>
      <c r="AB367" s="8">
        <v>0</v>
      </c>
      <c r="AC367" s="54">
        <v>0</v>
      </c>
      <c r="AD367" s="53"/>
      <c r="AE367" s="8"/>
      <c r="AF367" s="54">
        <f t="shared" si="42"/>
        <v>0</v>
      </c>
      <c r="AG367" s="53"/>
      <c r="AH367" s="8"/>
      <c r="AI367" s="54">
        <f t="shared" si="44"/>
        <v>0</v>
      </c>
      <c r="AJ367" s="53">
        <f aca="true" t="shared" si="52" ref="AJ367:AL386">IF($Y367&gt;0,$S367-$AF367-$AI367-$AC367,0)</f>
        <v>0</v>
      </c>
      <c r="AK367" s="8">
        <f t="shared" si="52"/>
        <v>0</v>
      </c>
      <c r="AL367" s="54">
        <f t="shared" si="52"/>
        <v>0</v>
      </c>
      <c r="AM367" s="55">
        <f t="shared" si="46"/>
        <v>0</v>
      </c>
      <c r="AN367" s="4">
        <f t="shared" si="47"/>
        <v>0</v>
      </c>
      <c r="AO367" s="4"/>
    </row>
    <row r="368" spans="1:41" ht="12.75">
      <c r="A368" s="11">
        <v>361</v>
      </c>
      <c r="B368" s="46">
        <v>18210191</v>
      </c>
      <c r="C368" s="47"/>
      <c r="D368" s="5" t="s">
        <v>23</v>
      </c>
      <c r="F368" s="48">
        <v>10331282.43</v>
      </c>
      <c r="G368" s="48">
        <v>9817468.43</v>
      </c>
      <c r="H368" s="48">
        <v>9303654.43</v>
      </c>
      <c r="I368" s="48">
        <v>8789840.43</v>
      </c>
      <c r="J368" s="48">
        <v>8441322.95</v>
      </c>
      <c r="K368" s="48">
        <v>8197160.7</v>
      </c>
      <c r="L368" s="48">
        <v>7952998.45</v>
      </c>
      <c r="M368" s="49">
        <v>7708836.2</v>
      </c>
      <c r="N368" s="49">
        <v>7464673.95</v>
      </c>
      <c r="O368" s="49">
        <v>7220511.7</v>
      </c>
      <c r="P368" s="49">
        <v>6976349.45</v>
      </c>
      <c r="Q368" s="49">
        <v>6732187.2</v>
      </c>
      <c r="R368" s="49">
        <v>6488024.95</v>
      </c>
      <c r="S368" s="50">
        <f t="shared" si="43"/>
        <v>8084554.798333335</v>
      </c>
      <c r="T368" s="50" t="e">
        <f>S368-#REF!</f>
        <v>#REF!</v>
      </c>
      <c r="U368" s="51"/>
      <c r="V368" s="51"/>
      <c r="W368" s="51" t="s">
        <v>1161</v>
      </c>
      <c r="X368" s="56"/>
      <c r="Y368" s="56"/>
      <c r="AA368" s="53">
        <v>0</v>
      </c>
      <c r="AB368" s="8">
        <v>0</v>
      </c>
      <c r="AC368" s="54">
        <v>0</v>
      </c>
      <c r="AD368" s="53"/>
      <c r="AE368" s="8"/>
      <c r="AF368" s="54">
        <f t="shared" si="42"/>
        <v>0</v>
      </c>
      <c r="AG368" s="53"/>
      <c r="AH368" s="8"/>
      <c r="AI368" s="54">
        <f t="shared" si="44"/>
        <v>0</v>
      </c>
      <c r="AJ368" s="53">
        <f t="shared" si="52"/>
        <v>0</v>
      </c>
      <c r="AK368" s="8">
        <f t="shared" si="52"/>
        <v>0</v>
      </c>
      <c r="AL368" s="54">
        <f t="shared" si="52"/>
        <v>0</v>
      </c>
      <c r="AM368" s="55">
        <f t="shared" si="46"/>
        <v>8084554.798333335</v>
      </c>
      <c r="AN368" s="4">
        <f t="shared" si="47"/>
        <v>0</v>
      </c>
      <c r="AO368" s="4"/>
    </row>
    <row r="369" spans="1:41" ht="12.75">
      <c r="A369" s="11">
        <v>362</v>
      </c>
      <c r="B369" s="94">
        <v>18210201</v>
      </c>
      <c r="C369" s="47"/>
      <c r="D369" s="98" t="s">
        <v>24</v>
      </c>
      <c r="E369" s="3">
        <v>38777</v>
      </c>
      <c r="F369" s="48">
        <v>7545051.08</v>
      </c>
      <c r="G369" s="48">
        <v>7545075.59</v>
      </c>
      <c r="H369" s="48">
        <v>23206608.23</v>
      </c>
      <c r="I369" s="48">
        <v>92331390.16</v>
      </c>
      <c r="J369" s="48">
        <v>95709187.64</v>
      </c>
      <c r="K369" s="48">
        <v>107532556.73</v>
      </c>
      <c r="L369" s="48">
        <v>108355175.25</v>
      </c>
      <c r="M369" s="49">
        <v>107772963.06</v>
      </c>
      <c r="N369" s="49">
        <v>107857048.58</v>
      </c>
      <c r="O369" s="49">
        <v>107936602.87</v>
      </c>
      <c r="P369" s="49">
        <v>107957630.55</v>
      </c>
      <c r="Q369" s="49">
        <v>107960423.57</v>
      </c>
      <c r="R369" s="49">
        <v>108010537.87</v>
      </c>
      <c r="S369" s="50">
        <f t="shared" si="43"/>
        <v>85995204.72541668</v>
      </c>
      <c r="T369" s="50" t="e">
        <f>S369-#REF!</f>
        <v>#REF!</v>
      </c>
      <c r="U369" s="51"/>
      <c r="V369" s="51"/>
      <c r="W369" s="51" t="s">
        <v>1161</v>
      </c>
      <c r="X369" s="56"/>
      <c r="Y369" s="56"/>
      <c r="AA369" s="53">
        <v>0</v>
      </c>
      <c r="AB369" s="8">
        <v>0</v>
      </c>
      <c r="AC369" s="54">
        <v>0</v>
      </c>
      <c r="AD369" s="53"/>
      <c r="AE369" s="8"/>
      <c r="AF369" s="54">
        <f t="shared" si="42"/>
        <v>0</v>
      </c>
      <c r="AG369" s="53"/>
      <c r="AH369" s="8"/>
      <c r="AI369" s="54">
        <f t="shared" si="44"/>
        <v>0</v>
      </c>
      <c r="AJ369" s="53">
        <f t="shared" si="52"/>
        <v>0</v>
      </c>
      <c r="AK369" s="8">
        <f t="shared" si="52"/>
        <v>0</v>
      </c>
      <c r="AL369" s="54">
        <f t="shared" si="52"/>
        <v>0</v>
      </c>
      <c r="AM369" s="55">
        <f t="shared" si="46"/>
        <v>85995204.72541668</v>
      </c>
      <c r="AN369" s="4">
        <f t="shared" si="47"/>
        <v>0</v>
      </c>
      <c r="AO369" s="4"/>
    </row>
    <row r="370" spans="1:41" ht="12.75">
      <c r="A370" s="11">
        <v>363</v>
      </c>
      <c r="B370" s="46">
        <v>18210211</v>
      </c>
      <c r="C370" s="47"/>
      <c r="D370" s="5" t="s">
        <v>25</v>
      </c>
      <c r="E370" s="3">
        <v>39142</v>
      </c>
      <c r="F370" s="48"/>
      <c r="G370" s="48"/>
      <c r="H370" s="48"/>
      <c r="I370" s="48">
        <v>0</v>
      </c>
      <c r="J370" s="48">
        <v>0</v>
      </c>
      <c r="K370" s="48">
        <v>0</v>
      </c>
      <c r="L370" s="48">
        <v>734941.92</v>
      </c>
      <c r="M370" s="49">
        <v>639791.09</v>
      </c>
      <c r="N370" s="49">
        <v>753136.44</v>
      </c>
      <c r="O370" s="49">
        <v>753498.7</v>
      </c>
      <c r="P370" s="49">
        <v>754138.07</v>
      </c>
      <c r="Q370" s="49">
        <v>754137.91</v>
      </c>
      <c r="R370" s="49">
        <v>781319.83</v>
      </c>
      <c r="S370" s="50">
        <f t="shared" si="43"/>
        <v>398358.67041666666</v>
      </c>
      <c r="T370" s="50" t="e">
        <f>S370-#REF!</f>
        <v>#REF!</v>
      </c>
      <c r="U370" s="51"/>
      <c r="V370" s="51"/>
      <c r="W370" s="51" t="s">
        <v>1161</v>
      </c>
      <c r="X370" s="56"/>
      <c r="Y370" s="56"/>
      <c r="AA370" s="53">
        <v>0</v>
      </c>
      <c r="AB370" s="8">
        <v>0</v>
      </c>
      <c r="AC370" s="54">
        <v>0</v>
      </c>
      <c r="AD370" s="53"/>
      <c r="AE370" s="8"/>
      <c r="AF370" s="54">
        <f t="shared" si="42"/>
        <v>0</v>
      </c>
      <c r="AG370" s="53"/>
      <c r="AH370" s="8"/>
      <c r="AI370" s="54">
        <f t="shared" si="44"/>
        <v>0</v>
      </c>
      <c r="AJ370" s="53">
        <f t="shared" si="52"/>
        <v>0</v>
      </c>
      <c r="AK370" s="8">
        <f t="shared" si="52"/>
        <v>0</v>
      </c>
      <c r="AL370" s="54">
        <f t="shared" si="52"/>
        <v>0</v>
      </c>
      <c r="AM370" s="55">
        <f t="shared" si="46"/>
        <v>398358.67041666666</v>
      </c>
      <c r="AN370" s="4">
        <f t="shared" si="47"/>
        <v>0</v>
      </c>
      <c r="AO370" s="4"/>
    </row>
    <row r="371" spans="1:41" ht="12.75">
      <c r="A371" s="11">
        <v>364</v>
      </c>
      <c r="B371" s="46">
        <v>18220001</v>
      </c>
      <c r="C371" s="47"/>
      <c r="D371" s="5" t="s">
        <v>26</v>
      </c>
      <c r="F371" s="48">
        <v>95685.12</v>
      </c>
      <c r="G371" s="48">
        <v>92141.21</v>
      </c>
      <c r="H371" s="48">
        <v>88597.3</v>
      </c>
      <c r="I371" s="48">
        <v>85053.39</v>
      </c>
      <c r="J371" s="48">
        <v>81509.48</v>
      </c>
      <c r="K371" s="48">
        <v>77965.57</v>
      </c>
      <c r="L371" s="48">
        <v>74421.66</v>
      </c>
      <c r="M371" s="49">
        <v>70877.75</v>
      </c>
      <c r="N371" s="49">
        <v>67333.84</v>
      </c>
      <c r="O371" s="49">
        <v>63789.93</v>
      </c>
      <c r="P371" s="49">
        <v>60246.02</v>
      </c>
      <c r="Q371" s="49">
        <v>56702.11</v>
      </c>
      <c r="R371" s="49">
        <v>53158.2</v>
      </c>
      <c r="S371" s="50">
        <f t="shared" si="43"/>
        <v>74421.66</v>
      </c>
      <c r="T371" s="50" t="e">
        <f>S371-#REF!</f>
        <v>#REF!</v>
      </c>
      <c r="U371" s="51">
        <v>23</v>
      </c>
      <c r="V371" s="51" t="s">
        <v>27</v>
      </c>
      <c r="W371" s="51" t="s">
        <v>1239</v>
      </c>
      <c r="X371" s="56"/>
      <c r="Y371" s="56">
        <v>23</v>
      </c>
      <c r="AA371" s="53">
        <v>0</v>
      </c>
      <c r="AB371" s="8">
        <v>0</v>
      </c>
      <c r="AC371" s="54">
        <v>0</v>
      </c>
      <c r="AD371" s="53">
        <f aca="true" t="shared" si="53" ref="AD371:AD376">$S371</f>
        <v>74421.66</v>
      </c>
      <c r="AE371" s="8"/>
      <c r="AF371" s="54">
        <f t="shared" si="42"/>
        <v>74421.66</v>
      </c>
      <c r="AG371" s="53"/>
      <c r="AH371" s="8">
        <v>0</v>
      </c>
      <c r="AI371" s="54">
        <f t="shared" si="44"/>
        <v>0</v>
      </c>
      <c r="AJ371" s="53">
        <f t="shared" si="52"/>
        <v>0</v>
      </c>
      <c r="AK371" s="8">
        <f t="shared" si="52"/>
        <v>0</v>
      </c>
      <c r="AL371" s="54">
        <f t="shared" si="52"/>
        <v>0</v>
      </c>
      <c r="AM371" s="55">
        <f t="shared" si="46"/>
        <v>0</v>
      </c>
      <c r="AN371" s="4">
        <f t="shared" si="47"/>
        <v>0</v>
      </c>
      <c r="AO371" s="4"/>
    </row>
    <row r="372" spans="1:41" ht="12.75">
      <c r="A372" s="11">
        <v>365</v>
      </c>
      <c r="B372" s="46">
        <v>18220011</v>
      </c>
      <c r="C372" s="47"/>
      <c r="D372" s="5" t="s">
        <v>28</v>
      </c>
      <c r="F372" s="48">
        <v>65824332.04</v>
      </c>
      <c r="G372" s="48">
        <v>65824332.04</v>
      </c>
      <c r="H372" s="48">
        <v>65824332.04</v>
      </c>
      <c r="I372" s="48">
        <v>65824332.04</v>
      </c>
      <c r="J372" s="48">
        <v>65824332.04</v>
      </c>
      <c r="K372" s="48">
        <v>65824332.04</v>
      </c>
      <c r="L372" s="48">
        <v>65824332.04</v>
      </c>
      <c r="M372" s="49">
        <v>65824332.04</v>
      </c>
      <c r="N372" s="49">
        <v>65824332.04</v>
      </c>
      <c r="O372" s="49">
        <v>65824332.04</v>
      </c>
      <c r="P372" s="49">
        <v>65824332.04</v>
      </c>
      <c r="Q372" s="49">
        <v>65824332.04</v>
      </c>
      <c r="R372" s="49">
        <v>65824332.04</v>
      </c>
      <c r="S372" s="50">
        <f t="shared" si="43"/>
        <v>65824332.03999999</v>
      </c>
      <c r="T372" s="50" t="e">
        <f>S372-#REF!</f>
        <v>#REF!</v>
      </c>
      <c r="U372" s="51">
        <v>23</v>
      </c>
      <c r="V372" s="51" t="s">
        <v>27</v>
      </c>
      <c r="W372" s="51" t="s">
        <v>1239</v>
      </c>
      <c r="X372" s="56"/>
      <c r="Y372" s="56">
        <v>23</v>
      </c>
      <c r="AA372" s="53">
        <v>0</v>
      </c>
      <c r="AB372" s="8">
        <v>0</v>
      </c>
      <c r="AC372" s="54">
        <v>0</v>
      </c>
      <c r="AD372" s="53">
        <f t="shared" si="53"/>
        <v>65824332.03999999</v>
      </c>
      <c r="AE372" s="8"/>
      <c r="AF372" s="54">
        <f t="shared" si="42"/>
        <v>65824332.03999999</v>
      </c>
      <c r="AG372" s="53"/>
      <c r="AH372" s="8">
        <v>0</v>
      </c>
      <c r="AI372" s="54">
        <f t="shared" si="44"/>
        <v>0</v>
      </c>
      <c r="AJ372" s="53">
        <f t="shared" si="52"/>
        <v>0</v>
      </c>
      <c r="AK372" s="8">
        <f t="shared" si="52"/>
        <v>0</v>
      </c>
      <c r="AL372" s="54">
        <f t="shared" si="52"/>
        <v>0</v>
      </c>
      <c r="AM372" s="55">
        <f t="shared" si="46"/>
        <v>0</v>
      </c>
      <c r="AN372" s="4">
        <f t="shared" si="47"/>
        <v>0</v>
      </c>
      <c r="AO372" s="4"/>
    </row>
    <row r="373" spans="1:41" ht="12.75">
      <c r="A373" s="11">
        <v>366</v>
      </c>
      <c r="B373" s="46">
        <v>18220021</v>
      </c>
      <c r="C373" s="47"/>
      <c r="D373" s="5" t="s">
        <v>29</v>
      </c>
      <c r="F373" s="48">
        <v>744794.53</v>
      </c>
      <c r="G373" s="48">
        <v>744794.53</v>
      </c>
      <c r="H373" s="48">
        <v>744794.53</v>
      </c>
      <c r="I373" s="48">
        <v>744794.53</v>
      </c>
      <c r="J373" s="48">
        <v>744794.53</v>
      </c>
      <c r="K373" s="48">
        <v>744794.53</v>
      </c>
      <c r="L373" s="48">
        <v>744794.53</v>
      </c>
      <c r="M373" s="49">
        <v>744794.53</v>
      </c>
      <c r="N373" s="49">
        <v>744794.53</v>
      </c>
      <c r="O373" s="49">
        <v>744794.53</v>
      </c>
      <c r="P373" s="49">
        <v>744794.53</v>
      </c>
      <c r="Q373" s="49">
        <v>744794.53</v>
      </c>
      <c r="R373" s="49">
        <v>744794.53</v>
      </c>
      <c r="S373" s="50">
        <f t="shared" si="43"/>
        <v>744794.5300000001</v>
      </c>
      <c r="T373" s="50" t="e">
        <f>S373-#REF!</f>
        <v>#REF!</v>
      </c>
      <c r="U373" s="51">
        <v>23</v>
      </c>
      <c r="V373" s="51" t="s">
        <v>27</v>
      </c>
      <c r="W373" s="51" t="s">
        <v>1239</v>
      </c>
      <c r="X373" s="56"/>
      <c r="Y373" s="56">
        <v>23</v>
      </c>
      <c r="AA373" s="53">
        <v>0</v>
      </c>
      <c r="AB373" s="8">
        <v>0</v>
      </c>
      <c r="AC373" s="54">
        <v>0</v>
      </c>
      <c r="AD373" s="53">
        <f t="shared" si="53"/>
        <v>744794.5300000001</v>
      </c>
      <c r="AE373" s="8"/>
      <c r="AF373" s="54">
        <f t="shared" si="42"/>
        <v>744794.5300000001</v>
      </c>
      <c r="AG373" s="53"/>
      <c r="AH373" s="8">
        <v>0</v>
      </c>
      <c r="AI373" s="54">
        <f t="shared" si="44"/>
        <v>0</v>
      </c>
      <c r="AJ373" s="53">
        <f t="shared" si="52"/>
        <v>0</v>
      </c>
      <c r="AK373" s="8">
        <f t="shared" si="52"/>
        <v>0</v>
      </c>
      <c r="AL373" s="54">
        <f t="shared" si="52"/>
        <v>0</v>
      </c>
      <c r="AM373" s="55">
        <f t="shared" si="46"/>
        <v>0</v>
      </c>
      <c r="AN373" s="4">
        <f t="shared" si="47"/>
        <v>0</v>
      </c>
      <c r="AO373" s="4"/>
    </row>
    <row r="374" spans="1:41" ht="12.75">
      <c r="A374" s="11">
        <v>367</v>
      </c>
      <c r="B374" s="46">
        <v>18220031</v>
      </c>
      <c r="C374" s="47"/>
      <c r="D374" s="5" t="s">
        <v>30</v>
      </c>
      <c r="F374" s="48">
        <v>-18840989.28</v>
      </c>
      <c r="G374" s="48">
        <v>-18840989.28</v>
      </c>
      <c r="H374" s="48">
        <v>-18840989.28</v>
      </c>
      <c r="I374" s="48">
        <v>-18840989.28</v>
      </c>
      <c r="J374" s="48">
        <v>-18840989.28</v>
      </c>
      <c r="K374" s="48">
        <v>-18840989.28</v>
      </c>
      <c r="L374" s="48">
        <v>-18840989.28</v>
      </c>
      <c r="M374" s="49">
        <v>-18840989.28</v>
      </c>
      <c r="N374" s="49">
        <v>-18840989.28</v>
      </c>
      <c r="O374" s="49">
        <v>-18840989.28</v>
      </c>
      <c r="P374" s="49">
        <v>-18840989.28</v>
      </c>
      <c r="Q374" s="49">
        <v>-18840989.28</v>
      </c>
      <c r="R374" s="49">
        <v>-18840989.28</v>
      </c>
      <c r="S374" s="50">
        <f t="shared" si="43"/>
        <v>-18840989.28</v>
      </c>
      <c r="T374" s="50" t="e">
        <f>S374-#REF!</f>
        <v>#REF!</v>
      </c>
      <c r="U374" s="51">
        <v>23</v>
      </c>
      <c r="V374" s="51" t="s">
        <v>27</v>
      </c>
      <c r="W374" s="51" t="s">
        <v>1239</v>
      </c>
      <c r="X374" s="56"/>
      <c r="Y374" s="56">
        <v>23</v>
      </c>
      <c r="AA374" s="53">
        <v>0</v>
      </c>
      <c r="AB374" s="8">
        <v>0</v>
      </c>
      <c r="AC374" s="54">
        <v>0</v>
      </c>
      <c r="AD374" s="53">
        <f t="shared" si="53"/>
        <v>-18840989.28</v>
      </c>
      <c r="AE374" s="8"/>
      <c r="AF374" s="54">
        <f t="shared" si="42"/>
        <v>-18840989.28</v>
      </c>
      <c r="AG374" s="53"/>
      <c r="AH374" s="8">
        <v>0</v>
      </c>
      <c r="AI374" s="54">
        <f t="shared" si="44"/>
        <v>0</v>
      </c>
      <c r="AJ374" s="53">
        <f t="shared" si="52"/>
        <v>0</v>
      </c>
      <c r="AK374" s="8">
        <f t="shared" si="52"/>
        <v>0</v>
      </c>
      <c r="AL374" s="54">
        <f t="shared" si="52"/>
        <v>0</v>
      </c>
      <c r="AM374" s="55">
        <f t="shared" si="46"/>
        <v>0</v>
      </c>
      <c r="AN374" s="4">
        <f t="shared" si="47"/>
        <v>0</v>
      </c>
      <c r="AO374" s="4"/>
    </row>
    <row r="375" spans="1:41" ht="12.75">
      <c r="A375" s="11">
        <v>368</v>
      </c>
      <c r="B375" s="46">
        <v>18220041</v>
      </c>
      <c r="C375" s="47"/>
      <c r="D375" s="5" t="s">
        <v>31</v>
      </c>
      <c r="F375" s="48">
        <v>-4048151.24</v>
      </c>
      <c r="G375" s="48">
        <v>-4172709.74</v>
      </c>
      <c r="H375" s="48">
        <v>-4297268.24</v>
      </c>
      <c r="I375" s="48">
        <v>-4421826.74</v>
      </c>
      <c r="J375" s="48">
        <v>-4546385.24</v>
      </c>
      <c r="K375" s="48">
        <v>-4670943.74</v>
      </c>
      <c r="L375" s="48">
        <v>-4795502.24</v>
      </c>
      <c r="M375" s="49">
        <v>-4920060.74</v>
      </c>
      <c r="N375" s="49">
        <v>-5044619.24</v>
      </c>
      <c r="O375" s="49">
        <v>-5169177.74</v>
      </c>
      <c r="P375" s="49">
        <v>-5293736.24</v>
      </c>
      <c r="Q375" s="49">
        <v>-5418294.74</v>
      </c>
      <c r="R375" s="49">
        <v>-5542853.24</v>
      </c>
      <c r="S375" s="50">
        <f t="shared" si="43"/>
        <v>-4795502.240000001</v>
      </c>
      <c r="T375" s="50" t="e">
        <f>S375-#REF!</f>
        <v>#REF!</v>
      </c>
      <c r="U375" s="51">
        <v>23</v>
      </c>
      <c r="V375" s="51" t="s">
        <v>27</v>
      </c>
      <c r="W375" s="51" t="s">
        <v>1239</v>
      </c>
      <c r="X375" s="56"/>
      <c r="Y375" s="56">
        <v>23</v>
      </c>
      <c r="AA375" s="53">
        <v>0</v>
      </c>
      <c r="AB375" s="8">
        <v>0</v>
      </c>
      <c r="AC375" s="54">
        <v>0</v>
      </c>
      <c r="AD375" s="53">
        <f t="shared" si="53"/>
        <v>-4795502.240000001</v>
      </c>
      <c r="AE375" s="8"/>
      <c r="AF375" s="54">
        <f t="shared" si="42"/>
        <v>-4795502.240000001</v>
      </c>
      <c r="AG375" s="53"/>
      <c r="AH375" s="8">
        <v>0</v>
      </c>
      <c r="AI375" s="54">
        <f t="shared" si="44"/>
        <v>0</v>
      </c>
      <c r="AJ375" s="53">
        <f t="shared" si="52"/>
        <v>0</v>
      </c>
      <c r="AK375" s="8">
        <f t="shared" si="52"/>
        <v>0</v>
      </c>
      <c r="AL375" s="54">
        <f t="shared" si="52"/>
        <v>0</v>
      </c>
      <c r="AM375" s="55">
        <f t="shared" si="46"/>
        <v>0</v>
      </c>
      <c r="AN375" s="4">
        <f t="shared" si="47"/>
        <v>0</v>
      </c>
      <c r="AO375" s="4"/>
    </row>
    <row r="376" spans="1:41" ht="12.75">
      <c r="A376" s="11">
        <v>369</v>
      </c>
      <c r="B376" s="46">
        <v>18230001</v>
      </c>
      <c r="C376" s="47"/>
      <c r="D376" s="5" t="s">
        <v>32</v>
      </c>
      <c r="F376" s="48">
        <v>168606505</v>
      </c>
      <c r="G376" s="48">
        <v>166888588</v>
      </c>
      <c r="H376" s="48">
        <v>165170671</v>
      </c>
      <c r="I376" s="48">
        <v>163452754</v>
      </c>
      <c r="J376" s="48">
        <v>161424171</v>
      </c>
      <c r="K376" s="48">
        <v>159395588</v>
      </c>
      <c r="L376" s="48">
        <v>157367005</v>
      </c>
      <c r="M376" s="49">
        <v>155338422</v>
      </c>
      <c r="N376" s="49">
        <v>153309839</v>
      </c>
      <c r="O376" s="49">
        <v>151281256</v>
      </c>
      <c r="P376" s="49">
        <v>149252673</v>
      </c>
      <c r="Q376" s="49">
        <v>147224090</v>
      </c>
      <c r="R376" s="49">
        <v>145195507</v>
      </c>
      <c r="S376" s="50">
        <f t="shared" si="43"/>
        <v>157250505.25</v>
      </c>
      <c r="T376" s="50" t="e">
        <f>S376-#REF!</f>
        <v>#REF!</v>
      </c>
      <c r="U376" s="51">
        <v>23</v>
      </c>
      <c r="V376" s="51" t="s">
        <v>33</v>
      </c>
      <c r="W376" s="51" t="s">
        <v>1239</v>
      </c>
      <c r="X376" s="56"/>
      <c r="Y376" s="56">
        <v>23</v>
      </c>
      <c r="AA376" s="53">
        <v>0</v>
      </c>
      <c r="AB376" s="8">
        <v>0</v>
      </c>
      <c r="AC376" s="54">
        <v>0</v>
      </c>
      <c r="AD376" s="53">
        <f t="shared" si="53"/>
        <v>157250505.25</v>
      </c>
      <c r="AE376" s="8"/>
      <c r="AF376" s="54">
        <f t="shared" si="42"/>
        <v>157250505.25</v>
      </c>
      <c r="AG376" s="53"/>
      <c r="AH376" s="8">
        <v>0</v>
      </c>
      <c r="AI376" s="54">
        <f t="shared" si="44"/>
        <v>0</v>
      </c>
      <c r="AJ376" s="53">
        <f t="shared" si="52"/>
        <v>0</v>
      </c>
      <c r="AK376" s="8">
        <f t="shared" si="52"/>
        <v>0</v>
      </c>
      <c r="AL376" s="54">
        <f t="shared" si="52"/>
        <v>0</v>
      </c>
      <c r="AM376" s="55">
        <f t="shared" si="46"/>
        <v>0</v>
      </c>
      <c r="AN376" s="4">
        <f t="shared" si="47"/>
        <v>0</v>
      </c>
      <c r="AO376" s="4"/>
    </row>
    <row r="377" spans="1:41" ht="12.75">
      <c r="A377" s="11">
        <v>370</v>
      </c>
      <c r="B377" s="46">
        <v>18230002</v>
      </c>
      <c r="C377" s="47" t="s">
        <v>34</v>
      </c>
      <c r="D377" s="5" t="s">
        <v>35</v>
      </c>
      <c r="F377" s="48">
        <v>25207624</v>
      </c>
      <c r="G377" s="48">
        <v>25207624</v>
      </c>
      <c r="H377" s="48">
        <v>25207624</v>
      </c>
      <c r="I377" s="48">
        <v>25062624</v>
      </c>
      <c r="J377" s="48">
        <v>25062624</v>
      </c>
      <c r="K377" s="48">
        <v>25062624</v>
      </c>
      <c r="L377" s="48">
        <v>24622624</v>
      </c>
      <c r="M377" s="49">
        <v>24622624</v>
      </c>
      <c r="N377" s="49">
        <v>24622624</v>
      </c>
      <c r="O377" s="49">
        <v>24182624</v>
      </c>
      <c r="P377" s="49">
        <v>24182624</v>
      </c>
      <c r="Q377" s="49">
        <v>24182624</v>
      </c>
      <c r="R377" s="49">
        <v>24807624</v>
      </c>
      <c r="S377" s="50">
        <f t="shared" si="43"/>
        <v>24752207.333333332</v>
      </c>
      <c r="T377" s="50" t="e">
        <f>S377-#REF!</f>
        <v>#REF!</v>
      </c>
      <c r="U377" s="51">
        <v>65</v>
      </c>
      <c r="V377" s="51"/>
      <c r="W377" s="51" t="s">
        <v>36</v>
      </c>
      <c r="X377" s="56"/>
      <c r="Y377" s="56" t="s">
        <v>37</v>
      </c>
      <c r="AA377" s="53">
        <v>0</v>
      </c>
      <c r="AB377" s="8">
        <v>0</v>
      </c>
      <c r="AC377" s="54">
        <v>0</v>
      </c>
      <c r="AD377" s="53"/>
      <c r="AE377" s="8"/>
      <c r="AF377" s="54">
        <f t="shared" si="42"/>
        <v>0</v>
      </c>
      <c r="AG377" s="53"/>
      <c r="AH377" s="8"/>
      <c r="AI377" s="54">
        <f t="shared" si="44"/>
        <v>0</v>
      </c>
      <c r="AJ377" s="53">
        <f t="shared" si="52"/>
        <v>24752207.333333332</v>
      </c>
      <c r="AK377" s="8">
        <f t="shared" si="52"/>
        <v>24752207.333333332</v>
      </c>
      <c r="AL377" s="54">
        <f t="shared" si="52"/>
        <v>24752207.333333332</v>
      </c>
      <c r="AM377" s="55">
        <f t="shared" si="46"/>
        <v>0</v>
      </c>
      <c r="AN377" s="4">
        <f t="shared" si="47"/>
        <v>0</v>
      </c>
      <c r="AO377" s="4"/>
    </row>
    <row r="378" spans="1:41" ht="12.75">
      <c r="A378" s="11">
        <v>371</v>
      </c>
      <c r="B378" s="46">
        <v>18230011</v>
      </c>
      <c r="C378" s="47" t="s">
        <v>34</v>
      </c>
      <c r="D378" s="5" t="s">
        <v>38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50">
        <f t="shared" si="43"/>
        <v>0</v>
      </c>
      <c r="T378" s="50" t="e">
        <f>S378-#REF!</f>
        <v>#REF!</v>
      </c>
      <c r="U378" s="51">
        <v>65</v>
      </c>
      <c r="V378" s="51"/>
      <c r="W378" s="51" t="s">
        <v>36</v>
      </c>
      <c r="X378" s="56"/>
      <c r="Y378" s="56" t="s">
        <v>37</v>
      </c>
      <c r="AA378" s="53">
        <v>0</v>
      </c>
      <c r="AB378" s="8">
        <v>0</v>
      </c>
      <c r="AC378" s="54">
        <v>0</v>
      </c>
      <c r="AD378" s="53"/>
      <c r="AE378" s="8"/>
      <c r="AF378" s="54">
        <f t="shared" si="42"/>
        <v>0</v>
      </c>
      <c r="AG378" s="53"/>
      <c r="AH378" s="8"/>
      <c r="AI378" s="54">
        <f t="shared" si="44"/>
        <v>0</v>
      </c>
      <c r="AJ378" s="53">
        <f t="shared" si="52"/>
        <v>0</v>
      </c>
      <c r="AK378" s="8">
        <f t="shared" si="52"/>
        <v>0</v>
      </c>
      <c r="AL378" s="54">
        <f t="shared" si="52"/>
        <v>0</v>
      </c>
      <c r="AM378" s="55">
        <f t="shared" si="46"/>
        <v>0</v>
      </c>
      <c r="AN378" s="4">
        <f t="shared" si="47"/>
        <v>0</v>
      </c>
      <c r="AO378" s="4"/>
    </row>
    <row r="379" spans="1:41" ht="12.75">
      <c r="A379" s="11">
        <v>372</v>
      </c>
      <c r="B379" s="46">
        <v>18230021</v>
      </c>
      <c r="C379" s="47"/>
      <c r="D379" s="5" t="s">
        <v>39</v>
      </c>
      <c r="F379" s="48">
        <v>17547471.78</v>
      </c>
      <c r="G379" s="48">
        <v>19599460.27</v>
      </c>
      <c r="H379" s="48">
        <v>23269484.09</v>
      </c>
      <c r="I379" s="48">
        <v>27106400.49</v>
      </c>
      <c r="J379" s="48">
        <v>29321962.89</v>
      </c>
      <c r="K379" s="48">
        <v>31099017.1</v>
      </c>
      <c r="L379" s="48">
        <v>7135872.42</v>
      </c>
      <c r="M379" s="49">
        <v>9837025.3</v>
      </c>
      <c r="N379" s="49">
        <v>11370485.53</v>
      </c>
      <c r="O379" s="49">
        <v>14429880.95</v>
      </c>
      <c r="P379" s="49">
        <v>17492760.57</v>
      </c>
      <c r="Q379" s="49">
        <v>21170874.01</v>
      </c>
      <c r="R379" s="49">
        <v>24063741.83</v>
      </c>
      <c r="S379" s="50">
        <f t="shared" si="43"/>
        <v>19386569.20208333</v>
      </c>
      <c r="T379" s="50" t="e">
        <f>S379-#REF!</f>
        <v>#REF!</v>
      </c>
      <c r="U379" s="51">
        <v>47</v>
      </c>
      <c r="V379" s="51"/>
      <c r="W379" s="51" t="s">
        <v>40</v>
      </c>
      <c r="X379" s="56"/>
      <c r="Y379" s="56">
        <v>47</v>
      </c>
      <c r="AA379" s="53">
        <v>0</v>
      </c>
      <c r="AB379" s="8">
        <v>0</v>
      </c>
      <c r="AC379" s="54">
        <v>0</v>
      </c>
      <c r="AD379" s="53"/>
      <c r="AE379" s="8"/>
      <c r="AF379" s="54">
        <f t="shared" si="42"/>
        <v>0</v>
      </c>
      <c r="AG379" s="53"/>
      <c r="AH379" s="8"/>
      <c r="AI379" s="54">
        <f t="shared" si="44"/>
        <v>0</v>
      </c>
      <c r="AJ379" s="53">
        <f t="shared" si="52"/>
        <v>19386569.20208333</v>
      </c>
      <c r="AK379" s="8">
        <f t="shared" si="52"/>
        <v>19386569.20208333</v>
      </c>
      <c r="AL379" s="54">
        <f t="shared" si="52"/>
        <v>19386569.20208333</v>
      </c>
      <c r="AM379" s="55">
        <f t="shared" si="46"/>
        <v>0</v>
      </c>
      <c r="AN379" s="4">
        <f t="shared" si="47"/>
        <v>0</v>
      </c>
      <c r="AO379" s="4"/>
    </row>
    <row r="380" spans="1:41" ht="12.75">
      <c r="A380" s="11">
        <v>373</v>
      </c>
      <c r="B380" s="46">
        <v>18230031</v>
      </c>
      <c r="C380" s="47"/>
      <c r="D380" s="5" t="s">
        <v>41</v>
      </c>
      <c r="F380" s="48">
        <v>32827213.83</v>
      </c>
      <c r="G380" s="48">
        <v>32865317.17</v>
      </c>
      <c r="H380" s="48">
        <v>33088858.36</v>
      </c>
      <c r="I380" s="48">
        <v>33325564.68</v>
      </c>
      <c r="J380" s="48">
        <v>33456059.53</v>
      </c>
      <c r="K380" s="48">
        <v>33816414.04</v>
      </c>
      <c r="L380" s="48">
        <v>33894455.55</v>
      </c>
      <c r="M380" s="49">
        <v>34127784.49</v>
      </c>
      <c r="N380" s="49">
        <v>34357726.7</v>
      </c>
      <c r="O380" s="49">
        <v>34601656.57</v>
      </c>
      <c r="P380" s="49">
        <v>34482461.31</v>
      </c>
      <c r="Q380" s="49">
        <v>34363266.05</v>
      </c>
      <c r="R380" s="49">
        <v>34244070.79</v>
      </c>
      <c r="S380" s="50">
        <f t="shared" si="43"/>
        <v>33826267.23</v>
      </c>
      <c r="T380" s="50" t="e">
        <f>S380-#REF!</f>
        <v>#REF!</v>
      </c>
      <c r="U380" s="51">
        <v>23</v>
      </c>
      <c r="V380" s="51"/>
      <c r="W380" s="51" t="s">
        <v>1239</v>
      </c>
      <c r="X380" s="56"/>
      <c r="Y380" s="56">
        <v>23</v>
      </c>
      <c r="AA380" s="53">
        <v>0</v>
      </c>
      <c r="AB380" s="8">
        <v>0</v>
      </c>
      <c r="AC380" s="54">
        <v>0</v>
      </c>
      <c r="AD380" s="53"/>
      <c r="AE380" s="8"/>
      <c r="AF380" s="54">
        <f t="shared" si="42"/>
        <v>0</v>
      </c>
      <c r="AG380" s="53">
        <f>$S380</f>
        <v>33826267.23</v>
      </c>
      <c r="AH380" s="8">
        <v>0</v>
      </c>
      <c r="AI380" s="54">
        <f t="shared" si="44"/>
        <v>33826267.23</v>
      </c>
      <c r="AJ380" s="53">
        <f t="shared" si="52"/>
        <v>0</v>
      </c>
      <c r="AK380" s="8">
        <f t="shared" si="52"/>
        <v>0</v>
      </c>
      <c r="AL380" s="54">
        <f t="shared" si="52"/>
        <v>0</v>
      </c>
      <c r="AM380" s="55">
        <f t="shared" si="46"/>
        <v>0</v>
      </c>
      <c r="AN380" s="4">
        <f t="shared" si="47"/>
        <v>0</v>
      </c>
      <c r="AO380" s="4"/>
    </row>
    <row r="381" spans="1:41" ht="12.75">
      <c r="A381" s="11">
        <v>374</v>
      </c>
      <c r="B381" s="46">
        <v>18230032</v>
      </c>
      <c r="C381" s="47"/>
      <c r="D381" s="5" t="s">
        <v>42</v>
      </c>
      <c r="F381" s="48">
        <v>4310614.4</v>
      </c>
      <c r="G381" s="48">
        <v>4855087.18</v>
      </c>
      <c r="H381" s="48">
        <v>5352452.84</v>
      </c>
      <c r="I381" s="48">
        <v>6757534.09</v>
      </c>
      <c r="J381" s="48">
        <v>7408834.05</v>
      </c>
      <c r="K381" s="48">
        <v>7919816.76</v>
      </c>
      <c r="L381" s="48">
        <v>1827804.91</v>
      </c>
      <c r="M381" s="49">
        <v>2600525.25</v>
      </c>
      <c r="N381" s="49">
        <v>3448315.1</v>
      </c>
      <c r="O381" s="49">
        <v>4033522.05</v>
      </c>
      <c r="P381" s="49">
        <v>4579248.02</v>
      </c>
      <c r="Q381" s="49">
        <v>5394816.77</v>
      </c>
      <c r="R381" s="49">
        <v>5989247.05</v>
      </c>
      <c r="S381" s="50">
        <f t="shared" si="43"/>
        <v>4943990.645416667</v>
      </c>
      <c r="T381" s="50" t="e">
        <f>S381-#REF!</f>
        <v>#REF!</v>
      </c>
      <c r="U381" s="51">
        <v>65</v>
      </c>
      <c r="V381" s="51"/>
      <c r="W381" s="51" t="s">
        <v>43</v>
      </c>
      <c r="X381" s="56"/>
      <c r="Y381" s="56">
        <v>47</v>
      </c>
      <c r="AA381" s="53">
        <v>0</v>
      </c>
      <c r="AB381" s="8">
        <v>0</v>
      </c>
      <c r="AC381" s="54">
        <v>0</v>
      </c>
      <c r="AD381" s="53"/>
      <c r="AE381" s="8"/>
      <c r="AF381" s="54">
        <f t="shared" si="42"/>
        <v>0</v>
      </c>
      <c r="AG381" s="53"/>
      <c r="AH381" s="8"/>
      <c r="AI381" s="54">
        <f t="shared" si="44"/>
        <v>0</v>
      </c>
      <c r="AJ381" s="53">
        <f t="shared" si="52"/>
        <v>4943990.645416667</v>
      </c>
      <c r="AK381" s="8">
        <f t="shared" si="52"/>
        <v>4943990.645416667</v>
      </c>
      <c r="AL381" s="54">
        <f t="shared" si="52"/>
        <v>4943990.645416667</v>
      </c>
      <c r="AM381" s="55">
        <f t="shared" si="46"/>
        <v>0</v>
      </c>
      <c r="AN381" s="4">
        <f t="shared" si="47"/>
        <v>0</v>
      </c>
      <c r="AO381" s="4"/>
    </row>
    <row r="382" spans="1:41" ht="12.75">
      <c r="A382" s="11">
        <v>375</v>
      </c>
      <c r="B382" s="46">
        <v>18230041</v>
      </c>
      <c r="C382" s="47"/>
      <c r="D382" s="5" t="s">
        <v>44</v>
      </c>
      <c r="F382" s="48">
        <v>21589277</v>
      </c>
      <c r="G382" s="48">
        <v>21589277</v>
      </c>
      <c r="H382" s="48">
        <v>21589277</v>
      </c>
      <c r="I382" s="48">
        <v>21589277</v>
      </c>
      <c r="J382" s="48">
        <v>21589277</v>
      </c>
      <c r="K382" s="48">
        <v>21589277</v>
      </c>
      <c r="L382" s="48">
        <v>21589277</v>
      </c>
      <c r="M382" s="49">
        <v>21589277</v>
      </c>
      <c r="N382" s="49">
        <v>21589277</v>
      </c>
      <c r="O382" s="49">
        <v>21589277</v>
      </c>
      <c r="P382" s="49">
        <v>21589277</v>
      </c>
      <c r="Q382" s="49">
        <v>21589277</v>
      </c>
      <c r="R382" s="49">
        <v>21589277</v>
      </c>
      <c r="S382" s="50">
        <f t="shared" si="43"/>
        <v>21589277</v>
      </c>
      <c r="T382" s="50" t="e">
        <f>S382-#REF!</f>
        <v>#REF!</v>
      </c>
      <c r="U382" s="51">
        <v>23</v>
      </c>
      <c r="V382" s="51">
        <v>7</v>
      </c>
      <c r="W382" s="51">
        <v>57</v>
      </c>
      <c r="X382" s="56"/>
      <c r="Y382" s="56">
        <v>23</v>
      </c>
      <c r="AA382" s="53">
        <v>0</v>
      </c>
      <c r="AB382" s="8">
        <v>0</v>
      </c>
      <c r="AC382" s="54">
        <v>0</v>
      </c>
      <c r="AD382" s="53">
        <f>$S382</f>
        <v>21589277</v>
      </c>
      <c r="AE382" s="8"/>
      <c r="AF382" s="54">
        <f t="shared" si="42"/>
        <v>21589277</v>
      </c>
      <c r="AG382" s="53"/>
      <c r="AH382" s="8">
        <v>0</v>
      </c>
      <c r="AI382" s="54">
        <f t="shared" si="44"/>
        <v>0</v>
      </c>
      <c r="AJ382" s="53">
        <f t="shared" si="52"/>
        <v>0</v>
      </c>
      <c r="AK382" s="8">
        <f t="shared" si="52"/>
        <v>0</v>
      </c>
      <c r="AL382" s="54">
        <f t="shared" si="52"/>
        <v>0</v>
      </c>
      <c r="AM382" s="55">
        <f t="shared" si="46"/>
        <v>0</v>
      </c>
      <c r="AN382" s="4">
        <f t="shared" si="47"/>
        <v>0</v>
      </c>
      <c r="AO382" s="4"/>
    </row>
    <row r="383" spans="1:41" ht="12.75">
      <c r="A383" s="11">
        <v>376</v>
      </c>
      <c r="B383" s="46">
        <v>18230042</v>
      </c>
      <c r="C383" s="47"/>
      <c r="D383" s="5" t="s">
        <v>45</v>
      </c>
      <c r="F383" s="48">
        <v>3085258.28</v>
      </c>
      <c r="G383" s="48">
        <v>2772206.06</v>
      </c>
      <c r="H383" s="48">
        <v>2267906.79</v>
      </c>
      <c r="I383" s="48">
        <v>1657398.2</v>
      </c>
      <c r="J383" s="48">
        <v>961125.64</v>
      </c>
      <c r="K383" s="48">
        <v>460899.28</v>
      </c>
      <c r="L383" s="48">
        <v>6775553.3</v>
      </c>
      <c r="M383" s="49">
        <v>6359318.28</v>
      </c>
      <c r="N383" s="49">
        <v>5990221.73</v>
      </c>
      <c r="O383" s="49">
        <v>5727604.94</v>
      </c>
      <c r="P383" s="49">
        <v>5532967.45</v>
      </c>
      <c r="Q383" s="49">
        <v>5324207.42</v>
      </c>
      <c r="R383" s="49">
        <v>5047872.17</v>
      </c>
      <c r="S383" s="50">
        <f t="shared" si="43"/>
        <v>3991331.192916667</v>
      </c>
      <c r="T383" s="50" t="e">
        <f>S383-#REF!</f>
        <v>#REF!</v>
      </c>
      <c r="U383" s="51">
        <v>65</v>
      </c>
      <c r="V383" s="51"/>
      <c r="W383" s="51" t="s">
        <v>43</v>
      </c>
      <c r="X383" s="56"/>
      <c r="Y383" s="56">
        <v>47</v>
      </c>
      <c r="AA383" s="53">
        <v>0</v>
      </c>
      <c r="AB383" s="8">
        <v>0</v>
      </c>
      <c r="AC383" s="54">
        <v>0</v>
      </c>
      <c r="AD383" s="53"/>
      <c r="AE383" s="8"/>
      <c r="AF383" s="54">
        <f t="shared" si="42"/>
        <v>0</v>
      </c>
      <c r="AG383" s="53"/>
      <c r="AH383" s="8"/>
      <c r="AI383" s="54">
        <f t="shared" si="44"/>
        <v>0</v>
      </c>
      <c r="AJ383" s="53">
        <f t="shared" si="52"/>
        <v>3991331.192916667</v>
      </c>
      <c r="AK383" s="8">
        <f t="shared" si="52"/>
        <v>3991331.192916667</v>
      </c>
      <c r="AL383" s="54">
        <f t="shared" si="52"/>
        <v>3991331.192916667</v>
      </c>
      <c r="AM383" s="55">
        <f t="shared" si="46"/>
        <v>0</v>
      </c>
      <c r="AN383" s="4">
        <f t="shared" si="47"/>
        <v>0</v>
      </c>
      <c r="AO383" s="4"/>
    </row>
    <row r="384" spans="1:41" ht="12.75">
      <c r="A384" s="11">
        <v>377</v>
      </c>
      <c r="B384" s="46">
        <v>18230051</v>
      </c>
      <c r="C384" s="47"/>
      <c r="D384" s="5" t="s">
        <v>46</v>
      </c>
      <c r="F384" s="48">
        <v>-11385603.24</v>
      </c>
      <c r="G384" s="48">
        <v>-11433643.13</v>
      </c>
      <c r="H384" s="48">
        <v>-11481683.02</v>
      </c>
      <c r="I384" s="48">
        <v>-11529722.91</v>
      </c>
      <c r="J384" s="48">
        <v>-11577762.8</v>
      </c>
      <c r="K384" s="48">
        <v>-11625802.69</v>
      </c>
      <c r="L384" s="48">
        <v>-11673842.58</v>
      </c>
      <c r="M384" s="49">
        <v>-11721882.47</v>
      </c>
      <c r="N384" s="49">
        <v>-11769922.36</v>
      </c>
      <c r="O384" s="49">
        <v>-11817962.25</v>
      </c>
      <c r="P384" s="49">
        <v>-11866002.14</v>
      </c>
      <c r="Q384" s="49">
        <v>-11914042.03</v>
      </c>
      <c r="R384" s="49">
        <v>-11962081.92</v>
      </c>
      <c r="S384" s="50">
        <f t="shared" si="43"/>
        <v>-11673842.58</v>
      </c>
      <c r="T384" s="50" t="e">
        <f>S384-#REF!</f>
        <v>#REF!</v>
      </c>
      <c r="U384" s="51">
        <v>23</v>
      </c>
      <c r="V384" s="51">
        <v>8</v>
      </c>
      <c r="W384" s="51">
        <v>57</v>
      </c>
      <c r="X384" s="56"/>
      <c r="Y384" s="56">
        <v>23</v>
      </c>
      <c r="AA384" s="53">
        <v>0</v>
      </c>
      <c r="AB384" s="8">
        <v>0</v>
      </c>
      <c r="AC384" s="54">
        <v>0</v>
      </c>
      <c r="AD384" s="53">
        <f>$S384</f>
        <v>-11673842.58</v>
      </c>
      <c r="AE384" s="8"/>
      <c r="AF384" s="54">
        <f t="shared" si="42"/>
        <v>-11673842.58</v>
      </c>
      <c r="AG384" s="53"/>
      <c r="AH384" s="8">
        <v>0</v>
      </c>
      <c r="AI384" s="54">
        <f t="shared" si="44"/>
        <v>0</v>
      </c>
      <c r="AJ384" s="53">
        <f t="shared" si="52"/>
        <v>0</v>
      </c>
      <c r="AK384" s="8">
        <f t="shared" si="52"/>
        <v>0</v>
      </c>
      <c r="AL384" s="54">
        <f t="shared" si="52"/>
        <v>0</v>
      </c>
      <c r="AM384" s="55">
        <f t="shared" si="46"/>
        <v>0</v>
      </c>
      <c r="AN384" s="4">
        <f t="shared" si="47"/>
        <v>0</v>
      </c>
      <c r="AO384" s="4"/>
    </row>
    <row r="385" spans="1:41" ht="12.75">
      <c r="A385" s="11">
        <v>378</v>
      </c>
      <c r="B385" s="46">
        <v>18230061</v>
      </c>
      <c r="C385" s="47"/>
      <c r="D385" s="5" t="s">
        <v>92</v>
      </c>
      <c r="F385" s="48">
        <v>2461582</v>
      </c>
      <c r="G385" s="48">
        <v>2450015</v>
      </c>
      <c r="H385" s="48">
        <v>2438448</v>
      </c>
      <c r="I385" s="48">
        <v>2426881</v>
      </c>
      <c r="J385" s="48">
        <v>2415314</v>
      </c>
      <c r="K385" s="48">
        <v>2403747</v>
      </c>
      <c r="L385" s="48">
        <v>2392180</v>
      </c>
      <c r="M385" s="49">
        <v>2380613</v>
      </c>
      <c r="N385" s="49">
        <v>2369046</v>
      </c>
      <c r="O385" s="49">
        <v>2357479</v>
      </c>
      <c r="P385" s="49">
        <v>2345912</v>
      </c>
      <c r="Q385" s="49">
        <v>2334345</v>
      </c>
      <c r="R385" s="49">
        <v>2322778</v>
      </c>
      <c r="S385" s="50">
        <f t="shared" si="43"/>
        <v>2392180</v>
      </c>
      <c r="T385" s="50" t="e">
        <f>S385-#REF!</f>
        <v>#REF!</v>
      </c>
      <c r="U385" s="51">
        <v>24</v>
      </c>
      <c r="V385" s="51">
        <v>9</v>
      </c>
      <c r="W385" s="51">
        <v>58</v>
      </c>
      <c r="X385" s="56"/>
      <c r="Y385" s="56">
        <v>24</v>
      </c>
      <c r="AA385" s="53">
        <v>0</v>
      </c>
      <c r="AB385" s="8">
        <v>0</v>
      </c>
      <c r="AC385" s="54">
        <v>0</v>
      </c>
      <c r="AD385" s="53">
        <f>$S385</f>
        <v>2392180</v>
      </c>
      <c r="AE385" s="8"/>
      <c r="AF385" s="54">
        <f t="shared" si="42"/>
        <v>2392180</v>
      </c>
      <c r="AG385" s="53"/>
      <c r="AH385" s="8">
        <v>0</v>
      </c>
      <c r="AI385" s="54">
        <f t="shared" si="44"/>
        <v>0</v>
      </c>
      <c r="AJ385" s="53">
        <f t="shared" si="52"/>
        <v>0</v>
      </c>
      <c r="AK385" s="8">
        <f t="shared" si="52"/>
        <v>0</v>
      </c>
      <c r="AL385" s="54">
        <f t="shared" si="52"/>
        <v>0</v>
      </c>
      <c r="AM385" s="55">
        <f t="shared" si="46"/>
        <v>0</v>
      </c>
      <c r="AN385" s="4">
        <f t="shared" si="47"/>
        <v>0</v>
      </c>
      <c r="AO385" s="4"/>
    </row>
    <row r="386" spans="1:41" ht="12.75">
      <c r="A386" s="11">
        <v>379</v>
      </c>
      <c r="B386" s="46">
        <v>18230071</v>
      </c>
      <c r="C386" s="47"/>
      <c r="D386" s="5" t="s">
        <v>93</v>
      </c>
      <c r="F386" s="48">
        <v>113632921</v>
      </c>
      <c r="G386" s="48">
        <v>113632921</v>
      </c>
      <c r="H386" s="48">
        <v>113632921</v>
      </c>
      <c r="I386" s="48">
        <v>113632921</v>
      </c>
      <c r="J386" s="48">
        <v>113632921</v>
      </c>
      <c r="K386" s="48">
        <v>113632921</v>
      </c>
      <c r="L386" s="48">
        <v>113632921</v>
      </c>
      <c r="M386" s="49">
        <v>113632921</v>
      </c>
      <c r="N386" s="49">
        <v>113632921</v>
      </c>
      <c r="O386" s="49">
        <v>113632921</v>
      </c>
      <c r="P386" s="49">
        <v>113632921</v>
      </c>
      <c r="Q386" s="49">
        <v>113632921</v>
      </c>
      <c r="R386" s="49">
        <v>113632921</v>
      </c>
      <c r="S386" s="50">
        <f t="shared" si="43"/>
        <v>113632921</v>
      </c>
      <c r="T386" s="50" t="e">
        <f>S386-#REF!</f>
        <v>#REF!</v>
      </c>
      <c r="U386" s="51">
        <v>23</v>
      </c>
      <c r="V386" s="51">
        <v>10</v>
      </c>
      <c r="W386" s="51">
        <v>57</v>
      </c>
      <c r="X386" s="56"/>
      <c r="Y386" s="56">
        <v>23</v>
      </c>
      <c r="AA386" s="53">
        <v>0</v>
      </c>
      <c r="AB386" s="8">
        <v>0</v>
      </c>
      <c r="AC386" s="54">
        <v>0</v>
      </c>
      <c r="AD386" s="53">
        <f>$S386</f>
        <v>113632921</v>
      </c>
      <c r="AE386" s="8"/>
      <c r="AF386" s="54">
        <f t="shared" si="42"/>
        <v>113632921</v>
      </c>
      <c r="AG386" s="53"/>
      <c r="AH386" s="8">
        <v>0</v>
      </c>
      <c r="AI386" s="54">
        <f t="shared" si="44"/>
        <v>0</v>
      </c>
      <c r="AJ386" s="53">
        <f t="shared" si="52"/>
        <v>0</v>
      </c>
      <c r="AK386" s="8">
        <f t="shared" si="52"/>
        <v>0</v>
      </c>
      <c r="AL386" s="54">
        <f t="shared" si="52"/>
        <v>0</v>
      </c>
      <c r="AM386" s="55">
        <f t="shared" si="46"/>
        <v>0</v>
      </c>
      <c r="AN386" s="4">
        <f t="shared" si="47"/>
        <v>0</v>
      </c>
      <c r="AO386" s="4"/>
    </row>
    <row r="387" spans="1:41" ht="12.75">
      <c r="A387" s="11">
        <v>380</v>
      </c>
      <c r="B387" s="46">
        <v>18230081</v>
      </c>
      <c r="C387" s="47"/>
      <c r="D387" s="5" t="s">
        <v>94</v>
      </c>
      <c r="F387" s="48">
        <v>-75721847.99</v>
      </c>
      <c r="G387" s="48">
        <v>-76015732.99</v>
      </c>
      <c r="H387" s="48">
        <v>-76309617.99</v>
      </c>
      <c r="I387" s="48">
        <v>-76603502.99</v>
      </c>
      <c r="J387" s="48">
        <v>-76897387.99</v>
      </c>
      <c r="K387" s="48">
        <v>-77191272.99</v>
      </c>
      <c r="L387" s="48">
        <v>-77485157.99</v>
      </c>
      <c r="M387" s="49">
        <v>-77779042.99</v>
      </c>
      <c r="N387" s="49">
        <v>-78072927.99</v>
      </c>
      <c r="O387" s="49">
        <v>-78366812.99</v>
      </c>
      <c r="P387" s="49">
        <v>-78660697.99</v>
      </c>
      <c r="Q387" s="49">
        <v>-78954582.99</v>
      </c>
      <c r="R387" s="49">
        <v>-79248467.99</v>
      </c>
      <c r="S387" s="50">
        <f t="shared" si="43"/>
        <v>-77485157.99</v>
      </c>
      <c r="T387" s="50" t="e">
        <f>S387-#REF!</f>
        <v>#REF!</v>
      </c>
      <c r="U387" s="51">
        <v>23</v>
      </c>
      <c r="V387" s="51">
        <v>11</v>
      </c>
      <c r="W387" s="51">
        <v>57</v>
      </c>
      <c r="X387" s="56"/>
      <c r="Y387" s="56">
        <v>23</v>
      </c>
      <c r="AA387" s="53">
        <v>0</v>
      </c>
      <c r="AB387" s="8">
        <v>0</v>
      </c>
      <c r="AC387" s="54">
        <v>0</v>
      </c>
      <c r="AD387" s="53">
        <f>$S387</f>
        <v>-77485157.99</v>
      </c>
      <c r="AE387" s="8"/>
      <c r="AF387" s="54">
        <f t="shared" si="42"/>
        <v>-77485157.99</v>
      </c>
      <c r="AG387" s="53"/>
      <c r="AH387" s="8">
        <v>0</v>
      </c>
      <c r="AI387" s="54">
        <f t="shared" si="44"/>
        <v>0</v>
      </c>
      <c r="AJ387" s="53">
        <f aca="true" t="shared" si="54" ref="AJ387:AL406">IF($Y387&gt;0,$S387-$AF387-$AI387-$AC387,0)</f>
        <v>0</v>
      </c>
      <c r="AK387" s="8">
        <f t="shared" si="54"/>
        <v>0</v>
      </c>
      <c r="AL387" s="54">
        <f t="shared" si="54"/>
        <v>0</v>
      </c>
      <c r="AM387" s="55">
        <f t="shared" si="46"/>
        <v>0</v>
      </c>
      <c r="AN387" s="4">
        <f t="shared" si="47"/>
        <v>0</v>
      </c>
      <c r="AO387" s="4"/>
    </row>
    <row r="388" spans="1:41" ht="12.75">
      <c r="A388" s="11">
        <v>381</v>
      </c>
      <c r="B388" s="46">
        <v>18230131</v>
      </c>
      <c r="C388" s="47"/>
      <c r="D388" s="5" t="s">
        <v>95</v>
      </c>
      <c r="F388" s="48">
        <v>1387556</v>
      </c>
      <c r="G388" s="48">
        <v>1369056</v>
      </c>
      <c r="H388" s="48">
        <v>1350556</v>
      </c>
      <c r="I388" s="48">
        <v>1332056</v>
      </c>
      <c r="J388" s="48">
        <v>1313556</v>
      </c>
      <c r="K388" s="48">
        <v>1295056</v>
      </c>
      <c r="L388" s="48">
        <v>1276556</v>
      </c>
      <c r="M388" s="49">
        <v>1258056</v>
      </c>
      <c r="N388" s="49">
        <v>1239556</v>
      </c>
      <c r="O388" s="49">
        <v>1221056</v>
      </c>
      <c r="P388" s="49">
        <v>1202556</v>
      </c>
      <c r="Q388" s="49">
        <v>1184056</v>
      </c>
      <c r="R388" s="49">
        <v>1165556</v>
      </c>
      <c r="S388" s="50">
        <f t="shared" si="43"/>
        <v>1276556</v>
      </c>
      <c r="T388" s="50" t="e">
        <f>S388-#REF!</f>
        <v>#REF!</v>
      </c>
      <c r="U388" s="51"/>
      <c r="V388" s="51"/>
      <c r="W388" s="51" t="s">
        <v>1161</v>
      </c>
      <c r="X388" s="56"/>
      <c r="Y388" s="56"/>
      <c r="AA388" s="53">
        <v>0</v>
      </c>
      <c r="AB388" s="8">
        <v>0</v>
      </c>
      <c r="AC388" s="54">
        <v>0</v>
      </c>
      <c r="AD388" s="53"/>
      <c r="AE388" s="8"/>
      <c r="AF388" s="54">
        <f aca="true" t="shared" si="55" ref="AF388:AF451">AD388+AE388</f>
        <v>0</v>
      </c>
      <c r="AG388" s="53"/>
      <c r="AH388" s="8"/>
      <c r="AI388" s="54">
        <f t="shared" si="44"/>
        <v>0</v>
      </c>
      <c r="AJ388" s="53">
        <f t="shared" si="54"/>
        <v>0</v>
      </c>
      <c r="AK388" s="8">
        <f t="shared" si="54"/>
        <v>0</v>
      </c>
      <c r="AL388" s="54">
        <f t="shared" si="54"/>
        <v>0</v>
      </c>
      <c r="AM388" s="55">
        <f t="shared" si="46"/>
        <v>1276556</v>
      </c>
      <c r="AN388" s="4">
        <f t="shared" si="47"/>
        <v>0</v>
      </c>
      <c r="AO388" s="4"/>
    </row>
    <row r="389" spans="1:41" ht="12.75">
      <c r="A389" s="11">
        <v>382</v>
      </c>
      <c r="B389" s="46">
        <v>18230171</v>
      </c>
      <c r="C389" s="47"/>
      <c r="D389" s="5" t="s">
        <v>96</v>
      </c>
      <c r="F389" s="48">
        <v>5141532.97</v>
      </c>
      <c r="G389" s="48">
        <v>4923699.64</v>
      </c>
      <c r="H389" s="48">
        <v>4705866.31</v>
      </c>
      <c r="I389" s="48">
        <v>4488032.98</v>
      </c>
      <c r="J389" s="48">
        <v>4231532.98</v>
      </c>
      <c r="K389" s="48">
        <v>3975032.98</v>
      </c>
      <c r="L389" s="48">
        <v>3718532.98</v>
      </c>
      <c r="M389" s="49">
        <v>3462032.98</v>
      </c>
      <c r="N389" s="49">
        <v>3205532.98</v>
      </c>
      <c r="O389" s="49">
        <v>2949032.98</v>
      </c>
      <c r="P389" s="49">
        <v>2692532.98</v>
      </c>
      <c r="Q389" s="49">
        <v>2436032.98</v>
      </c>
      <c r="R389" s="49">
        <v>2179532.98</v>
      </c>
      <c r="S389" s="50">
        <f t="shared" si="43"/>
        <v>3704032.97875</v>
      </c>
      <c r="T389" s="50" t="e">
        <f>S389-#REF!</f>
        <v>#REF!</v>
      </c>
      <c r="U389" s="51">
        <v>23</v>
      </c>
      <c r="V389" s="51" t="s">
        <v>97</v>
      </c>
      <c r="W389" s="51" t="s">
        <v>1239</v>
      </c>
      <c r="X389" s="56"/>
      <c r="Y389" s="56">
        <v>23</v>
      </c>
      <c r="AA389" s="53">
        <v>0</v>
      </c>
      <c r="AB389" s="8">
        <v>0</v>
      </c>
      <c r="AC389" s="54">
        <v>0</v>
      </c>
      <c r="AD389" s="53">
        <f>$S389</f>
        <v>3704032.97875</v>
      </c>
      <c r="AE389" s="8"/>
      <c r="AF389" s="54">
        <f t="shared" si="55"/>
        <v>3704032.97875</v>
      </c>
      <c r="AG389" s="53"/>
      <c r="AH389" s="8">
        <v>0</v>
      </c>
      <c r="AI389" s="54">
        <f t="shared" si="44"/>
        <v>0</v>
      </c>
      <c r="AJ389" s="53">
        <f t="shared" si="54"/>
        <v>0</v>
      </c>
      <c r="AK389" s="8">
        <f t="shared" si="54"/>
        <v>0</v>
      </c>
      <c r="AL389" s="54">
        <f t="shared" si="54"/>
        <v>0</v>
      </c>
      <c r="AM389" s="55">
        <f t="shared" si="46"/>
        <v>0</v>
      </c>
      <c r="AN389" s="4">
        <f t="shared" si="47"/>
        <v>0</v>
      </c>
      <c r="AO389" s="4"/>
    </row>
    <row r="390" spans="1:41" ht="12.75">
      <c r="A390" s="11">
        <v>383</v>
      </c>
      <c r="B390" s="46">
        <v>18230181</v>
      </c>
      <c r="C390" s="47"/>
      <c r="D390" s="5" t="s">
        <v>98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50">
        <f t="shared" si="43"/>
        <v>0</v>
      </c>
      <c r="T390" s="50" t="e">
        <f>S390-#REF!</f>
        <v>#REF!</v>
      </c>
      <c r="U390" s="51" t="s">
        <v>99</v>
      </c>
      <c r="V390" s="51">
        <v>39</v>
      </c>
      <c r="W390" s="51" t="s">
        <v>100</v>
      </c>
      <c r="X390" s="56"/>
      <c r="Y390" s="56" t="s">
        <v>100</v>
      </c>
      <c r="AA390" s="53">
        <v>0</v>
      </c>
      <c r="AB390" s="8">
        <v>0</v>
      </c>
      <c r="AC390" s="54">
        <v>0</v>
      </c>
      <c r="AD390" s="53">
        <f>$S390</f>
        <v>0</v>
      </c>
      <c r="AE390" s="8"/>
      <c r="AF390" s="54">
        <f t="shared" si="55"/>
        <v>0</v>
      </c>
      <c r="AG390" s="53"/>
      <c r="AH390" s="8">
        <v>0</v>
      </c>
      <c r="AI390" s="54">
        <f t="shared" si="44"/>
        <v>0</v>
      </c>
      <c r="AJ390" s="53">
        <f t="shared" si="54"/>
        <v>0</v>
      </c>
      <c r="AK390" s="8">
        <f t="shared" si="54"/>
        <v>0</v>
      </c>
      <c r="AL390" s="54">
        <f t="shared" si="54"/>
        <v>0</v>
      </c>
      <c r="AM390" s="55">
        <f t="shared" si="46"/>
        <v>0</v>
      </c>
      <c r="AN390" s="4">
        <f t="shared" si="47"/>
        <v>0</v>
      </c>
      <c r="AO390" s="4"/>
    </row>
    <row r="391" spans="1:41" ht="12.75">
      <c r="A391" s="11">
        <v>384</v>
      </c>
      <c r="B391" s="46">
        <v>18230191</v>
      </c>
      <c r="C391" s="47"/>
      <c r="D391" s="5" t="s">
        <v>101</v>
      </c>
      <c r="E391" s="3">
        <v>38691</v>
      </c>
      <c r="F391" s="48">
        <v>2562496.26</v>
      </c>
      <c r="G391" s="48">
        <v>2925632.89</v>
      </c>
      <c r="H391" s="48">
        <v>3279061.79</v>
      </c>
      <c r="I391" s="48">
        <v>3669461.84</v>
      </c>
      <c r="J391" s="48">
        <v>3597948.84</v>
      </c>
      <c r="K391" s="48">
        <v>3459593.84</v>
      </c>
      <c r="L391" s="48">
        <v>3319854.84</v>
      </c>
      <c r="M391" s="49">
        <v>3178731.84</v>
      </c>
      <c r="N391" s="49">
        <v>3036225.84</v>
      </c>
      <c r="O391" s="49">
        <v>2892335.84</v>
      </c>
      <c r="P391" s="49">
        <v>2747061.84</v>
      </c>
      <c r="Q391" s="49">
        <v>2600403.84</v>
      </c>
      <c r="R391" s="49">
        <v>2452361.84</v>
      </c>
      <c r="S391" s="50">
        <f aca="true" t="shared" si="56" ref="S391:S454">(F391+R391+SUM(G391:Q391)*2)/24</f>
        <v>3101145.1908333325</v>
      </c>
      <c r="T391" s="50" t="e">
        <f>S391-#REF!</f>
        <v>#REF!</v>
      </c>
      <c r="U391" s="51">
        <v>23</v>
      </c>
      <c r="V391" s="51"/>
      <c r="W391" s="51">
        <v>57</v>
      </c>
      <c r="X391" s="56"/>
      <c r="Y391" s="56">
        <v>23</v>
      </c>
      <c r="AA391" s="53">
        <v>0</v>
      </c>
      <c r="AB391" s="8">
        <v>0</v>
      </c>
      <c r="AC391" s="54">
        <v>0</v>
      </c>
      <c r="AD391" s="53"/>
      <c r="AE391" s="8"/>
      <c r="AF391" s="54">
        <f t="shared" si="55"/>
        <v>0</v>
      </c>
      <c r="AG391" s="53">
        <f>$S391</f>
        <v>3101145.1908333325</v>
      </c>
      <c r="AH391" s="8">
        <v>0</v>
      </c>
      <c r="AI391" s="54">
        <f aca="true" t="shared" si="57" ref="AI391:AI454">AG391+AH391</f>
        <v>3101145.1908333325</v>
      </c>
      <c r="AJ391" s="53">
        <f t="shared" si="54"/>
        <v>0</v>
      </c>
      <c r="AK391" s="8">
        <f t="shared" si="54"/>
        <v>0</v>
      </c>
      <c r="AL391" s="54">
        <f t="shared" si="54"/>
        <v>0</v>
      </c>
      <c r="AM391" s="55">
        <f aca="true" t="shared" si="58" ref="AM391:AM454">S391-AC391-AF391-AL391-AI391</f>
        <v>0</v>
      </c>
      <c r="AN391" s="4">
        <f t="shared" si="47"/>
        <v>0</v>
      </c>
      <c r="AO391" s="4"/>
    </row>
    <row r="392" spans="1:41" ht="12.75">
      <c r="A392" s="11">
        <v>385</v>
      </c>
      <c r="B392" s="46">
        <v>18230192</v>
      </c>
      <c r="C392" s="47"/>
      <c r="D392" s="5" t="s">
        <v>101</v>
      </c>
      <c r="E392" s="3">
        <v>38691</v>
      </c>
      <c r="F392" s="48">
        <v>1769703.69</v>
      </c>
      <c r="G392" s="48">
        <v>2020492.05</v>
      </c>
      <c r="H392" s="48">
        <v>2264576.1</v>
      </c>
      <c r="I392" s="48">
        <v>2534193.06</v>
      </c>
      <c r="J392" s="48">
        <v>2484801.06</v>
      </c>
      <c r="K392" s="48">
        <v>2389243.06</v>
      </c>
      <c r="L392" s="48">
        <v>2292729.06</v>
      </c>
      <c r="M392" s="49">
        <v>2195260.06</v>
      </c>
      <c r="N392" s="49">
        <v>2096834.06</v>
      </c>
      <c r="O392" s="49">
        <v>1997453.06</v>
      </c>
      <c r="P392" s="49">
        <v>1897116.06</v>
      </c>
      <c r="Q392" s="49">
        <v>1795823.06</v>
      </c>
      <c r="R392" s="49">
        <v>1693575.06</v>
      </c>
      <c r="S392" s="50">
        <f t="shared" si="56"/>
        <v>2141680.0054166666</v>
      </c>
      <c r="T392" s="50" t="e">
        <f>S392-#REF!</f>
        <v>#REF!</v>
      </c>
      <c r="U392" s="51" t="s">
        <v>102</v>
      </c>
      <c r="V392" s="51"/>
      <c r="W392" s="51">
        <v>10</v>
      </c>
      <c r="X392" s="56"/>
      <c r="Y392" s="56" t="s">
        <v>1242</v>
      </c>
      <c r="AA392" s="53">
        <v>0</v>
      </c>
      <c r="AB392" s="8">
        <v>0</v>
      </c>
      <c r="AC392" s="54">
        <v>0</v>
      </c>
      <c r="AD392" s="53"/>
      <c r="AE392" s="8"/>
      <c r="AF392" s="54">
        <f t="shared" si="55"/>
        <v>0</v>
      </c>
      <c r="AG392" s="53"/>
      <c r="AH392" s="8">
        <f>$S392</f>
        <v>2141680.0054166666</v>
      </c>
      <c r="AI392" s="54">
        <f t="shared" si="57"/>
        <v>2141680.0054166666</v>
      </c>
      <c r="AJ392" s="53">
        <f t="shared" si="54"/>
        <v>0</v>
      </c>
      <c r="AK392" s="8">
        <f t="shared" si="54"/>
        <v>0</v>
      </c>
      <c r="AL392" s="54">
        <f t="shared" si="54"/>
        <v>0</v>
      </c>
      <c r="AM392" s="55">
        <f t="shared" si="58"/>
        <v>0</v>
      </c>
      <c r="AN392" s="4">
        <f aca="true" t="shared" si="59" ref="AN392:AN455">S392-AC392-AF392-AI392-AL392-AM392</f>
        <v>0</v>
      </c>
      <c r="AO392" s="4"/>
    </row>
    <row r="393" spans="1:41" ht="12.75">
      <c r="A393" s="11">
        <v>386</v>
      </c>
      <c r="B393" s="46">
        <v>18230221</v>
      </c>
      <c r="C393" s="47"/>
      <c r="D393" s="5" t="s">
        <v>103</v>
      </c>
      <c r="F393" s="48">
        <v>3463.98</v>
      </c>
      <c r="G393" s="48">
        <v>2596.64</v>
      </c>
      <c r="H393" s="48">
        <v>1729.3</v>
      </c>
      <c r="I393" s="48">
        <v>861.96</v>
      </c>
      <c r="J393" s="48">
        <v>0</v>
      </c>
      <c r="K393" s="48">
        <v>0</v>
      </c>
      <c r="L393" s="48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50">
        <f t="shared" si="56"/>
        <v>576.6574999999999</v>
      </c>
      <c r="T393" s="50" t="e">
        <f>S393-#REF!</f>
        <v>#REF!</v>
      </c>
      <c r="U393" s="51">
        <v>26</v>
      </c>
      <c r="V393" s="51">
        <v>22</v>
      </c>
      <c r="W393" s="51">
        <v>61</v>
      </c>
      <c r="X393" s="56"/>
      <c r="Y393" s="56">
        <v>26</v>
      </c>
      <c r="AA393" s="53">
        <v>0</v>
      </c>
      <c r="AB393" s="8">
        <v>0</v>
      </c>
      <c r="AC393" s="54">
        <v>0</v>
      </c>
      <c r="AD393" s="53">
        <f>$S393</f>
        <v>576.6574999999999</v>
      </c>
      <c r="AE393" s="8"/>
      <c r="AF393" s="54">
        <f t="shared" si="55"/>
        <v>576.6574999999999</v>
      </c>
      <c r="AG393" s="53"/>
      <c r="AH393" s="8">
        <v>0</v>
      </c>
      <c r="AI393" s="54">
        <f t="shared" si="57"/>
        <v>0</v>
      </c>
      <c r="AJ393" s="53">
        <f t="shared" si="54"/>
        <v>0</v>
      </c>
      <c r="AK393" s="8">
        <f t="shared" si="54"/>
        <v>0</v>
      </c>
      <c r="AL393" s="54">
        <f t="shared" si="54"/>
        <v>0</v>
      </c>
      <c r="AM393" s="55">
        <f t="shared" si="58"/>
        <v>0</v>
      </c>
      <c r="AN393" s="4">
        <f t="shared" si="59"/>
        <v>0</v>
      </c>
      <c r="AO393" s="4"/>
    </row>
    <row r="394" spans="1:41" ht="12.75">
      <c r="A394" s="11">
        <v>387</v>
      </c>
      <c r="B394" s="46">
        <v>18230231</v>
      </c>
      <c r="C394" s="47"/>
      <c r="D394" s="5" t="s">
        <v>104</v>
      </c>
      <c r="E394" s="3">
        <v>38691</v>
      </c>
      <c r="F394" s="48">
        <v>10022184</v>
      </c>
      <c r="G394" s="48">
        <v>9900752</v>
      </c>
      <c r="H394" s="48">
        <v>9028314.41</v>
      </c>
      <c r="I394" s="48">
        <v>8857970.51</v>
      </c>
      <c r="J394" s="48">
        <v>2957336.79</v>
      </c>
      <c r="K394" s="48">
        <v>2786151.58</v>
      </c>
      <c r="L394" s="48">
        <v>2613256.31</v>
      </c>
      <c r="M394" s="49">
        <v>2440687.71</v>
      </c>
      <c r="N394" s="49">
        <v>2267244.7</v>
      </c>
      <c r="O394" s="49">
        <v>2093408.56</v>
      </c>
      <c r="P394" s="49">
        <v>1918626.78</v>
      </c>
      <c r="Q394" s="49">
        <v>3762453.85</v>
      </c>
      <c r="R394" s="49">
        <v>3691671.34</v>
      </c>
      <c r="S394" s="50">
        <f t="shared" si="56"/>
        <v>4623594.239166668</v>
      </c>
      <c r="T394" s="50" t="e">
        <f>S394-#REF!</f>
        <v>#REF!</v>
      </c>
      <c r="U394" s="51">
        <v>23</v>
      </c>
      <c r="V394" s="51" t="s">
        <v>105</v>
      </c>
      <c r="W394" s="51" t="s">
        <v>1239</v>
      </c>
      <c r="X394" s="56"/>
      <c r="Y394" s="56">
        <v>23</v>
      </c>
      <c r="AA394" s="53">
        <v>0</v>
      </c>
      <c r="AB394" s="8">
        <v>0</v>
      </c>
      <c r="AC394" s="54">
        <v>0</v>
      </c>
      <c r="AD394" s="53">
        <f>$S394</f>
        <v>4623594.239166668</v>
      </c>
      <c r="AE394" s="8"/>
      <c r="AF394" s="54">
        <f t="shared" si="55"/>
        <v>4623594.239166668</v>
      </c>
      <c r="AG394" s="53"/>
      <c r="AH394" s="8">
        <v>0</v>
      </c>
      <c r="AI394" s="54">
        <f t="shared" si="57"/>
        <v>0</v>
      </c>
      <c r="AJ394" s="53">
        <f t="shared" si="54"/>
        <v>0</v>
      </c>
      <c r="AK394" s="8">
        <f t="shared" si="54"/>
        <v>0</v>
      </c>
      <c r="AL394" s="54">
        <f t="shared" si="54"/>
        <v>0</v>
      </c>
      <c r="AM394" s="55">
        <f t="shared" si="58"/>
        <v>0</v>
      </c>
      <c r="AN394" s="4">
        <f t="shared" si="59"/>
        <v>0</v>
      </c>
      <c r="AO394" s="4"/>
    </row>
    <row r="395" spans="1:41" ht="12.75">
      <c r="A395" s="11">
        <v>388</v>
      </c>
      <c r="B395" s="46">
        <v>18230241</v>
      </c>
      <c r="C395" s="47"/>
      <c r="D395" s="5" t="s">
        <v>106</v>
      </c>
      <c r="E395" s="3">
        <v>38869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9">
        <v>0</v>
      </c>
      <c r="N395" s="49">
        <v>0</v>
      </c>
      <c r="O395" s="49">
        <v>0</v>
      </c>
      <c r="P395" s="49">
        <v>0</v>
      </c>
      <c r="Q395" s="49">
        <v>0</v>
      </c>
      <c r="R395" s="49">
        <v>0</v>
      </c>
      <c r="S395" s="50">
        <f t="shared" si="56"/>
        <v>0</v>
      </c>
      <c r="T395" s="50" t="e">
        <f>S395-#REF!</f>
        <v>#REF!</v>
      </c>
      <c r="U395" s="51"/>
      <c r="V395" s="51"/>
      <c r="W395" s="51" t="s">
        <v>1161</v>
      </c>
      <c r="X395" s="56"/>
      <c r="Y395" s="56"/>
      <c r="AA395" s="53">
        <v>0</v>
      </c>
      <c r="AB395" s="8">
        <v>0</v>
      </c>
      <c r="AC395" s="54">
        <v>0</v>
      </c>
      <c r="AD395" s="53"/>
      <c r="AE395" s="8"/>
      <c r="AF395" s="54">
        <f t="shared" si="55"/>
        <v>0</v>
      </c>
      <c r="AG395" s="53"/>
      <c r="AH395" s="8"/>
      <c r="AI395" s="54">
        <f t="shared" si="57"/>
        <v>0</v>
      </c>
      <c r="AJ395" s="53">
        <f t="shared" si="54"/>
        <v>0</v>
      </c>
      <c r="AK395" s="8">
        <f t="shared" si="54"/>
        <v>0</v>
      </c>
      <c r="AL395" s="54">
        <f t="shared" si="54"/>
        <v>0</v>
      </c>
      <c r="AM395" s="55">
        <f t="shared" si="58"/>
        <v>0</v>
      </c>
      <c r="AN395" s="4">
        <f t="shared" si="59"/>
        <v>0</v>
      </c>
      <c r="AO395" s="4"/>
    </row>
    <row r="396" spans="1:41" ht="12.75">
      <c r="A396" s="11">
        <v>389</v>
      </c>
      <c r="B396" s="46">
        <v>18230281</v>
      </c>
      <c r="C396" s="47"/>
      <c r="D396" s="5" t="s">
        <v>107</v>
      </c>
      <c r="F396" s="48">
        <v>2269066</v>
      </c>
      <c r="G396" s="48">
        <v>2269066</v>
      </c>
      <c r="H396" s="48">
        <v>2269066</v>
      </c>
      <c r="I396" s="48">
        <v>2269066</v>
      </c>
      <c r="J396" s="48">
        <v>2269066</v>
      </c>
      <c r="K396" s="48">
        <v>2269066</v>
      </c>
      <c r="L396" s="48">
        <v>2269066</v>
      </c>
      <c r="M396" s="49">
        <v>2269066</v>
      </c>
      <c r="N396" s="49">
        <v>2269066</v>
      </c>
      <c r="O396" s="49">
        <v>2269066</v>
      </c>
      <c r="P396" s="49">
        <v>2269066</v>
      </c>
      <c r="Q396" s="49">
        <v>2269066</v>
      </c>
      <c r="R396" s="49">
        <v>2269066</v>
      </c>
      <c r="S396" s="50">
        <f t="shared" si="56"/>
        <v>2269066</v>
      </c>
      <c r="T396" s="50" t="e">
        <f>S396-#REF!</f>
        <v>#REF!</v>
      </c>
      <c r="U396" s="51">
        <v>47</v>
      </c>
      <c r="V396" s="51"/>
      <c r="W396" s="51" t="s">
        <v>40</v>
      </c>
      <c r="X396" s="56"/>
      <c r="Y396" s="56">
        <v>47</v>
      </c>
      <c r="AA396" s="53">
        <v>0</v>
      </c>
      <c r="AB396" s="8">
        <v>0</v>
      </c>
      <c r="AC396" s="54">
        <v>0</v>
      </c>
      <c r="AD396" s="53"/>
      <c r="AE396" s="8"/>
      <c r="AF396" s="54">
        <f t="shared" si="55"/>
        <v>0</v>
      </c>
      <c r="AG396" s="53"/>
      <c r="AH396" s="8"/>
      <c r="AI396" s="54">
        <f t="shared" si="57"/>
        <v>0</v>
      </c>
      <c r="AJ396" s="53">
        <f t="shared" si="54"/>
        <v>2269066</v>
      </c>
      <c r="AK396" s="8">
        <f t="shared" si="54"/>
        <v>2269066</v>
      </c>
      <c r="AL396" s="54">
        <f t="shared" si="54"/>
        <v>2269066</v>
      </c>
      <c r="AM396" s="55">
        <f t="shared" si="58"/>
        <v>0</v>
      </c>
      <c r="AN396" s="4">
        <f t="shared" si="59"/>
        <v>0</v>
      </c>
      <c r="AO396" s="4"/>
    </row>
    <row r="397" spans="1:41" ht="12.75">
      <c r="A397" s="11">
        <v>390</v>
      </c>
      <c r="B397" s="46">
        <v>18230291</v>
      </c>
      <c r="C397" s="47"/>
      <c r="D397" s="5" t="s">
        <v>108</v>
      </c>
      <c r="F397" s="48">
        <v>-2269066</v>
      </c>
      <c r="G397" s="48">
        <v>-2269066</v>
      </c>
      <c r="H397" s="48">
        <v>-2269066</v>
      </c>
      <c r="I397" s="48">
        <v>-2269066</v>
      </c>
      <c r="J397" s="48">
        <v>-2269066</v>
      </c>
      <c r="K397" s="48">
        <v>-2269066</v>
      </c>
      <c r="L397" s="48">
        <v>-2269066</v>
      </c>
      <c r="M397" s="49">
        <v>-2269066</v>
      </c>
      <c r="N397" s="49">
        <v>-2269066</v>
      </c>
      <c r="O397" s="49">
        <v>-2269066</v>
      </c>
      <c r="P397" s="49">
        <v>-2269066</v>
      </c>
      <c r="Q397" s="49">
        <v>-2269066</v>
      </c>
      <c r="R397" s="49">
        <v>-2269066</v>
      </c>
      <c r="S397" s="50">
        <f t="shared" si="56"/>
        <v>-2269066</v>
      </c>
      <c r="T397" s="50" t="e">
        <f>S397-#REF!</f>
        <v>#REF!</v>
      </c>
      <c r="U397" s="51">
        <v>47</v>
      </c>
      <c r="V397" s="51"/>
      <c r="W397" s="51" t="s">
        <v>40</v>
      </c>
      <c r="X397" s="56"/>
      <c r="Y397" s="56">
        <v>47</v>
      </c>
      <c r="AA397" s="53">
        <v>0</v>
      </c>
      <c r="AB397" s="8">
        <v>0</v>
      </c>
      <c r="AC397" s="54">
        <v>0</v>
      </c>
      <c r="AD397" s="53"/>
      <c r="AE397" s="8"/>
      <c r="AF397" s="54">
        <f t="shared" si="55"/>
        <v>0</v>
      </c>
      <c r="AG397" s="53"/>
      <c r="AH397" s="8"/>
      <c r="AI397" s="54">
        <f t="shared" si="57"/>
        <v>0</v>
      </c>
      <c r="AJ397" s="53">
        <f t="shared" si="54"/>
        <v>-2269066</v>
      </c>
      <c r="AK397" s="8">
        <f t="shared" si="54"/>
        <v>-2269066</v>
      </c>
      <c r="AL397" s="54">
        <f t="shared" si="54"/>
        <v>-2269066</v>
      </c>
      <c r="AM397" s="55">
        <f t="shared" si="58"/>
        <v>0</v>
      </c>
      <c r="AN397" s="4">
        <f t="shared" si="59"/>
        <v>0</v>
      </c>
      <c r="AO397" s="4"/>
    </row>
    <row r="398" spans="1:41" ht="12.75">
      <c r="A398" s="11">
        <v>391</v>
      </c>
      <c r="B398" s="46">
        <v>18230301</v>
      </c>
      <c r="C398" s="47"/>
      <c r="D398" s="5" t="s">
        <v>109</v>
      </c>
      <c r="E398" s="3">
        <v>38687</v>
      </c>
      <c r="F398" s="48">
        <v>-175673.78</v>
      </c>
      <c r="G398" s="48">
        <v>-209241.8</v>
      </c>
      <c r="H398" s="48">
        <v>-256973.61</v>
      </c>
      <c r="I398" s="48">
        <v>-314752.23</v>
      </c>
      <c r="J398" s="48">
        <v>-264513.24</v>
      </c>
      <c r="K398" s="48">
        <v>-243915.05</v>
      </c>
      <c r="L398" s="48">
        <v>-216470.7</v>
      </c>
      <c r="M398" s="49">
        <v>-154517.77</v>
      </c>
      <c r="N398" s="49">
        <v>-70339.71</v>
      </c>
      <c r="O398" s="49">
        <v>32625.3</v>
      </c>
      <c r="P398" s="49">
        <v>13269.98</v>
      </c>
      <c r="Q398" s="49">
        <v>38502.85</v>
      </c>
      <c r="R398" s="49">
        <v>63226.42</v>
      </c>
      <c r="S398" s="50">
        <f t="shared" si="56"/>
        <v>-141879.1383333333</v>
      </c>
      <c r="T398" s="50" t="e">
        <f>S398-#REF!</f>
        <v>#REF!</v>
      </c>
      <c r="U398" s="51">
        <v>23</v>
      </c>
      <c r="V398" s="51"/>
      <c r="W398" s="51">
        <v>57</v>
      </c>
      <c r="X398" s="56"/>
      <c r="Y398" s="56">
        <v>23</v>
      </c>
      <c r="AA398" s="53">
        <v>0</v>
      </c>
      <c r="AB398" s="8">
        <v>0</v>
      </c>
      <c r="AC398" s="54">
        <v>0</v>
      </c>
      <c r="AD398" s="53"/>
      <c r="AE398" s="8"/>
      <c r="AF398" s="54">
        <f t="shared" si="55"/>
        <v>0</v>
      </c>
      <c r="AG398" s="53">
        <f>$S398</f>
        <v>-141879.1383333333</v>
      </c>
      <c r="AH398" s="8">
        <v>0</v>
      </c>
      <c r="AI398" s="54">
        <f t="shared" si="57"/>
        <v>-141879.1383333333</v>
      </c>
      <c r="AJ398" s="53">
        <f t="shared" si="54"/>
        <v>0</v>
      </c>
      <c r="AK398" s="8">
        <f t="shared" si="54"/>
        <v>0</v>
      </c>
      <c r="AL398" s="54">
        <f t="shared" si="54"/>
        <v>0</v>
      </c>
      <c r="AM398" s="55">
        <f t="shared" si="58"/>
        <v>0</v>
      </c>
      <c r="AN398" s="4">
        <f t="shared" si="59"/>
        <v>0</v>
      </c>
      <c r="AO398" s="4"/>
    </row>
    <row r="399" spans="1:41" ht="12.75">
      <c r="A399" s="11">
        <v>392</v>
      </c>
      <c r="B399" s="46">
        <v>18230361</v>
      </c>
      <c r="C399" s="47"/>
      <c r="D399" s="5" t="s">
        <v>110</v>
      </c>
      <c r="E399" s="3">
        <v>38961</v>
      </c>
      <c r="F399" s="48">
        <v>175673.78</v>
      </c>
      <c r="G399" s="48">
        <v>209241.8</v>
      </c>
      <c r="H399" s="48">
        <v>256973.61</v>
      </c>
      <c r="I399" s="48">
        <v>314752.23</v>
      </c>
      <c r="J399" s="48">
        <v>264513.24</v>
      </c>
      <c r="K399" s="48">
        <v>243915.05</v>
      </c>
      <c r="L399" s="48">
        <v>216470.7</v>
      </c>
      <c r="M399" s="49">
        <v>154517.77</v>
      </c>
      <c r="N399" s="49">
        <v>70339.71</v>
      </c>
      <c r="O399" s="49">
        <v>-32625.3</v>
      </c>
      <c r="P399" s="49">
        <v>-13269.98</v>
      </c>
      <c r="Q399" s="49">
        <v>-38502.85</v>
      </c>
      <c r="R399" s="49">
        <v>-63226.42</v>
      </c>
      <c r="S399" s="50">
        <f t="shared" si="56"/>
        <v>141879.1383333333</v>
      </c>
      <c r="T399" s="50" t="e">
        <f>S399-#REF!</f>
        <v>#REF!</v>
      </c>
      <c r="U399" s="51" t="s">
        <v>1242</v>
      </c>
      <c r="V399" s="51"/>
      <c r="W399" s="51" t="s">
        <v>1239</v>
      </c>
      <c r="X399" s="56"/>
      <c r="Y399" s="56" t="s">
        <v>1242</v>
      </c>
      <c r="AA399" s="53">
        <v>0</v>
      </c>
      <c r="AB399" s="8">
        <v>0</v>
      </c>
      <c r="AC399" s="54">
        <v>0</v>
      </c>
      <c r="AD399" s="53"/>
      <c r="AE399" s="8"/>
      <c r="AF399" s="54">
        <f t="shared" si="55"/>
        <v>0</v>
      </c>
      <c r="AG399" s="53">
        <f>$S399</f>
        <v>141879.1383333333</v>
      </c>
      <c r="AH399" s="8">
        <v>0</v>
      </c>
      <c r="AI399" s="54">
        <f t="shared" si="57"/>
        <v>141879.1383333333</v>
      </c>
      <c r="AJ399" s="53">
        <f t="shared" si="54"/>
        <v>0</v>
      </c>
      <c r="AK399" s="8">
        <f t="shared" si="54"/>
        <v>0</v>
      </c>
      <c r="AL399" s="54">
        <f t="shared" si="54"/>
        <v>0</v>
      </c>
      <c r="AM399" s="55">
        <f t="shared" si="58"/>
        <v>0</v>
      </c>
      <c r="AN399" s="4">
        <f t="shared" si="59"/>
        <v>0</v>
      </c>
      <c r="AO399" s="4"/>
    </row>
    <row r="400" spans="1:41" ht="12.75">
      <c r="A400" s="11">
        <v>393</v>
      </c>
      <c r="B400" s="46">
        <v>18230311</v>
      </c>
      <c r="C400" s="47"/>
      <c r="D400" s="5" t="s">
        <v>111</v>
      </c>
      <c r="E400" s="3">
        <v>38777</v>
      </c>
      <c r="F400" s="48">
        <v>15000</v>
      </c>
      <c r="G400" s="48">
        <v>15000</v>
      </c>
      <c r="H400" s="48">
        <v>15000</v>
      </c>
      <c r="I400" s="48">
        <v>15000</v>
      </c>
      <c r="J400" s="48">
        <v>15000</v>
      </c>
      <c r="K400" s="48">
        <v>15000</v>
      </c>
      <c r="L400" s="48">
        <v>15000</v>
      </c>
      <c r="M400" s="49">
        <v>15000</v>
      </c>
      <c r="N400" s="49">
        <v>15000</v>
      </c>
      <c r="O400" s="49">
        <v>15000</v>
      </c>
      <c r="P400" s="49">
        <v>15000</v>
      </c>
      <c r="Q400" s="49">
        <v>15000</v>
      </c>
      <c r="R400" s="49">
        <v>15000</v>
      </c>
      <c r="S400" s="50">
        <f t="shared" si="56"/>
        <v>15000</v>
      </c>
      <c r="T400" s="50" t="e">
        <f>S400-#REF!</f>
        <v>#REF!</v>
      </c>
      <c r="U400" s="51"/>
      <c r="V400" s="51"/>
      <c r="W400" s="51" t="s">
        <v>1161</v>
      </c>
      <c r="X400" s="56"/>
      <c r="Y400" s="56"/>
      <c r="AA400" s="53">
        <v>0</v>
      </c>
      <c r="AB400" s="8">
        <v>0</v>
      </c>
      <c r="AC400" s="54">
        <v>0</v>
      </c>
      <c r="AD400" s="53"/>
      <c r="AE400" s="8"/>
      <c r="AF400" s="54">
        <f t="shared" si="55"/>
        <v>0</v>
      </c>
      <c r="AG400" s="53"/>
      <c r="AH400" s="8"/>
      <c r="AI400" s="54">
        <f t="shared" si="57"/>
        <v>0</v>
      </c>
      <c r="AJ400" s="53">
        <f t="shared" si="54"/>
        <v>0</v>
      </c>
      <c r="AK400" s="8">
        <f t="shared" si="54"/>
        <v>0</v>
      </c>
      <c r="AL400" s="54">
        <f t="shared" si="54"/>
        <v>0</v>
      </c>
      <c r="AM400" s="55">
        <f t="shared" si="58"/>
        <v>15000</v>
      </c>
      <c r="AN400" s="4">
        <f t="shared" si="59"/>
        <v>0</v>
      </c>
      <c r="AO400" s="4"/>
    </row>
    <row r="401" spans="1:41" ht="12.75">
      <c r="A401" s="11">
        <v>394</v>
      </c>
      <c r="B401" s="46">
        <v>18230321</v>
      </c>
      <c r="C401" s="47"/>
      <c r="D401" s="5" t="s">
        <v>112</v>
      </c>
      <c r="E401" s="3">
        <v>38777</v>
      </c>
      <c r="F401" s="48">
        <v>52471.63</v>
      </c>
      <c r="G401" s="48">
        <v>52471.63</v>
      </c>
      <c r="H401" s="48">
        <v>52471.63</v>
      </c>
      <c r="I401" s="48">
        <v>52471.63</v>
      </c>
      <c r="J401" s="48">
        <v>52471.63</v>
      </c>
      <c r="K401" s="48">
        <v>52471.63</v>
      </c>
      <c r="L401" s="48">
        <v>52471.63</v>
      </c>
      <c r="M401" s="49">
        <v>52471.63</v>
      </c>
      <c r="N401" s="49">
        <v>52471.63</v>
      </c>
      <c r="O401" s="49">
        <v>52471.63</v>
      </c>
      <c r="P401" s="49">
        <v>52471.63</v>
      </c>
      <c r="Q401" s="49">
        <v>52471.63</v>
      </c>
      <c r="R401" s="49">
        <v>52471.63</v>
      </c>
      <c r="S401" s="50">
        <f t="shared" si="56"/>
        <v>52471.63</v>
      </c>
      <c r="T401" s="50" t="e">
        <f>S401-#REF!</f>
        <v>#REF!</v>
      </c>
      <c r="U401" s="51"/>
      <c r="V401" s="51"/>
      <c r="W401" s="51" t="s">
        <v>1161</v>
      </c>
      <c r="X401" s="56"/>
      <c r="Y401" s="56"/>
      <c r="AA401" s="53">
        <v>0</v>
      </c>
      <c r="AB401" s="8">
        <v>0</v>
      </c>
      <c r="AC401" s="54">
        <v>0</v>
      </c>
      <c r="AD401" s="53"/>
      <c r="AE401" s="8"/>
      <c r="AF401" s="54">
        <f t="shared" si="55"/>
        <v>0</v>
      </c>
      <c r="AG401" s="53"/>
      <c r="AH401" s="8"/>
      <c r="AI401" s="54">
        <f t="shared" si="57"/>
        <v>0</v>
      </c>
      <c r="AJ401" s="53">
        <f t="shared" si="54"/>
        <v>0</v>
      </c>
      <c r="AK401" s="8">
        <f t="shared" si="54"/>
        <v>0</v>
      </c>
      <c r="AL401" s="54">
        <f t="shared" si="54"/>
        <v>0</v>
      </c>
      <c r="AM401" s="55">
        <f t="shared" si="58"/>
        <v>52471.63</v>
      </c>
      <c r="AN401" s="4">
        <f t="shared" si="59"/>
        <v>0</v>
      </c>
      <c r="AO401" s="4"/>
    </row>
    <row r="402" spans="1:41" ht="12.75">
      <c r="A402" s="11">
        <v>395</v>
      </c>
      <c r="B402" s="46">
        <v>18230331</v>
      </c>
      <c r="C402" s="47"/>
      <c r="D402" s="5" t="s">
        <v>113</v>
      </c>
      <c r="E402" s="3">
        <v>38777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49">
        <v>0</v>
      </c>
      <c r="S402" s="50">
        <f t="shared" si="56"/>
        <v>0</v>
      </c>
      <c r="T402" s="50" t="e">
        <f>S402-#REF!</f>
        <v>#REF!</v>
      </c>
      <c r="U402" s="51"/>
      <c r="V402" s="51"/>
      <c r="W402" s="51" t="s">
        <v>1161</v>
      </c>
      <c r="X402" s="56"/>
      <c r="Y402" s="56"/>
      <c r="AA402" s="53">
        <v>0</v>
      </c>
      <c r="AB402" s="8">
        <v>0</v>
      </c>
      <c r="AC402" s="54">
        <v>0</v>
      </c>
      <c r="AD402" s="53"/>
      <c r="AE402" s="8"/>
      <c r="AF402" s="54">
        <f t="shared" si="55"/>
        <v>0</v>
      </c>
      <c r="AG402" s="53"/>
      <c r="AH402" s="8"/>
      <c r="AI402" s="54">
        <f t="shared" si="57"/>
        <v>0</v>
      </c>
      <c r="AJ402" s="53">
        <f t="shared" si="54"/>
        <v>0</v>
      </c>
      <c r="AK402" s="8">
        <f t="shared" si="54"/>
        <v>0</v>
      </c>
      <c r="AL402" s="54">
        <f t="shared" si="54"/>
        <v>0</v>
      </c>
      <c r="AM402" s="55">
        <f t="shared" si="58"/>
        <v>0</v>
      </c>
      <c r="AN402" s="4">
        <f t="shared" si="59"/>
        <v>0</v>
      </c>
      <c r="AO402" s="4"/>
    </row>
    <row r="403" spans="1:41" ht="12.75">
      <c r="A403" s="11">
        <v>396</v>
      </c>
      <c r="B403" s="46">
        <v>18230351</v>
      </c>
      <c r="C403" s="47"/>
      <c r="D403" s="5" t="s">
        <v>114</v>
      </c>
      <c r="E403" s="3">
        <v>38869</v>
      </c>
      <c r="F403" s="48">
        <v>93104481.78</v>
      </c>
      <c r="G403" s="48">
        <v>93904340.75</v>
      </c>
      <c r="H403" s="48">
        <v>94704199.72</v>
      </c>
      <c r="I403" s="48">
        <v>95504058.69</v>
      </c>
      <c r="J403" s="48">
        <v>96307414.36</v>
      </c>
      <c r="K403" s="48">
        <v>97112978.46</v>
      </c>
      <c r="L403" s="48">
        <v>97918542.56</v>
      </c>
      <c r="M403" s="49">
        <v>98724106.66</v>
      </c>
      <c r="N403" s="49">
        <v>99529670.76</v>
      </c>
      <c r="O403" s="49">
        <v>100335234.86</v>
      </c>
      <c r="P403" s="49">
        <v>101140798.96</v>
      </c>
      <c r="Q403" s="49">
        <v>101946363.06</v>
      </c>
      <c r="R403" s="49">
        <v>102751927.16</v>
      </c>
      <c r="S403" s="50">
        <f t="shared" si="56"/>
        <v>97921326.10916667</v>
      </c>
      <c r="T403" s="50" t="e">
        <f>S403-#REF!</f>
        <v>#REF!</v>
      </c>
      <c r="U403" s="51" t="s">
        <v>1242</v>
      </c>
      <c r="V403" s="51"/>
      <c r="W403" s="51" t="s">
        <v>1239</v>
      </c>
      <c r="X403" s="56"/>
      <c r="Y403" s="56" t="s">
        <v>1242</v>
      </c>
      <c r="AA403" s="53">
        <v>0</v>
      </c>
      <c r="AB403" s="8">
        <v>0</v>
      </c>
      <c r="AC403" s="54">
        <v>0</v>
      </c>
      <c r="AD403" s="53"/>
      <c r="AE403" s="8"/>
      <c r="AF403" s="54">
        <f t="shared" si="55"/>
        <v>0</v>
      </c>
      <c r="AG403" s="53">
        <f>$S403</f>
        <v>97921326.10916667</v>
      </c>
      <c r="AH403" s="8">
        <v>0</v>
      </c>
      <c r="AI403" s="54">
        <f t="shared" si="57"/>
        <v>97921326.10916667</v>
      </c>
      <c r="AJ403" s="53">
        <f t="shared" si="54"/>
        <v>0</v>
      </c>
      <c r="AK403" s="8">
        <f t="shared" si="54"/>
        <v>0</v>
      </c>
      <c r="AL403" s="54">
        <f t="shared" si="54"/>
        <v>0</v>
      </c>
      <c r="AM403" s="55">
        <f t="shared" si="58"/>
        <v>0</v>
      </c>
      <c r="AN403" s="4">
        <f t="shared" si="59"/>
        <v>0</v>
      </c>
      <c r="AO403" s="4"/>
    </row>
    <row r="404" spans="1:41" ht="12.75">
      <c r="A404" s="11">
        <v>397</v>
      </c>
      <c r="B404" s="46">
        <v>18230371</v>
      </c>
      <c r="C404" s="47"/>
      <c r="D404" s="5" t="s">
        <v>115</v>
      </c>
      <c r="E404" s="3">
        <v>39142</v>
      </c>
      <c r="F404" s="48"/>
      <c r="G404" s="48"/>
      <c r="H404" s="48"/>
      <c r="I404" s="48">
        <v>0</v>
      </c>
      <c r="J404" s="48">
        <v>5730000</v>
      </c>
      <c r="K404" s="48">
        <v>5730000</v>
      </c>
      <c r="L404" s="48">
        <v>5730000</v>
      </c>
      <c r="M404" s="49">
        <v>5730000</v>
      </c>
      <c r="N404" s="49">
        <v>5730000</v>
      </c>
      <c r="O404" s="49">
        <v>5730000</v>
      </c>
      <c r="P404" s="49">
        <v>5730000</v>
      </c>
      <c r="Q404" s="49">
        <v>4613628.83</v>
      </c>
      <c r="R404" s="49">
        <v>3991098.88</v>
      </c>
      <c r="S404" s="50">
        <f t="shared" si="56"/>
        <v>3893264.855833333</v>
      </c>
      <c r="T404" s="50" t="e">
        <f>S404-#REF!</f>
        <v>#REF!</v>
      </c>
      <c r="U404" s="51">
        <v>23</v>
      </c>
      <c r="V404" s="51" t="s">
        <v>105</v>
      </c>
      <c r="W404" s="51" t="s">
        <v>1239</v>
      </c>
      <c r="X404" s="56"/>
      <c r="Y404" s="56">
        <v>23</v>
      </c>
      <c r="AA404" s="53">
        <v>0</v>
      </c>
      <c r="AB404" s="8">
        <v>0</v>
      </c>
      <c r="AC404" s="54">
        <v>0</v>
      </c>
      <c r="AD404" s="53">
        <f>$S404</f>
        <v>3893264.855833333</v>
      </c>
      <c r="AE404" s="8"/>
      <c r="AF404" s="54">
        <f t="shared" si="55"/>
        <v>3893264.855833333</v>
      </c>
      <c r="AG404" s="53"/>
      <c r="AH404" s="8">
        <v>0</v>
      </c>
      <c r="AI404" s="54">
        <f t="shared" si="57"/>
        <v>0</v>
      </c>
      <c r="AJ404" s="53">
        <f t="shared" si="54"/>
        <v>0</v>
      </c>
      <c r="AK404" s="8">
        <f t="shared" si="54"/>
        <v>0</v>
      </c>
      <c r="AL404" s="54">
        <f t="shared" si="54"/>
        <v>0</v>
      </c>
      <c r="AM404" s="55">
        <f t="shared" si="58"/>
        <v>0</v>
      </c>
      <c r="AN404" s="4">
        <f t="shared" si="59"/>
        <v>0</v>
      </c>
      <c r="AO404" s="4"/>
    </row>
    <row r="405" spans="1:41" ht="12.75">
      <c r="A405" s="11">
        <v>398</v>
      </c>
      <c r="B405" s="46">
        <v>18230381</v>
      </c>
      <c r="C405" s="47"/>
      <c r="D405" s="5" t="s">
        <v>116</v>
      </c>
      <c r="E405" s="3">
        <v>39142</v>
      </c>
      <c r="F405" s="48"/>
      <c r="G405" s="48"/>
      <c r="H405" s="48"/>
      <c r="I405" s="48"/>
      <c r="J405" s="48"/>
      <c r="K405" s="48"/>
      <c r="L405" s="48">
        <v>1048714</v>
      </c>
      <c r="M405" s="49">
        <v>2919751</v>
      </c>
      <c r="N405" s="49">
        <v>4813034</v>
      </c>
      <c r="O405" s="49">
        <v>6907877</v>
      </c>
      <c r="P405" s="49">
        <v>8877493</v>
      </c>
      <c r="Q405" s="49">
        <v>10843497</v>
      </c>
      <c r="R405" s="49">
        <v>10843497</v>
      </c>
      <c r="S405" s="50">
        <f t="shared" si="56"/>
        <v>3402676.2083333335</v>
      </c>
      <c r="T405" s="50" t="e">
        <f>S405-#REF!</f>
        <v>#REF!</v>
      </c>
      <c r="U405" s="51" t="s">
        <v>1242</v>
      </c>
      <c r="V405" s="51"/>
      <c r="W405" s="51" t="s">
        <v>1239</v>
      </c>
      <c r="X405" s="56"/>
      <c r="Y405" s="56" t="s">
        <v>1242</v>
      </c>
      <c r="AA405" s="53">
        <v>0</v>
      </c>
      <c r="AB405" s="8">
        <v>0</v>
      </c>
      <c r="AC405" s="54">
        <v>0</v>
      </c>
      <c r="AD405" s="53"/>
      <c r="AE405" s="8"/>
      <c r="AF405" s="54">
        <f t="shared" si="55"/>
        <v>0</v>
      </c>
      <c r="AG405" s="53">
        <f>$S405</f>
        <v>3402676.2083333335</v>
      </c>
      <c r="AH405" s="8">
        <v>0</v>
      </c>
      <c r="AI405" s="54">
        <f t="shared" si="57"/>
        <v>3402676.2083333335</v>
      </c>
      <c r="AJ405" s="53">
        <f t="shared" si="54"/>
        <v>0</v>
      </c>
      <c r="AK405" s="8">
        <f t="shared" si="54"/>
        <v>0</v>
      </c>
      <c r="AL405" s="54">
        <f t="shared" si="54"/>
        <v>0</v>
      </c>
      <c r="AM405" s="55">
        <f t="shared" si="58"/>
        <v>0</v>
      </c>
      <c r="AN405" s="4">
        <f t="shared" si="59"/>
        <v>0</v>
      </c>
      <c r="AO405" s="4"/>
    </row>
    <row r="406" spans="1:41" ht="12.75">
      <c r="A406" s="11">
        <v>399</v>
      </c>
      <c r="B406" s="46">
        <v>18230391</v>
      </c>
      <c r="C406" s="47"/>
      <c r="D406" s="5" t="s">
        <v>117</v>
      </c>
      <c r="E406" s="3">
        <v>39142</v>
      </c>
      <c r="F406" s="48"/>
      <c r="G406" s="48"/>
      <c r="H406" s="48"/>
      <c r="I406" s="48"/>
      <c r="J406" s="48"/>
      <c r="K406" s="48"/>
      <c r="L406" s="48">
        <v>5205</v>
      </c>
      <c r="M406" s="49">
        <v>31538</v>
      </c>
      <c r="N406" s="49">
        <v>55390</v>
      </c>
      <c r="O406" s="49">
        <v>108427</v>
      </c>
      <c r="P406" s="49">
        <v>179856</v>
      </c>
      <c r="Q406" s="49">
        <v>269093</v>
      </c>
      <c r="R406" s="49">
        <v>367226.65</v>
      </c>
      <c r="S406" s="50">
        <f t="shared" si="56"/>
        <v>69426.86041666666</v>
      </c>
      <c r="T406" s="50" t="e">
        <f>S406-#REF!</f>
        <v>#REF!</v>
      </c>
      <c r="U406" s="51" t="s">
        <v>1242</v>
      </c>
      <c r="V406" s="51"/>
      <c r="W406" s="51" t="s">
        <v>1239</v>
      </c>
      <c r="X406" s="56"/>
      <c r="Y406" s="56" t="s">
        <v>1242</v>
      </c>
      <c r="AA406" s="53">
        <v>0</v>
      </c>
      <c r="AB406" s="8">
        <v>0</v>
      </c>
      <c r="AC406" s="54">
        <v>0</v>
      </c>
      <c r="AD406" s="53"/>
      <c r="AE406" s="8"/>
      <c r="AF406" s="54">
        <f t="shared" si="55"/>
        <v>0</v>
      </c>
      <c r="AG406" s="53">
        <f>$S406</f>
        <v>69426.86041666666</v>
      </c>
      <c r="AH406" s="8">
        <v>0</v>
      </c>
      <c r="AI406" s="54">
        <f t="shared" si="57"/>
        <v>69426.86041666666</v>
      </c>
      <c r="AJ406" s="53">
        <f t="shared" si="54"/>
        <v>0</v>
      </c>
      <c r="AK406" s="8">
        <f t="shared" si="54"/>
        <v>0</v>
      </c>
      <c r="AL406" s="54">
        <f t="shared" si="54"/>
        <v>0</v>
      </c>
      <c r="AM406" s="55">
        <f t="shared" si="58"/>
        <v>0</v>
      </c>
      <c r="AN406" s="4">
        <f t="shared" si="59"/>
        <v>0</v>
      </c>
      <c r="AO406" s="4"/>
    </row>
    <row r="407" spans="1:41" ht="12.75">
      <c r="A407" s="11">
        <v>400</v>
      </c>
      <c r="B407" s="46">
        <v>18230402</v>
      </c>
      <c r="C407" s="47"/>
      <c r="D407" s="5" t="s">
        <v>118</v>
      </c>
      <c r="F407" s="48">
        <v>713.45</v>
      </c>
      <c r="G407" s="48">
        <v>844.05</v>
      </c>
      <c r="H407" s="48">
        <v>1016</v>
      </c>
      <c r="I407" s="48">
        <v>1192.2</v>
      </c>
      <c r="J407" s="48">
        <v>1389.18</v>
      </c>
      <c r="K407" s="48">
        <v>1619.84</v>
      </c>
      <c r="L407" s="48">
        <v>662.84</v>
      </c>
      <c r="M407" s="49">
        <v>668.23</v>
      </c>
      <c r="N407" s="49">
        <v>693.87</v>
      </c>
      <c r="O407" s="49">
        <v>735.1</v>
      </c>
      <c r="P407" s="49">
        <v>811.62</v>
      </c>
      <c r="Q407" s="49">
        <v>909.04</v>
      </c>
      <c r="R407" s="49">
        <v>1040.58</v>
      </c>
      <c r="S407" s="50">
        <f t="shared" si="56"/>
        <v>951.5820833333333</v>
      </c>
      <c r="T407" s="50" t="e">
        <f>S407-#REF!</f>
        <v>#REF!</v>
      </c>
      <c r="U407" s="51">
        <v>65</v>
      </c>
      <c r="V407" s="51"/>
      <c r="W407" s="51" t="s">
        <v>43</v>
      </c>
      <c r="X407" s="56"/>
      <c r="Y407" s="56">
        <v>47</v>
      </c>
      <c r="AA407" s="53">
        <v>0</v>
      </c>
      <c r="AB407" s="8">
        <v>0</v>
      </c>
      <c r="AC407" s="54">
        <v>0</v>
      </c>
      <c r="AD407" s="53"/>
      <c r="AE407" s="8"/>
      <c r="AF407" s="54">
        <f t="shared" si="55"/>
        <v>0</v>
      </c>
      <c r="AG407" s="53"/>
      <c r="AH407" s="8"/>
      <c r="AI407" s="54">
        <f t="shared" si="57"/>
        <v>0</v>
      </c>
      <c r="AJ407" s="53">
        <f aca="true" t="shared" si="60" ref="AJ407:AL426">IF($Y407&gt;0,$S407-$AF407-$AI407-$AC407,0)</f>
        <v>951.5820833333333</v>
      </c>
      <c r="AK407" s="8">
        <f t="shared" si="60"/>
        <v>951.5820833333333</v>
      </c>
      <c r="AL407" s="54">
        <f t="shared" si="60"/>
        <v>951.5820833333333</v>
      </c>
      <c r="AM407" s="55">
        <f t="shared" si="58"/>
        <v>0</v>
      </c>
      <c r="AN407" s="4">
        <f t="shared" si="59"/>
        <v>0</v>
      </c>
      <c r="AO407" s="4"/>
    </row>
    <row r="408" spans="1:41" ht="12.75">
      <c r="A408" s="11">
        <v>401</v>
      </c>
      <c r="B408" s="46">
        <v>18230422</v>
      </c>
      <c r="C408" s="47"/>
      <c r="D408" s="5" t="s">
        <v>119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0</v>
      </c>
      <c r="S408" s="50">
        <f t="shared" si="56"/>
        <v>0</v>
      </c>
      <c r="T408" s="50" t="e">
        <f>S408-#REF!</f>
        <v>#REF!</v>
      </c>
      <c r="U408" s="51">
        <v>65</v>
      </c>
      <c r="V408" s="51"/>
      <c r="W408" s="51" t="s">
        <v>43</v>
      </c>
      <c r="X408" s="56"/>
      <c r="Y408" s="56">
        <v>47</v>
      </c>
      <c r="AA408" s="53">
        <v>0</v>
      </c>
      <c r="AB408" s="8">
        <v>0</v>
      </c>
      <c r="AC408" s="54">
        <v>0</v>
      </c>
      <c r="AD408" s="53"/>
      <c r="AE408" s="8"/>
      <c r="AF408" s="54">
        <f t="shared" si="55"/>
        <v>0</v>
      </c>
      <c r="AG408" s="53"/>
      <c r="AH408" s="8"/>
      <c r="AI408" s="54">
        <f t="shared" si="57"/>
        <v>0</v>
      </c>
      <c r="AJ408" s="53">
        <f t="shared" si="60"/>
        <v>0</v>
      </c>
      <c r="AK408" s="8">
        <f t="shared" si="60"/>
        <v>0</v>
      </c>
      <c r="AL408" s="54">
        <f t="shared" si="60"/>
        <v>0</v>
      </c>
      <c r="AM408" s="55">
        <f t="shared" si="58"/>
        <v>0</v>
      </c>
      <c r="AN408" s="4">
        <f t="shared" si="59"/>
        <v>0</v>
      </c>
      <c r="AO408" s="4"/>
    </row>
    <row r="409" spans="1:41" ht="12.75">
      <c r="A409" s="11">
        <v>402</v>
      </c>
      <c r="B409" s="46">
        <v>18230432</v>
      </c>
      <c r="C409" s="47"/>
      <c r="D409" s="5" t="s">
        <v>120</v>
      </c>
      <c r="F409" s="48">
        <v>2861155.03</v>
      </c>
      <c r="G409" s="48">
        <v>2861449.2</v>
      </c>
      <c r="H409" s="48">
        <v>2861758.77</v>
      </c>
      <c r="I409" s="48">
        <v>2862110.15</v>
      </c>
      <c r="J409" s="48">
        <v>2857086.25</v>
      </c>
      <c r="K409" s="48">
        <v>2847942.78</v>
      </c>
      <c r="L409" s="48">
        <v>2841927.6</v>
      </c>
      <c r="M409" s="49">
        <v>2834185.79</v>
      </c>
      <c r="N409" s="49">
        <v>2828778.81</v>
      </c>
      <c r="O409" s="49">
        <v>2822016.44</v>
      </c>
      <c r="P409" s="49">
        <v>2814319.32</v>
      </c>
      <c r="Q409" s="49">
        <v>1518794.88</v>
      </c>
      <c r="R409" s="49">
        <v>1518794.88</v>
      </c>
      <c r="S409" s="50">
        <f t="shared" si="56"/>
        <v>2678362.07875</v>
      </c>
      <c r="T409" s="50" t="e">
        <f>S409-#REF!</f>
        <v>#REF!</v>
      </c>
      <c r="U409" s="51">
        <v>65</v>
      </c>
      <c r="V409" s="51"/>
      <c r="W409" s="51" t="s">
        <v>43</v>
      </c>
      <c r="X409" s="56"/>
      <c r="Y409" s="56">
        <v>47</v>
      </c>
      <c r="AA409" s="53">
        <v>0</v>
      </c>
      <c r="AB409" s="8">
        <v>0</v>
      </c>
      <c r="AC409" s="54">
        <v>0</v>
      </c>
      <c r="AD409" s="53"/>
      <c r="AE409" s="8"/>
      <c r="AF409" s="54">
        <f t="shared" si="55"/>
        <v>0</v>
      </c>
      <c r="AG409" s="53"/>
      <c r="AH409" s="8"/>
      <c r="AI409" s="54">
        <f t="shared" si="57"/>
        <v>0</v>
      </c>
      <c r="AJ409" s="53">
        <f t="shared" si="60"/>
        <v>2678362.07875</v>
      </c>
      <c r="AK409" s="8">
        <f t="shared" si="60"/>
        <v>2678362.07875</v>
      </c>
      <c r="AL409" s="54">
        <f t="shared" si="60"/>
        <v>2678362.07875</v>
      </c>
      <c r="AM409" s="55">
        <f t="shared" si="58"/>
        <v>0</v>
      </c>
      <c r="AN409" s="4">
        <f t="shared" si="59"/>
        <v>0</v>
      </c>
      <c r="AO409" s="4"/>
    </row>
    <row r="410" spans="1:41" ht="12.75">
      <c r="A410" s="11">
        <v>403</v>
      </c>
      <c r="B410" s="46">
        <v>18230442</v>
      </c>
      <c r="C410" s="47"/>
      <c r="D410" s="5" t="s">
        <v>121</v>
      </c>
      <c r="F410" s="48">
        <v>-1146414.83</v>
      </c>
      <c r="G410" s="48">
        <v>-1158697.91</v>
      </c>
      <c r="H410" s="48">
        <v>-1170985.56</v>
      </c>
      <c r="I410" s="48">
        <v>-1183277.98</v>
      </c>
      <c r="J410" s="48">
        <v>-1195552.67</v>
      </c>
      <c r="K410" s="48">
        <v>-1207769.5</v>
      </c>
      <c r="L410" s="48">
        <v>-1219926.97</v>
      </c>
      <c r="M410" s="49">
        <v>-1232034.31</v>
      </c>
      <c r="N410" s="49">
        <v>-1244095.52</v>
      </c>
      <c r="O410" s="49">
        <v>-1256118.34</v>
      </c>
      <c r="P410" s="49">
        <v>-1268094.09</v>
      </c>
      <c r="Q410" s="49">
        <v>-1275403.75</v>
      </c>
      <c r="R410" s="49">
        <v>-1278073.68</v>
      </c>
      <c r="S410" s="50">
        <f t="shared" si="56"/>
        <v>-1218683.404583333</v>
      </c>
      <c r="T410" s="50" t="e">
        <f>S410-#REF!</f>
        <v>#REF!</v>
      </c>
      <c r="U410" s="51">
        <v>65</v>
      </c>
      <c r="V410" s="51"/>
      <c r="W410" s="51" t="s">
        <v>43</v>
      </c>
      <c r="X410" s="56"/>
      <c r="Y410" s="56">
        <v>47</v>
      </c>
      <c r="AA410" s="53">
        <v>0</v>
      </c>
      <c r="AB410" s="8">
        <v>0</v>
      </c>
      <c r="AC410" s="54">
        <v>0</v>
      </c>
      <c r="AD410" s="53"/>
      <c r="AE410" s="8"/>
      <c r="AF410" s="54">
        <f t="shared" si="55"/>
        <v>0</v>
      </c>
      <c r="AG410" s="53"/>
      <c r="AH410" s="8"/>
      <c r="AI410" s="54">
        <f t="shared" si="57"/>
        <v>0</v>
      </c>
      <c r="AJ410" s="53">
        <f t="shared" si="60"/>
        <v>-1218683.404583333</v>
      </c>
      <c r="AK410" s="8">
        <f t="shared" si="60"/>
        <v>-1218683.404583333</v>
      </c>
      <c r="AL410" s="54">
        <f t="shared" si="60"/>
        <v>-1218683.404583333</v>
      </c>
      <c r="AM410" s="55">
        <f t="shared" si="58"/>
        <v>0</v>
      </c>
      <c r="AN410" s="4">
        <f t="shared" si="59"/>
        <v>0</v>
      </c>
      <c r="AO410" s="4"/>
    </row>
    <row r="411" spans="1:41" ht="12.75">
      <c r="A411" s="11">
        <v>404</v>
      </c>
      <c r="B411" s="46">
        <v>18230461</v>
      </c>
      <c r="C411" s="47"/>
      <c r="D411" s="5" t="s">
        <v>122</v>
      </c>
      <c r="F411" s="48"/>
      <c r="G411" s="48"/>
      <c r="H411" s="48"/>
      <c r="I411" s="48"/>
      <c r="J411" s="48"/>
      <c r="K411" s="48"/>
      <c r="L411" s="48"/>
      <c r="Q411" s="49">
        <v>33634003.94</v>
      </c>
      <c r="R411" s="49">
        <v>33640039.91</v>
      </c>
      <c r="S411" s="50">
        <f t="shared" si="56"/>
        <v>4204501.99125</v>
      </c>
      <c r="T411" s="50" t="e">
        <f>S411-#REF!</f>
        <v>#REF!</v>
      </c>
      <c r="U411" s="51" t="s">
        <v>1242</v>
      </c>
      <c r="V411" s="51"/>
      <c r="W411" s="51" t="s">
        <v>1239</v>
      </c>
      <c r="X411" s="56"/>
      <c r="Y411" s="56" t="s">
        <v>1242</v>
      </c>
      <c r="AA411" s="53">
        <v>0</v>
      </c>
      <c r="AB411" s="8">
        <v>0</v>
      </c>
      <c r="AC411" s="54">
        <v>0</v>
      </c>
      <c r="AD411" s="53"/>
      <c r="AE411" s="8"/>
      <c r="AF411" s="54">
        <f t="shared" si="55"/>
        <v>0</v>
      </c>
      <c r="AG411" s="53">
        <f>$S411</f>
        <v>4204501.99125</v>
      </c>
      <c r="AH411" s="8">
        <v>0</v>
      </c>
      <c r="AI411" s="54">
        <f t="shared" si="57"/>
        <v>4204501.99125</v>
      </c>
      <c r="AJ411" s="53">
        <f t="shared" si="60"/>
        <v>0</v>
      </c>
      <c r="AK411" s="8">
        <f t="shared" si="60"/>
        <v>0</v>
      </c>
      <c r="AL411" s="54">
        <f t="shared" si="60"/>
        <v>0</v>
      </c>
      <c r="AM411" s="55">
        <f t="shared" si="58"/>
        <v>0</v>
      </c>
      <c r="AN411" s="4">
        <f t="shared" si="59"/>
        <v>0</v>
      </c>
      <c r="AO411" s="4"/>
    </row>
    <row r="412" spans="1:41" ht="12.75">
      <c r="A412" s="11">
        <v>405</v>
      </c>
      <c r="B412" s="46">
        <v>18230471</v>
      </c>
      <c r="C412" s="47"/>
      <c r="D412" s="5" t="s">
        <v>123</v>
      </c>
      <c r="F412" s="48"/>
      <c r="G412" s="48"/>
      <c r="H412" s="48"/>
      <c r="I412" s="48"/>
      <c r="J412" s="48"/>
      <c r="K412" s="48"/>
      <c r="L412" s="48"/>
      <c r="Q412" s="49">
        <v>843699.77</v>
      </c>
      <c r="R412" s="49">
        <v>1148114.82</v>
      </c>
      <c r="S412" s="50">
        <f t="shared" si="56"/>
        <v>118146.43166666669</v>
      </c>
      <c r="T412" s="50" t="e">
        <f>S412-#REF!</f>
        <v>#REF!</v>
      </c>
      <c r="U412" s="51"/>
      <c r="V412" s="51"/>
      <c r="W412" s="51" t="s">
        <v>1161</v>
      </c>
      <c r="X412" s="56"/>
      <c r="Y412" s="56"/>
      <c r="AA412" s="53">
        <v>0</v>
      </c>
      <c r="AB412" s="8">
        <v>0</v>
      </c>
      <c r="AC412" s="54">
        <v>0</v>
      </c>
      <c r="AD412" s="53"/>
      <c r="AE412" s="8"/>
      <c r="AF412" s="54">
        <f t="shared" si="55"/>
        <v>0</v>
      </c>
      <c r="AG412" s="53"/>
      <c r="AH412" s="8"/>
      <c r="AI412" s="54">
        <f t="shared" si="57"/>
        <v>0</v>
      </c>
      <c r="AJ412" s="53">
        <f t="shared" si="60"/>
        <v>0</v>
      </c>
      <c r="AK412" s="8">
        <f t="shared" si="60"/>
        <v>0</v>
      </c>
      <c r="AL412" s="54">
        <f t="shared" si="60"/>
        <v>0</v>
      </c>
      <c r="AM412" s="55">
        <f t="shared" si="58"/>
        <v>118146.43166666669</v>
      </c>
      <c r="AN412" s="4">
        <f t="shared" si="59"/>
        <v>0</v>
      </c>
      <c r="AO412" s="4"/>
    </row>
    <row r="413" spans="1:41" ht="12.75">
      <c r="A413" s="11">
        <v>406</v>
      </c>
      <c r="B413" s="46">
        <v>18230621</v>
      </c>
      <c r="C413" s="47"/>
      <c r="D413" s="5" t="s">
        <v>124</v>
      </c>
      <c r="F413" s="48">
        <v>-23139475.38</v>
      </c>
      <c r="G413" s="48">
        <v>-25580671</v>
      </c>
      <c r="H413" s="48">
        <v>-28376754.97</v>
      </c>
      <c r="I413" s="48">
        <v>-31391839.14</v>
      </c>
      <c r="J413" s="48">
        <v>-34651008.26</v>
      </c>
      <c r="K413" s="48">
        <v>-37351498.11</v>
      </c>
      <c r="L413" s="48">
        <v>-13972312.81</v>
      </c>
      <c r="M413" s="49">
        <v>-16650961.76</v>
      </c>
      <c r="N413" s="49">
        <v>-19169881.11</v>
      </c>
      <c r="O413" s="49">
        <v>-21673698.88</v>
      </c>
      <c r="P413" s="49">
        <v>-24323497.29</v>
      </c>
      <c r="Q413" s="49">
        <v>-26933759.59</v>
      </c>
      <c r="R413" s="49">
        <v>-29522632.82</v>
      </c>
      <c r="S413" s="50">
        <f t="shared" si="56"/>
        <v>-25533911.418333337</v>
      </c>
      <c r="T413" s="50" t="e">
        <f>S413-#REF!</f>
        <v>#REF!</v>
      </c>
      <c r="U413" s="51">
        <v>47</v>
      </c>
      <c r="V413" s="51"/>
      <c r="W413" s="51" t="s">
        <v>40</v>
      </c>
      <c r="X413" s="56"/>
      <c r="Y413" s="56">
        <v>47</v>
      </c>
      <c r="AA413" s="53">
        <v>0</v>
      </c>
      <c r="AB413" s="8">
        <v>0</v>
      </c>
      <c r="AC413" s="54">
        <v>0</v>
      </c>
      <c r="AD413" s="53"/>
      <c r="AE413" s="8"/>
      <c r="AF413" s="54">
        <f t="shared" si="55"/>
        <v>0</v>
      </c>
      <c r="AG413" s="53"/>
      <c r="AH413" s="8"/>
      <c r="AI413" s="54">
        <f t="shared" si="57"/>
        <v>0</v>
      </c>
      <c r="AJ413" s="53">
        <f t="shared" si="60"/>
        <v>-25533911.418333337</v>
      </c>
      <c r="AK413" s="8">
        <f t="shared" si="60"/>
        <v>-25533911.418333337</v>
      </c>
      <c r="AL413" s="54">
        <f t="shared" si="60"/>
        <v>-25533911.418333337</v>
      </c>
      <c r="AM413" s="55">
        <f t="shared" si="58"/>
        <v>0</v>
      </c>
      <c r="AN413" s="4">
        <f t="shared" si="59"/>
        <v>0</v>
      </c>
      <c r="AO413" s="4"/>
    </row>
    <row r="414" spans="1:41" ht="12.75">
      <c r="A414" s="11">
        <v>407</v>
      </c>
      <c r="B414" s="46">
        <v>18230631</v>
      </c>
      <c r="C414" s="47"/>
      <c r="D414" s="5" t="s">
        <v>125</v>
      </c>
      <c r="F414" s="48">
        <v>94061689</v>
      </c>
      <c r="G414" s="48">
        <v>94061689</v>
      </c>
      <c r="H414" s="48">
        <v>94061689</v>
      </c>
      <c r="I414" s="48">
        <v>90241689</v>
      </c>
      <c r="J414" s="48">
        <v>90241689</v>
      </c>
      <c r="K414" s="48">
        <v>90241689</v>
      </c>
      <c r="L414" s="48">
        <v>86304689</v>
      </c>
      <c r="M414" s="49">
        <v>86304689</v>
      </c>
      <c r="N414" s="49">
        <v>86304689</v>
      </c>
      <c r="O414" s="49">
        <v>80664689</v>
      </c>
      <c r="P414" s="49">
        <v>80664689</v>
      </c>
      <c r="Q414" s="49">
        <v>80664689</v>
      </c>
      <c r="R414" s="49">
        <v>81260689</v>
      </c>
      <c r="S414" s="50">
        <f t="shared" si="56"/>
        <v>87284814</v>
      </c>
      <c r="T414" s="50" t="e">
        <f>S414-#REF!</f>
        <v>#REF!</v>
      </c>
      <c r="U414" s="51">
        <v>47</v>
      </c>
      <c r="V414" s="51"/>
      <c r="W414" s="51">
        <v>62</v>
      </c>
      <c r="X414" s="56"/>
      <c r="Y414" s="56">
        <v>47</v>
      </c>
      <c r="AA414" s="53">
        <v>0</v>
      </c>
      <c r="AB414" s="8">
        <v>0</v>
      </c>
      <c r="AC414" s="54">
        <v>0</v>
      </c>
      <c r="AD414" s="53"/>
      <c r="AE414" s="8"/>
      <c r="AF414" s="54">
        <f t="shared" si="55"/>
        <v>0</v>
      </c>
      <c r="AG414" s="53"/>
      <c r="AH414" s="8"/>
      <c r="AI414" s="54">
        <f t="shared" si="57"/>
        <v>0</v>
      </c>
      <c r="AJ414" s="53">
        <f t="shared" si="60"/>
        <v>87284814</v>
      </c>
      <c r="AK414" s="8">
        <f t="shared" si="60"/>
        <v>87284814</v>
      </c>
      <c r="AL414" s="54">
        <f t="shared" si="60"/>
        <v>87284814</v>
      </c>
      <c r="AM414" s="55">
        <f t="shared" si="58"/>
        <v>0</v>
      </c>
      <c r="AN414" s="4">
        <f t="shared" si="59"/>
        <v>0</v>
      </c>
      <c r="AO414" s="4"/>
    </row>
    <row r="415" spans="1:41" ht="12.75">
      <c r="A415" s="11">
        <v>408</v>
      </c>
      <c r="B415" s="46">
        <v>18230641</v>
      </c>
      <c r="C415" s="47"/>
      <c r="D415" s="5" t="s">
        <v>126</v>
      </c>
      <c r="F415" s="48">
        <v>0</v>
      </c>
      <c r="G415" s="48">
        <v>6753.22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9">
        <v>0</v>
      </c>
      <c r="N415" s="49">
        <v>0</v>
      </c>
      <c r="O415" s="49">
        <v>0</v>
      </c>
      <c r="P415" s="49">
        <v>0</v>
      </c>
      <c r="Q415" s="49">
        <v>0</v>
      </c>
      <c r="R415" s="49">
        <v>0</v>
      </c>
      <c r="S415" s="50">
        <f t="shared" si="56"/>
        <v>562.7683333333333</v>
      </c>
      <c r="T415" s="50" t="e">
        <f>S415-#REF!</f>
        <v>#REF!</v>
      </c>
      <c r="U415" s="51">
        <v>23</v>
      </c>
      <c r="V415" s="51" t="s">
        <v>127</v>
      </c>
      <c r="W415" s="51" t="s">
        <v>1239</v>
      </c>
      <c r="X415" s="56"/>
      <c r="Y415" s="56">
        <v>23</v>
      </c>
      <c r="AA415" s="53">
        <v>0</v>
      </c>
      <c r="AB415" s="8">
        <v>0</v>
      </c>
      <c r="AC415" s="54">
        <v>0</v>
      </c>
      <c r="AD415" s="53">
        <f>$S415</f>
        <v>562.7683333333333</v>
      </c>
      <c r="AE415" s="8"/>
      <c r="AF415" s="54">
        <f t="shared" si="55"/>
        <v>562.7683333333333</v>
      </c>
      <c r="AG415" s="53"/>
      <c r="AH415" s="8">
        <v>0</v>
      </c>
      <c r="AI415" s="54">
        <f t="shared" si="57"/>
        <v>0</v>
      </c>
      <c r="AJ415" s="53">
        <f t="shared" si="60"/>
        <v>0</v>
      </c>
      <c r="AK415" s="8">
        <f t="shared" si="60"/>
        <v>0</v>
      </c>
      <c r="AL415" s="54">
        <f t="shared" si="60"/>
        <v>0</v>
      </c>
      <c r="AM415" s="55">
        <f t="shared" si="58"/>
        <v>0</v>
      </c>
      <c r="AN415" s="4">
        <f t="shared" si="59"/>
        <v>0</v>
      </c>
      <c r="AO415" s="4"/>
    </row>
    <row r="416" spans="1:41" ht="12.75">
      <c r="A416" s="11">
        <v>409</v>
      </c>
      <c r="B416" s="46">
        <v>18230691</v>
      </c>
      <c r="C416" s="47"/>
      <c r="D416" s="5" t="s">
        <v>128</v>
      </c>
      <c r="E416" s="23"/>
      <c r="F416" s="48">
        <v>-473284.51</v>
      </c>
      <c r="G416" s="48">
        <v>-473284.51</v>
      </c>
      <c r="H416" s="48">
        <v>-473284.51</v>
      </c>
      <c r="I416" s="48">
        <v>-473284.51</v>
      </c>
      <c r="J416" s="48">
        <v>-473284.51</v>
      </c>
      <c r="K416" s="48">
        <v>-473284.51</v>
      </c>
      <c r="L416" s="48">
        <v>-473284.51</v>
      </c>
      <c r="M416" s="49">
        <v>-473284.51</v>
      </c>
      <c r="N416" s="49">
        <v>-473284.51</v>
      </c>
      <c r="O416" s="49">
        <v>-473284.51</v>
      </c>
      <c r="P416" s="49">
        <v>-473284.51</v>
      </c>
      <c r="Q416" s="49">
        <v>-473284.51</v>
      </c>
      <c r="R416" s="49">
        <v>-473284.51</v>
      </c>
      <c r="S416" s="50">
        <f t="shared" si="56"/>
        <v>-473284.50999999983</v>
      </c>
      <c r="T416" s="50" t="e">
        <f>S416-#REF!</f>
        <v>#REF!</v>
      </c>
      <c r="U416" s="51">
        <v>23</v>
      </c>
      <c r="V416" s="51" t="s">
        <v>127</v>
      </c>
      <c r="W416" s="51" t="s">
        <v>1239</v>
      </c>
      <c r="X416" s="56"/>
      <c r="Y416" s="56">
        <v>23</v>
      </c>
      <c r="AA416" s="53">
        <v>0</v>
      </c>
      <c r="AB416" s="8">
        <v>0</v>
      </c>
      <c r="AC416" s="54">
        <v>0</v>
      </c>
      <c r="AD416" s="53">
        <f>$S416</f>
        <v>-473284.50999999983</v>
      </c>
      <c r="AE416" s="8"/>
      <c r="AF416" s="54">
        <f t="shared" si="55"/>
        <v>-473284.50999999983</v>
      </c>
      <c r="AG416" s="53"/>
      <c r="AH416" s="8">
        <v>0</v>
      </c>
      <c r="AI416" s="54">
        <f t="shared" si="57"/>
        <v>0</v>
      </c>
      <c r="AJ416" s="53">
        <f t="shared" si="60"/>
        <v>0</v>
      </c>
      <c r="AK416" s="8">
        <f t="shared" si="60"/>
        <v>0</v>
      </c>
      <c r="AL416" s="54">
        <f t="shared" si="60"/>
        <v>0</v>
      </c>
      <c r="AM416" s="55">
        <f t="shared" si="58"/>
        <v>0</v>
      </c>
      <c r="AN416" s="4">
        <f t="shared" si="59"/>
        <v>0</v>
      </c>
      <c r="AO416" s="4"/>
    </row>
    <row r="417" spans="1:41" ht="12.75">
      <c r="A417" s="11">
        <v>410</v>
      </c>
      <c r="B417" s="46">
        <v>18230711</v>
      </c>
      <c r="C417" s="47"/>
      <c r="D417" s="5" t="s">
        <v>129</v>
      </c>
      <c r="F417" s="48">
        <v>30203454</v>
      </c>
      <c r="G417" s="48">
        <v>30203454</v>
      </c>
      <c r="H417" s="48">
        <v>30203454</v>
      </c>
      <c r="I417" s="48">
        <v>30203454</v>
      </c>
      <c r="J417" s="48">
        <v>30203454</v>
      </c>
      <c r="K417" s="48">
        <v>30203454</v>
      </c>
      <c r="L417" s="48">
        <v>30203454</v>
      </c>
      <c r="M417" s="49">
        <v>30203454</v>
      </c>
      <c r="N417" s="49">
        <v>30203454</v>
      </c>
      <c r="O417" s="49">
        <v>30203454</v>
      </c>
      <c r="P417" s="49">
        <v>30203454</v>
      </c>
      <c r="Q417" s="49">
        <v>30203454</v>
      </c>
      <c r="R417" s="49">
        <v>30203454</v>
      </c>
      <c r="S417" s="50">
        <f t="shared" si="56"/>
        <v>30203454</v>
      </c>
      <c r="T417" s="50" t="e">
        <f>S417-#REF!</f>
        <v>#REF!</v>
      </c>
      <c r="U417" s="51">
        <v>47</v>
      </c>
      <c r="V417" s="51"/>
      <c r="W417" s="51" t="s">
        <v>40</v>
      </c>
      <c r="X417" s="56"/>
      <c r="Y417" s="56">
        <v>47</v>
      </c>
      <c r="AA417" s="53">
        <v>0</v>
      </c>
      <c r="AB417" s="8">
        <v>0</v>
      </c>
      <c r="AC417" s="54">
        <v>0</v>
      </c>
      <c r="AD417" s="53"/>
      <c r="AE417" s="8"/>
      <c r="AF417" s="54">
        <f t="shared" si="55"/>
        <v>0</v>
      </c>
      <c r="AG417" s="53"/>
      <c r="AH417" s="8"/>
      <c r="AI417" s="54">
        <f t="shared" si="57"/>
        <v>0</v>
      </c>
      <c r="AJ417" s="53">
        <f t="shared" si="60"/>
        <v>30203454</v>
      </c>
      <c r="AK417" s="8">
        <f t="shared" si="60"/>
        <v>30203454</v>
      </c>
      <c r="AL417" s="54">
        <f t="shared" si="60"/>
        <v>30203454</v>
      </c>
      <c r="AM417" s="55">
        <f t="shared" si="58"/>
        <v>0</v>
      </c>
      <c r="AN417" s="4">
        <f t="shared" si="59"/>
        <v>0</v>
      </c>
      <c r="AO417" s="4"/>
    </row>
    <row r="418" spans="1:41" ht="12.75">
      <c r="A418" s="11">
        <v>411</v>
      </c>
      <c r="B418" s="46">
        <v>18230721</v>
      </c>
      <c r="C418" s="47"/>
      <c r="D418" s="5" t="s">
        <v>130</v>
      </c>
      <c r="F418" s="48">
        <v>-30203454</v>
      </c>
      <c r="G418" s="48">
        <v>-30203454</v>
      </c>
      <c r="H418" s="48">
        <v>-30203454</v>
      </c>
      <c r="I418" s="48">
        <v>-30203454</v>
      </c>
      <c r="J418" s="48">
        <v>-30203454</v>
      </c>
      <c r="K418" s="48">
        <v>-30203454</v>
      </c>
      <c r="L418" s="48">
        <v>-30203454</v>
      </c>
      <c r="M418" s="49">
        <v>-30203454</v>
      </c>
      <c r="N418" s="49">
        <v>-30203454</v>
      </c>
      <c r="O418" s="49">
        <v>-30203454</v>
      </c>
      <c r="P418" s="49">
        <v>-30203454</v>
      </c>
      <c r="Q418" s="49">
        <v>-30203454</v>
      </c>
      <c r="R418" s="49">
        <v>-30203454</v>
      </c>
      <c r="S418" s="50">
        <f t="shared" si="56"/>
        <v>-30203454</v>
      </c>
      <c r="T418" s="50" t="e">
        <f>S418-#REF!</f>
        <v>#REF!</v>
      </c>
      <c r="U418" s="51">
        <v>47</v>
      </c>
      <c r="V418" s="51"/>
      <c r="W418" s="51" t="s">
        <v>40</v>
      </c>
      <c r="X418" s="56"/>
      <c r="Y418" s="56">
        <v>47</v>
      </c>
      <c r="AA418" s="53">
        <v>0</v>
      </c>
      <c r="AB418" s="8">
        <v>0</v>
      </c>
      <c r="AC418" s="54">
        <v>0</v>
      </c>
      <c r="AD418" s="53"/>
      <c r="AE418" s="8"/>
      <c r="AF418" s="54">
        <f t="shared" si="55"/>
        <v>0</v>
      </c>
      <c r="AG418" s="53"/>
      <c r="AH418" s="8"/>
      <c r="AI418" s="54">
        <f t="shared" si="57"/>
        <v>0</v>
      </c>
      <c r="AJ418" s="53">
        <f t="shared" si="60"/>
        <v>-30203454</v>
      </c>
      <c r="AK418" s="8">
        <f t="shared" si="60"/>
        <v>-30203454</v>
      </c>
      <c r="AL418" s="54">
        <f t="shared" si="60"/>
        <v>-30203454</v>
      </c>
      <c r="AM418" s="55">
        <f t="shared" si="58"/>
        <v>0</v>
      </c>
      <c r="AN418" s="4">
        <f t="shared" si="59"/>
        <v>0</v>
      </c>
      <c r="AO418" s="4"/>
    </row>
    <row r="419" spans="1:41" ht="12.75">
      <c r="A419" s="11">
        <v>412</v>
      </c>
      <c r="B419" s="46">
        <v>18230731</v>
      </c>
      <c r="C419" s="47"/>
      <c r="D419" s="5" t="s">
        <v>131</v>
      </c>
      <c r="F419" s="48">
        <v>10302187</v>
      </c>
      <c r="G419" s="48">
        <v>10302187</v>
      </c>
      <c r="H419" s="48">
        <v>10302187</v>
      </c>
      <c r="I419" s="48">
        <v>10302187</v>
      </c>
      <c r="J419" s="48">
        <v>10302187</v>
      </c>
      <c r="K419" s="48">
        <v>10302187</v>
      </c>
      <c r="L419" s="48">
        <v>10302187</v>
      </c>
      <c r="M419" s="49">
        <v>10302187</v>
      </c>
      <c r="N419" s="49">
        <v>10302187</v>
      </c>
      <c r="O419" s="49">
        <v>10302187</v>
      </c>
      <c r="P419" s="49">
        <v>10302187</v>
      </c>
      <c r="Q419" s="49">
        <v>10302187</v>
      </c>
      <c r="R419" s="49">
        <v>10302187</v>
      </c>
      <c r="S419" s="50">
        <f t="shared" si="56"/>
        <v>10302187</v>
      </c>
      <c r="T419" s="50" t="e">
        <f>S419-#REF!</f>
        <v>#REF!</v>
      </c>
      <c r="U419" s="51">
        <v>47</v>
      </c>
      <c r="V419" s="51"/>
      <c r="W419" s="51" t="s">
        <v>40</v>
      </c>
      <c r="X419" s="56"/>
      <c r="Y419" s="56">
        <v>47</v>
      </c>
      <c r="AA419" s="53">
        <v>0</v>
      </c>
      <c r="AB419" s="8">
        <v>0</v>
      </c>
      <c r="AC419" s="54">
        <v>0</v>
      </c>
      <c r="AD419" s="53"/>
      <c r="AE419" s="8"/>
      <c r="AF419" s="54">
        <f t="shared" si="55"/>
        <v>0</v>
      </c>
      <c r="AG419" s="53"/>
      <c r="AH419" s="8"/>
      <c r="AI419" s="54">
        <f t="shared" si="57"/>
        <v>0</v>
      </c>
      <c r="AJ419" s="53">
        <f t="shared" si="60"/>
        <v>10302187</v>
      </c>
      <c r="AK419" s="8">
        <f t="shared" si="60"/>
        <v>10302187</v>
      </c>
      <c r="AL419" s="54">
        <f t="shared" si="60"/>
        <v>10302187</v>
      </c>
      <c r="AM419" s="55">
        <f t="shared" si="58"/>
        <v>0</v>
      </c>
      <c r="AN419" s="4">
        <f t="shared" si="59"/>
        <v>0</v>
      </c>
      <c r="AO419" s="4"/>
    </row>
    <row r="420" spans="1:41" ht="12.75">
      <c r="A420" s="11">
        <v>413</v>
      </c>
      <c r="B420" s="46">
        <v>18230741</v>
      </c>
      <c r="C420" s="47"/>
      <c r="D420" s="5" t="s">
        <v>132</v>
      </c>
      <c r="F420" s="48">
        <v>-10302187</v>
      </c>
      <c r="G420" s="48">
        <v>-10302187</v>
      </c>
      <c r="H420" s="48">
        <v>-10302187</v>
      </c>
      <c r="I420" s="48">
        <v>-10302187</v>
      </c>
      <c r="J420" s="48">
        <v>-10302187</v>
      </c>
      <c r="K420" s="48">
        <v>-10302187</v>
      </c>
      <c r="L420" s="48">
        <v>-10302187</v>
      </c>
      <c r="M420" s="49">
        <v>-10302187</v>
      </c>
      <c r="N420" s="49">
        <v>-10302187</v>
      </c>
      <c r="O420" s="49">
        <v>-10302187</v>
      </c>
      <c r="P420" s="49">
        <v>-10302187</v>
      </c>
      <c r="Q420" s="49">
        <v>-10302187</v>
      </c>
      <c r="R420" s="49">
        <v>-10302187</v>
      </c>
      <c r="S420" s="50">
        <f t="shared" si="56"/>
        <v>-10302187</v>
      </c>
      <c r="T420" s="50" t="e">
        <f>S420-#REF!</f>
        <v>#REF!</v>
      </c>
      <c r="U420" s="51">
        <v>47</v>
      </c>
      <c r="V420" s="51"/>
      <c r="W420" s="51" t="s">
        <v>40</v>
      </c>
      <c r="X420" s="56"/>
      <c r="Y420" s="56">
        <v>47</v>
      </c>
      <c r="AA420" s="53">
        <v>0</v>
      </c>
      <c r="AB420" s="8">
        <v>0</v>
      </c>
      <c r="AC420" s="54">
        <v>0</v>
      </c>
      <c r="AD420" s="53"/>
      <c r="AE420" s="8"/>
      <c r="AF420" s="54">
        <f t="shared" si="55"/>
        <v>0</v>
      </c>
      <c r="AG420" s="53"/>
      <c r="AH420" s="8"/>
      <c r="AI420" s="54">
        <f t="shared" si="57"/>
        <v>0</v>
      </c>
      <c r="AJ420" s="53">
        <f t="shared" si="60"/>
        <v>-10302187</v>
      </c>
      <c r="AK420" s="8">
        <f t="shared" si="60"/>
        <v>-10302187</v>
      </c>
      <c r="AL420" s="54">
        <f t="shared" si="60"/>
        <v>-10302187</v>
      </c>
      <c r="AM420" s="55">
        <f t="shared" si="58"/>
        <v>0</v>
      </c>
      <c r="AN420" s="4">
        <f t="shared" si="59"/>
        <v>0</v>
      </c>
      <c r="AO420" s="4"/>
    </row>
    <row r="421" spans="1:41" ht="12.75">
      <c r="A421" s="11">
        <v>414</v>
      </c>
      <c r="B421" s="46">
        <v>18230751</v>
      </c>
      <c r="C421" s="47"/>
      <c r="D421" s="5" t="s">
        <v>133</v>
      </c>
      <c r="E421" s="3">
        <v>38564</v>
      </c>
      <c r="F421" s="48">
        <v>-10522768</v>
      </c>
      <c r="G421" s="48">
        <v>-10522768</v>
      </c>
      <c r="H421" s="48">
        <v>-10522768</v>
      </c>
      <c r="I421" s="48">
        <v>-10522768</v>
      </c>
      <c r="J421" s="48">
        <v>-10522768</v>
      </c>
      <c r="K421" s="48">
        <v>-10522768</v>
      </c>
      <c r="L421" s="48">
        <v>-10522768</v>
      </c>
      <c r="M421" s="49">
        <v>-10522768</v>
      </c>
      <c r="N421" s="49">
        <v>-10522768</v>
      </c>
      <c r="O421" s="49">
        <v>-10522768</v>
      </c>
      <c r="P421" s="49">
        <v>-10522768</v>
      </c>
      <c r="Q421" s="49">
        <v>-10522768</v>
      </c>
      <c r="R421" s="49">
        <v>-10522768</v>
      </c>
      <c r="S421" s="50">
        <f t="shared" si="56"/>
        <v>-10522768</v>
      </c>
      <c r="T421" s="50" t="e">
        <f>S421-#REF!</f>
        <v>#REF!</v>
      </c>
      <c r="U421" s="51">
        <v>47</v>
      </c>
      <c r="V421" s="51"/>
      <c r="W421" s="51" t="s">
        <v>40</v>
      </c>
      <c r="X421" s="56"/>
      <c r="Y421" s="56">
        <v>47</v>
      </c>
      <c r="AA421" s="53">
        <v>0</v>
      </c>
      <c r="AB421" s="8">
        <v>0</v>
      </c>
      <c r="AC421" s="54">
        <v>0</v>
      </c>
      <c r="AD421" s="53"/>
      <c r="AE421" s="8"/>
      <c r="AF421" s="54">
        <f t="shared" si="55"/>
        <v>0</v>
      </c>
      <c r="AG421" s="53"/>
      <c r="AH421" s="8"/>
      <c r="AI421" s="54">
        <f t="shared" si="57"/>
        <v>0</v>
      </c>
      <c r="AJ421" s="53">
        <f t="shared" si="60"/>
        <v>-10522768</v>
      </c>
      <c r="AK421" s="8">
        <f t="shared" si="60"/>
        <v>-10522768</v>
      </c>
      <c r="AL421" s="54">
        <f t="shared" si="60"/>
        <v>-10522768</v>
      </c>
      <c r="AM421" s="55">
        <f t="shared" si="58"/>
        <v>0</v>
      </c>
      <c r="AN421" s="4">
        <f t="shared" si="59"/>
        <v>0</v>
      </c>
      <c r="AO421" s="4"/>
    </row>
    <row r="422" spans="1:41" ht="12.75">
      <c r="A422" s="11">
        <v>415</v>
      </c>
      <c r="B422" s="46">
        <v>18230761</v>
      </c>
      <c r="C422" s="47"/>
      <c r="D422" s="5" t="s">
        <v>134</v>
      </c>
      <c r="E422" s="3">
        <v>38564</v>
      </c>
      <c r="F422" s="48">
        <v>10522768</v>
      </c>
      <c r="G422" s="48">
        <v>10522768</v>
      </c>
      <c r="H422" s="48">
        <v>10522768</v>
      </c>
      <c r="I422" s="48">
        <v>10522768</v>
      </c>
      <c r="J422" s="48">
        <v>10522768</v>
      </c>
      <c r="K422" s="48">
        <v>10522768</v>
      </c>
      <c r="L422" s="48">
        <v>10522768</v>
      </c>
      <c r="M422" s="49">
        <v>10522768</v>
      </c>
      <c r="N422" s="49">
        <v>10522768</v>
      </c>
      <c r="O422" s="49">
        <v>10522768</v>
      </c>
      <c r="P422" s="49">
        <v>10522768</v>
      </c>
      <c r="Q422" s="49">
        <v>10522768</v>
      </c>
      <c r="R422" s="49">
        <v>10522768</v>
      </c>
      <c r="S422" s="50">
        <f t="shared" si="56"/>
        <v>10522768</v>
      </c>
      <c r="T422" s="50" t="e">
        <f>S422-#REF!</f>
        <v>#REF!</v>
      </c>
      <c r="U422" s="51">
        <v>47</v>
      </c>
      <c r="V422" s="51"/>
      <c r="W422" s="51" t="s">
        <v>40</v>
      </c>
      <c r="X422" s="56"/>
      <c r="Y422" s="56">
        <v>47</v>
      </c>
      <c r="AA422" s="53">
        <v>0</v>
      </c>
      <c r="AB422" s="8">
        <v>0</v>
      </c>
      <c r="AC422" s="54">
        <v>0</v>
      </c>
      <c r="AD422" s="53"/>
      <c r="AE422" s="8"/>
      <c r="AF422" s="54">
        <f t="shared" si="55"/>
        <v>0</v>
      </c>
      <c r="AG422" s="53"/>
      <c r="AH422" s="8"/>
      <c r="AI422" s="54">
        <f t="shared" si="57"/>
        <v>0</v>
      </c>
      <c r="AJ422" s="53">
        <f t="shared" si="60"/>
        <v>10522768</v>
      </c>
      <c r="AK422" s="8">
        <f t="shared" si="60"/>
        <v>10522768</v>
      </c>
      <c r="AL422" s="54">
        <f t="shared" si="60"/>
        <v>10522768</v>
      </c>
      <c r="AM422" s="55">
        <f t="shared" si="58"/>
        <v>0</v>
      </c>
      <c r="AN422" s="4">
        <f t="shared" si="59"/>
        <v>0</v>
      </c>
      <c r="AO422" s="4"/>
    </row>
    <row r="423" spans="1:41" ht="12.75">
      <c r="A423" s="11">
        <v>416</v>
      </c>
      <c r="B423" s="46">
        <v>18230811</v>
      </c>
      <c r="C423" s="47"/>
      <c r="D423" s="5" t="s">
        <v>135</v>
      </c>
      <c r="E423" s="3">
        <v>38961</v>
      </c>
      <c r="F423" s="48">
        <v>-17734169</v>
      </c>
      <c r="G423" s="48">
        <v>-6386740</v>
      </c>
      <c r="H423" s="48">
        <v>-7264905</v>
      </c>
      <c r="I423" s="48">
        <v>-57848</v>
      </c>
      <c r="J423" s="48">
        <v>-57848</v>
      </c>
      <c r="K423" s="48">
        <v>-57848</v>
      </c>
      <c r="L423" s="48">
        <v>-57848</v>
      </c>
      <c r="M423" s="49">
        <v>-57848</v>
      </c>
      <c r="N423" s="49">
        <v>-57848</v>
      </c>
      <c r="O423" s="49">
        <v>-57848</v>
      </c>
      <c r="P423" s="49">
        <v>-57848</v>
      </c>
      <c r="Q423" s="49">
        <v>-57848</v>
      </c>
      <c r="R423" s="49">
        <v>-57848</v>
      </c>
      <c r="S423" s="50">
        <f t="shared" si="56"/>
        <v>-1922357.125</v>
      </c>
      <c r="T423" s="50" t="e">
        <f>S423-#REF!</f>
        <v>#REF!</v>
      </c>
      <c r="U423" s="51">
        <v>47</v>
      </c>
      <c r="V423" s="51"/>
      <c r="W423" s="51" t="s">
        <v>40</v>
      </c>
      <c r="X423" s="56"/>
      <c r="Y423" s="56">
        <v>47</v>
      </c>
      <c r="AA423" s="53">
        <v>0</v>
      </c>
      <c r="AB423" s="8">
        <v>0</v>
      </c>
      <c r="AC423" s="54">
        <v>0</v>
      </c>
      <c r="AD423" s="53"/>
      <c r="AE423" s="8"/>
      <c r="AF423" s="54">
        <f t="shared" si="55"/>
        <v>0</v>
      </c>
      <c r="AG423" s="53"/>
      <c r="AH423" s="8"/>
      <c r="AI423" s="54">
        <f t="shared" si="57"/>
        <v>0</v>
      </c>
      <c r="AJ423" s="53">
        <f t="shared" si="60"/>
        <v>-1922357.125</v>
      </c>
      <c r="AK423" s="8">
        <f t="shared" si="60"/>
        <v>-1922357.125</v>
      </c>
      <c r="AL423" s="54">
        <f t="shared" si="60"/>
        <v>-1922357.125</v>
      </c>
      <c r="AM423" s="55">
        <f t="shared" si="58"/>
        <v>0</v>
      </c>
      <c r="AN423" s="4">
        <f t="shared" si="59"/>
        <v>0</v>
      </c>
      <c r="AO423" s="4"/>
    </row>
    <row r="424" spans="1:41" ht="12.75">
      <c r="A424" s="11">
        <v>417</v>
      </c>
      <c r="B424" s="46">
        <v>18230821</v>
      </c>
      <c r="C424" s="47"/>
      <c r="D424" s="5" t="s">
        <v>136</v>
      </c>
      <c r="E424" s="3">
        <v>38961</v>
      </c>
      <c r="F424" s="48">
        <v>17734169</v>
      </c>
      <c r="G424" s="48">
        <v>6386740</v>
      </c>
      <c r="H424" s="48">
        <v>7264905</v>
      </c>
      <c r="I424" s="48">
        <v>57848</v>
      </c>
      <c r="J424" s="48">
        <v>57848</v>
      </c>
      <c r="K424" s="48">
        <v>57848</v>
      </c>
      <c r="L424" s="48">
        <v>57848</v>
      </c>
      <c r="M424" s="49">
        <v>57848</v>
      </c>
      <c r="N424" s="49">
        <v>57848</v>
      </c>
      <c r="O424" s="49">
        <v>57848</v>
      </c>
      <c r="P424" s="49">
        <v>57848</v>
      </c>
      <c r="Q424" s="49">
        <v>57848</v>
      </c>
      <c r="R424" s="49">
        <v>57848</v>
      </c>
      <c r="S424" s="50">
        <f t="shared" si="56"/>
        <v>1922357.125</v>
      </c>
      <c r="T424" s="50" t="e">
        <f>S424-#REF!</f>
        <v>#REF!</v>
      </c>
      <c r="U424" s="51">
        <v>47</v>
      </c>
      <c r="V424" s="51"/>
      <c r="W424" s="51" t="s">
        <v>40</v>
      </c>
      <c r="X424" s="56"/>
      <c r="Y424" s="56">
        <v>47</v>
      </c>
      <c r="AA424" s="53">
        <v>0</v>
      </c>
      <c r="AB424" s="8">
        <v>0</v>
      </c>
      <c r="AC424" s="54">
        <v>0</v>
      </c>
      <c r="AD424" s="53"/>
      <c r="AE424" s="8"/>
      <c r="AF424" s="54">
        <f t="shared" si="55"/>
        <v>0</v>
      </c>
      <c r="AG424" s="53"/>
      <c r="AH424" s="8"/>
      <c r="AI424" s="54">
        <f t="shared" si="57"/>
        <v>0</v>
      </c>
      <c r="AJ424" s="53">
        <f t="shared" si="60"/>
        <v>1922357.125</v>
      </c>
      <c r="AK424" s="8">
        <f t="shared" si="60"/>
        <v>1922357.125</v>
      </c>
      <c r="AL424" s="54">
        <f t="shared" si="60"/>
        <v>1922357.125</v>
      </c>
      <c r="AM424" s="55">
        <f t="shared" si="58"/>
        <v>0</v>
      </c>
      <c r="AN424" s="4">
        <f t="shared" si="59"/>
        <v>0</v>
      </c>
      <c r="AO424" s="4"/>
    </row>
    <row r="425" spans="1:41" ht="12.75">
      <c r="A425" s="11">
        <v>418</v>
      </c>
      <c r="B425" s="46">
        <v>18230831</v>
      </c>
      <c r="C425" s="47"/>
      <c r="D425" s="5" t="s">
        <v>137</v>
      </c>
      <c r="E425" s="3">
        <v>39142</v>
      </c>
      <c r="F425" s="48"/>
      <c r="G425" s="48"/>
      <c r="H425" s="48"/>
      <c r="I425" s="48">
        <v>0</v>
      </c>
      <c r="J425" s="48">
        <v>375740</v>
      </c>
      <c r="K425" s="48">
        <v>12498214</v>
      </c>
      <c r="L425" s="48">
        <v>13543872</v>
      </c>
      <c r="M425" s="49">
        <v>-1654690</v>
      </c>
      <c r="N425" s="49">
        <v>-19309351</v>
      </c>
      <c r="O425" s="49">
        <v>-25991752</v>
      </c>
      <c r="P425" s="49">
        <v>-40399280</v>
      </c>
      <c r="Q425" s="49">
        <v>-43621799</v>
      </c>
      <c r="R425" s="49">
        <v>-41473752</v>
      </c>
      <c r="S425" s="50">
        <f t="shared" si="56"/>
        <v>-10441326.833333334</v>
      </c>
      <c r="T425" s="50" t="e">
        <f>S425-#REF!</f>
        <v>#REF!</v>
      </c>
      <c r="U425" s="51">
        <v>47</v>
      </c>
      <c r="V425" s="51"/>
      <c r="W425" s="51" t="s">
        <v>40</v>
      </c>
      <c r="X425" s="56"/>
      <c r="Y425" s="56">
        <v>47</v>
      </c>
      <c r="AA425" s="53">
        <v>0</v>
      </c>
      <c r="AB425" s="8">
        <v>0</v>
      </c>
      <c r="AC425" s="54">
        <v>0</v>
      </c>
      <c r="AD425" s="53"/>
      <c r="AE425" s="8"/>
      <c r="AF425" s="54">
        <f t="shared" si="55"/>
        <v>0</v>
      </c>
      <c r="AG425" s="53"/>
      <c r="AH425" s="8"/>
      <c r="AI425" s="54">
        <f t="shared" si="57"/>
        <v>0</v>
      </c>
      <c r="AJ425" s="53">
        <f t="shared" si="60"/>
        <v>-10441326.833333334</v>
      </c>
      <c r="AK425" s="8">
        <f t="shared" si="60"/>
        <v>-10441326.833333334</v>
      </c>
      <c r="AL425" s="54">
        <f t="shared" si="60"/>
        <v>-10441326.833333334</v>
      </c>
      <c r="AM425" s="55">
        <f t="shared" si="58"/>
        <v>0</v>
      </c>
      <c r="AN425" s="4">
        <f t="shared" si="59"/>
        <v>0</v>
      </c>
      <c r="AO425" s="4"/>
    </row>
    <row r="426" spans="1:41" ht="12.75">
      <c r="A426" s="11">
        <v>419</v>
      </c>
      <c r="B426" s="46">
        <v>18230841</v>
      </c>
      <c r="C426" s="47"/>
      <c r="D426" s="5" t="s">
        <v>138</v>
      </c>
      <c r="E426" s="3">
        <v>39142</v>
      </c>
      <c r="F426" s="48"/>
      <c r="G426" s="48"/>
      <c r="H426" s="48"/>
      <c r="I426" s="48">
        <v>0</v>
      </c>
      <c r="J426" s="48">
        <v>-375740</v>
      </c>
      <c r="K426" s="48">
        <v>-12498214</v>
      </c>
      <c r="L426" s="48">
        <v>-13543872</v>
      </c>
      <c r="M426" s="49">
        <v>1654690</v>
      </c>
      <c r="N426" s="49">
        <v>19309351</v>
      </c>
      <c r="O426" s="49">
        <v>25991752</v>
      </c>
      <c r="P426" s="49">
        <v>40399280</v>
      </c>
      <c r="Q426" s="49">
        <v>43621799</v>
      </c>
      <c r="R426" s="49">
        <v>41473752</v>
      </c>
      <c r="S426" s="50">
        <f t="shared" si="56"/>
        <v>10441326.833333334</v>
      </c>
      <c r="T426" s="50" t="e">
        <f>S426-#REF!</f>
        <v>#REF!</v>
      </c>
      <c r="U426" s="51">
        <v>47</v>
      </c>
      <c r="V426" s="51"/>
      <c r="W426" s="51" t="s">
        <v>40</v>
      </c>
      <c r="X426" s="56"/>
      <c r="Y426" s="56">
        <v>47</v>
      </c>
      <c r="AA426" s="53">
        <v>0</v>
      </c>
      <c r="AB426" s="8">
        <v>0</v>
      </c>
      <c r="AC426" s="54">
        <v>0</v>
      </c>
      <c r="AD426" s="53"/>
      <c r="AE426" s="8"/>
      <c r="AF426" s="54">
        <f t="shared" si="55"/>
        <v>0</v>
      </c>
      <c r="AG426" s="53"/>
      <c r="AH426" s="8"/>
      <c r="AI426" s="54">
        <f t="shared" si="57"/>
        <v>0</v>
      </c>
      <c r="AJ426" s="53">
        <f t="shared" si="60"/>
        <v>10441326.833333334</v>
      </c>
      <c r="AK426" s="8">
        <f t="shared" si="60"/>
        <v>10441326.833333334</v>
      </c>
      <c r="AL426" s="54">
        <f t="shared" si="60"/>
        <v>10441326.833333334</v>
      </c>
      <c r="AM426" s="55">
        <f t="shared" si="58"/>
        <v>0</v>
      </c>
      <c r="AN426" s="4">
        <f t="shared" si="59"/>
        <v>0</v>
      </c>
      <c r="AO426" s="4"/>
    </row>
    <row r="427" spans="1:41" ht="12.75">
      <c r="A427" s="11">
        <v>420</v>
      </c>
      <c r="B427" s="46">
        <v>18230771</v>
      </c>
      <c r="C427" s="47"/>
      <c r="D427" s="5" t="s">
        <v>139</v>
      </c>
      <c r="F427" s="48">
        <v>13283129</v>
      </c>
      <c r="G427" s="48">
        <v>20763473</v>
      </c>
      <c r="H427" s="48">
        <v>19885308</v>
      </c>
      <c r="I427" s="48">
        <v>27092365</v>
      </c>
      <c r="J427" s="48">
        <v>27468105</v>
      </c>
      <c r="K427" s="48">
        <v>39590579</v>
      </c>
      <c r="L427" s="48">
        <v>40636237</v>
      </c>
      <c r="M427" s="49">
        <v>25437675</v>
      </c>
      <c r="N427" s="49">
        <v>7783014</v>
      </c>
      <c r="O427" s="49">
        <v>4096489</v>
      </c>
      <c r="P427" s="49">
        <v>-2947562</v>
      </c>
      <c r="Q427" s="49">
        <v>-3269814</v>
      </c>
      <c r="R427" s="49">
        <v>-3055009</v>
      </c>
      <c r="S427" s="50">
        <f t="shared" si="56"/>
        <v>17637494.083333332</v>
      </c>
      <c r="T427" s="50" t="e">
        <f>S427-#REF!</f>
        <v>#REF!</v>
      </c>
      <c r="U427" s="51">
        <v>47</v>
      </c>
      <c r="V427" s="51"/>
      <c r="W427" s="51" t="s">
        <v>40</v>
      </c>
      <c r="X427" s="56"/>
      <c r="Y427" s="56">
        <v>47</v>
      </c>
      <c r="AA427" s="53">
        <v>0</v>
      </c>
      <c r="AB427" s="8">
        <v>0</v>
      </c>
      <c r="AC427" s="54">
        <v>0</v>
      </c>
      <c r="AD427" s="53"/>
      <c r="AE427" s="8"/>
      <c r="AF427" s="54">
        <f t="shared" si="55"/>
        <v>0</v>
      </c>
      <c r="AG427" s="53"/>
      <c r="AH427" s="8"/>
      <c r="AI427" s="54">
        <f t="shared" si="57"/>
        <v>0</v>
      </c>
      <c r="AJ427" s="53">
        <f aca="true" t="shared" si="61" ref="AJ427:AL446">IF($Y427&gt;0,$S427-$AF427-$AI427-$AC427,0)</f>
        <v>17637494.083333332</v>
      </c>
      <c r="AK427" s="8">
        <f t="shared" si="61"/>
        <v>17637494.083333332</v>
      </c>
      <c r="AL427" s="54">
        <f t="shared" si="61"/>
        <v>17637494.083333332</v>
      </c>
      <c r="AM427" s="55">
        <f t="shared" si="58"/>
        <v>0</v>
      </c>
      <c r="AN427" s="4">
        <f t="shared" si="59"/>
        <v>0</v>
      </c>
      <c r="AO427" s="4"/>
    </row>
    <row r="428" spans="1:41" ht="12.75">
      <c r="A428" s="11">
        <v>421</v>
      </c>
      <c r="B428" s="46">
        <v>18230781</v>
      </c>
      <c r="C428" s="47"/>
      <c r="D428" s="5" t="s">
        <v>140</v>
      </c>
      <c r="F428" s="48">
        <v>-13283129</v>
      </c>
      <c r="G428" s="48">
        <v>-20763473</v>
      </c>
      <c r="H428" s="48">
        <v>-19885308</v>
      </c>
      <c r="I428" s="48">
        <v>-27092365</v>
      </c>
      <c r="J428" s="48">
        <v>-27468105</v>
      </c>
      <c r="K428" s="48">
        <v>-39590579</v>
      </c>
      <c r="L428" s="48">
        <v>-40636237</v>
      </c>
      <c r="M428" s="49">
        <v>-25437675</v>
      </c>
      <c r="N428" s="49">
        <v>-7783014</v>
      </c>
      <c r="O428" s="49">
        <v>-4096489</v>
      </c>
      <c r="P428" s="49">
        <v>2947562</v>
      </c>
      <c r="Q428" s="49">
        <v>3269814</v>
      </c>
      <c r="R428" s="49">
        <v>3055009</v>
      </c>
      <c r="S428" s="50">
        <f t="shared" si="56"/>
        <v>-17637494.083333332</v>
      </c>
      <c r="T428" s="50" t="e">
        <f>S428-#REF!</f>
        <v>#REF!</v>
      </c>
      <c r="U428" s="51">
        <v>47</v>
      </c>
      <c r="V428" s="51"/>
      <c r="W428" s="51" t="s">
        <v>40</v>
      </c>
      <c r="X428" s="56"/>
      <c r="Y428" s="56">
        <v>47</v>
      </c>
      <c r="AA428" s="53">
        <v>0</v>
      </c>
      <c r="AB428" s="8">
        <v>0</v>
      </c>
      <c r="AC428" s="54">
        <v>0</v>
      </c>
      <c r="AD428" s="53"/>
      <c r="AE428" s="8"/>
      <c r="AF428" s="54">
        <f t="shared" si="55"/>
        <v>0</v>
      </c>
      <c r="AG428" s="53"/>
      <c r="AH428" s="8"/>
      <c r="AI428" s="54">
        <f t="shared" si="57"/>
        <v>0</v>
      </c>
      <c r="AJ428" s="53">
        <f t="shared" si="61"/>
        <v>-17637494.083333332</v>
      </c>
      <c r="AK428" s="8">
        <f t="shared" si="61"/>
        <v>-17637494.083333332</v>
      </c>
      <c r="AL428" s="54">
        <f t="shared" si="61"/>
        <v>-17637494.083333332</v>
      </c>
      <c r="AM428" s="55">
        <f t="shared" si="58"/>
        <v>0</v>
      </c>
      <c r="AN428" s="4">
        <f t="shared" si="59"/>
        <v>0</v>
      </c>
      <c r="AO428" s="4"/>
    </row>
    <row r="429" spans="1:41" ht="12.75">
      <c r="A429" s="11">
        <v>422</v>
      </c>
      <c r="B429" s="46">
        <v>18230791</v>
      </c>
      <c r="C429" s="47"/>
      <c r="D429" s="5" t="s">
        <v>141</v>
      </c>
      <c r="F429" s="48">
        <v>1234643</v>
      </c>
      <c r="G429" s="48">
        <v>5101727</v>
      </c>
      <c r="H429" s="48">
        <v>5101727</v>
      </c>
      <c r="I429" s="48">
        <v>5101727</v>
      </c>
      <c r="J429" s="48">
        <v>5101727</v>
      </c>
      <c r="K429" s="48">
        <v>5101727</v>
      </c>
      <c r="L429" s="48">
        <v>5101727</v>
      </c>
      <c r="M429" s="49">
        <v>5101727</v>
      </c>
      <c r="N429" s="49">
        <v>5101727</v>
      </c>
      <c r="O429" s="49">
        <v>2105850</v>
      </c>
      <c r="P429" s="49">
        <v>-5257626</v>
      </c>
      <c r="Q429" s="49">
        <v>-8157893</v>
      </c>
      <c r="R429" s="49">
        <v>-6224650</v>
      </c>
      <c r="S429" s="50">
        <f t="shared" si="56"/>
        <v>2250761.9583333335</v>
      </c>
      <c r="T429" s="50" t="e">
        <f>S429-#REF!</f>
        <v>#REF!</v>
      </c>
      <c r="U429" s="51">
        <v>23</v>
      </c>
      <c r="V429" s="51"/>
      <c r="W429" s="51">
        <v>57</v>
      </c>
      <c r="X429" s="56"/>
      <c r="Y429" s="56">
        <v>23</v>
      </c>
      <c r="AA429" s="53">
        <v>0</v>
      </c>
      <c r="AB429" s="8">
        <v>0</v>
      </c>
      <c r="AC429" s="54">
        <v>0</v>
      </c>
      <c r="AD429" s="53"/>
      <c r="AE429" s="8"/>
      <c r="AF429" s="54">
        <f t="shared" si="55"/>
        <v>0</v>
      </c>
      <c r="AG429" s="53">
        <f>$S429</f>
        <v>2250761.9583333335</v>
      </c>
      <c r="AH429" s="8"/>
      <c r="AI429" s="54">
        <f t="shared" si="57"/>
        <v>2250761.9583333335</v>
      </c>
      <c r="AJ429" s="53">
        <f t="shared" si="61"/>
        <v>0</v>
      </c>
      <c r="AK429" s="8">
        <f t="shared" si="61"/>
        <v>0</v>
      </c>
      <c r="AL429" s="54">
        <f t="shared" si="61"/>
        <v>0</v>
      </c>
      <c r="AM429" s="55">
        <f t="shared" si="58"/>
        <v>0</v>
      </c>
      <c r="AN429" s="4">
        <f t="shared" si="59"/>
        <v>0</v>
      </c>
      <c r="AO429" s="4"/>
    </row>
    <row r="430" spans="1:41" ht="12.75">
      <c r="A430" s="11">
        <v>423</v>
      </c>
      <c r="B430" s="46">
        <v>18230801</v>
      </c>
      <c r="C430" s="47"/>
      <c r="D430" s="5" t="s">
        <v>142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50">
        <f t="shared" si="56"/>
        <v>0</v>
      </c>
      <c r="T430" s="50" t="e">
        <f>S430-#REF!</f>
        <v>#REF!</v>
      </c>
      <c r="U430" s="51">
        <v>23</v>
      </c>
      <c r="V430" s="51"/>
      <c r="W430" s="51">
        <v>57</v>
      </c>
      <c r="X430" s="56"/>
      <c r="Y430" s="56">
        <v>23</v>
      </c>
      <c r="AA430" s="53">
        <v>0</v>
      </c>
      <c r="AB430" s="8">
        <v>0</v>
      </c>
      <c r="AC430" s="54">
        <v>0</v>
      </c>
      <c r="AD430" s="53"/>
      <c r="AE430" s="8"/>
      <c r="AF430" s="54">
        <f t="shared" si="55"/>
        <v>0</v>
      </c>
      <c r="AG430" s="53">
        <f>$S430</f>
        <v>0</v>
      </c>
      <c r="AH430" s="8"/>
      <c r="AI430" s="54">
        <f t="shared" si="57"/>
        <v>0</v>
      </c>
      <c r="AJ430" s="53">
        <f t="shared" si="61"/>
        <v>0</v>
      </c>
      <c r="AK430" s="8">
        <f t="shared" si="61"/>
        <v>0</v>
      </c>
      <c r="AL430" s="54">
        <f t="shared" si="61"/>
        <v>0</v>
      </c>
      <c r="AM430" s="55">
        <f t="shared" si="58"/>
        <v>0</v>
      </c>
      <c r="AN430" s="4">
        <f t="shared" si="59"/>
        <v>0</v>
      </c>
      <c r="AO430" s="4"/>
    </row>
    <row r="431" spans="1:41" ht="12.75">
      <c r="A431" s="11">
        <v>424</v>
      </c>
      <c r="B431" s="46">
        <v>18230901</v>
      </c>
      <c r="C431" s="47"/>
      <c r="D431" s="5" t="s">
        <v>143</v>
      </c>
      <c r="E431" s="3">
        <v>38199</v>
      </c>
      <c r="F431" s="48">
        <v>1725489.03</v>
      </c>
      <c r="G431" s="48">
        <v>1783236.31</v>
      </c>
      <c r="H431" s="48">
        <v>1835726.09</v>
      </c>
      <c r="I431" s="48">
        <v>1813370.49</v>
      </c>
      <c r="J431" s="48">
        <v>1877978.28</v>
      </c>
      <c r="K431" s="48">
        <v>1944696.92</v>
      </c>
      <c r="L431" s="48">
        <v>776246.9</v>
      </c>
      <c r="M431" s="49">
        <v>1821750.43</v>
      </c>
      <c r="N431" s="49">
        <v>1857612.87</v>
      </c>
      <c r="O431" s="49">
        <v>1924254.3</v>
      </c>
      <c r="P431" s="49">
        <v>1968730.5</v>
      </c>
      <c r="Q431" s="49">
        <v>2022251.28</v>
      </c>
      <c r="R431" s="49">
        <v>2115447.36</v>
      </c>
      <c r="S431" s="50">
        <f t="shared" si="56"/>
        <v>1795526.8804166669</v>
      </c>
      <c r="T431" s="50" t="e">
        <f>S431-#REF!</f>
        <v>#REF!</v>
      </c>
      <c r="U431" s="51">
        <v>43</v>
      </c>
      <c r="V431" s="51"/>
      <c r="W431" s="51">
        <v>62</v>
      </c>
      <c r="X431" s="56"/>
      <c r="Y431" s="56" t="s">
        <v>1063</v>
      </c>
      <c r="AA431" s="53">
        <v>0</v>
      </c>
      <c r="AB431" s="8">
        <v>0</v>
      </c>
      <c r="AC431" s="54">
        <v>0</v>
      </c>
      <c r="AD431" s="53"/>
      <c r="AE431" s="8"/>
      <c r="AF431" s="54">
        <f t="shared" si="55"/>
        <v>0</v>
      </c>
      <c r="AG431" s="53"/>
      <c r="AH431" s="8"/>
      <c r="AI431" s="54">
        <f t="shared" si="57"/>
        <v>0</v>
      </c>
      <c r="AJ431" s="53">
        <f t="shared" si="61"/>
        <v>1795526.8804166669</v>
      </c>
      <c r="AK431" s="8">
        <f t="shared" si="61"/>
        <v>1795526.8804166669</v>
      </c>
      <c r="AL431" s="54">
        <f t="shared" si="61"/>
        <v>1795526.8804166669</v>
      </c>
      <c r="AM431" s="55">
        <f t="shared" si="58"/>
        <v>0</v>
      </c>
      <c r="AN431" s="4">
        <f t="shared" si="59"/>
        <v>0</v>
      </c>
      <c r="AO431" s="4"/>
    </row>
    <row r="432" spans="1:41" ht="12.75">
      <c r="A432" s="11">
        <v>425</v>
      </c>
      <c r="B432" s="46">
        <v>18230921</v>
      </c>
      <c r="C432" s="47"/>
      <c r="D432" s="5" t="s">
        <v>144</v>
      </c>
      <c r="F432" s="48">
        <v>20864857.22</v>
      </c>
      <c r="G432" s="48">
        <v>20495672.22</v>
      </c>
      <c r="H432" s="48">
        <v>20126487.22</v>
      </c>
      <c r="I432" s="48">
        <v>19757302.22</v>
      </c>
      <c r="J432" s="48">
        <v>19388117.22</v>
      </c>
      <c r="K432" s="48">
        <v>19018932.22</v>
      </c>
      <c r="L432" s="48">
        <v>18649747.22</v>
      </c>
      <c r="M432" s="49">
        <v>18280562.22</v>
      </c>
      <c r="N432" s="49">
        <v>17911377.22</v>
      </c>
      <c r="O432" s="49">
        <v>17542192.22</v>
      </c>
      <c r="P432" s="49">
        <v>17173007.22</v>
      </c>
      <c r="Q432" s="49">
        <v>16803822.22</v>
      </c>
      <c r="R432" s="49">
        <v>16434637.22</v>
      </c>
      <c r="S432" s="50">
        <f t="shared" si="56"/>
        <v>18649747.22</v>
      </c>
      <c r="T432" s="50" t="e">
        <f>S432-#REF!</f>
        <v>#REF!</v>
      </c>
      <c r="U432" s="51"/>
      <c r="V432" s="51"/>
      <c r="W432" s="51" t="s">
        <v>1161</v>
      </c>
      <c r="X432" s="56"/>
      <c r="Y432" s="56"/>
      <c r="AA432" s="53">
        <v>0</v>
      </c>
      <c r="AB432" s="8">
        <v>0</v>
      </c>
      <c r="AC432" s="54">
        <v>0</v>
      </c>
      <c r="AD432" s="53"/>
      <c r="AE432" s="8"/>
      <c r="AF432" s="54">
        <f t="shared" si="55"/>
        <v>0</v>
      </c>
      <c r="AG432" s="53"/>
      <c r="AH432" s="8"/>
      <c r="AI432" s="54">
        <f t="shared" si="57"/>
        <v>0</v>
      </c>
      <c r="AJ432" s="53">
        <f t="shared" si="61"/>
        <v>0</v>
      </c>
      <c r="AK432" s="8">
        <f t="shared" si="61"/>
        <v>0</v>
      </c>
      <c r="AL432" s="54">
        <f t="shared" si="61"/>
        <v>0</v>
      </c>
      <c r="AM432" s="55">
        <f t="shared" si="58"/>
        <v>18649747.22</v>
      </c>
      <c r="AN432" s="4">
        <f t="shared" si="59"/>
        <v>0</v>
      </c>
      <c r="AO432" s="4"/>
    </row>
    <row r="433" spans="1:41" ht="12.75">
      <c r="A433" s="11">
        <v>426</v>
      </c>
      <c r="B433" s="46">
        <v>18230941</v>
      </c>
      <c r="C433" s="47"/>
      <c r="D433" s="5" t="s">
        <v>145</v>
      </c>
      <c r="F433" s="48">
        <v>357277.24</v>
      </c>
      <c r="G433" s="48">
        <v>336277.24</v>
      </c>
      <c r="H433" s="48">
        <v>315277.24</v>
      </c>
      <c r="I433" s="48">
        <v>294277.24</v>
      </c>
      <c r="J433" s="48">
        <v>278633.89</v>
      </c>
      <c r="K433" s="48">
        <v>266372.31</v>
      </c>
      <c r="L433" s="48">
        <v>254110.73</v>
      </c>
      <c r="M433" s="49">
        <v>241849.15</v>
      </c>
      <c r="N433" s="49">
        <v>229587.57</v>
      </c>
      <c r="O433" s="49">
        <v>217325.99</v>
      </c>
      <c r="P433" s="49">
        <v>205064.41</v>
      </c>
      <c r="Q433" s="49">
        <v>192802.83</v>
      </c>
      <c r="R433" s="49">
        <v>180541.25</v>
      </c>
      <c r="S433" s="50">
        <f t="shared" si="56"/>
        <v>258373.9870833333</v>
      </c>
      <c r="T433" s="50" t="e">
        <f>S433-#REF!</f>
        <v>#REF!</v>
      </c>
      <c r="U433" s="51">
        <v>47</v>
      </c>
      <c r="V433" s="51"/>
      <c r="W433" s="51" t="s">
        <v>40</v>
      </c>
      <c r="X433" s="56"/>
      <c r="Y433" s="56">
        <v>47</v>
      </c>
      <c r="AA433" s="53">
        <v>0</v>
      </c>
      <c r="AB433" s="8">
        <v>0</v>
      </c>
      <c r="AC433" s="54">
        <v>0</v>
      </c>
      <c r="AD433" s="53"/>
      <c r="AE433" s="8"/>
      <c r="AF433" s="54">
        <f t="shared" si="55"/>
        <v>0</v>
      </c>
      <c r="AG433" s="53"/>
      <c r="AH433" s="8"/>
      <c r="AI433" s="54">
        <f t="shared" si="57"/>
        <v>0</v>
      </c>
      <c r="AJ433" s="53">
        <f t="shared" si="61"/>
        <v>258373.9870833333</v>
      </c>
      <c r="AK433" s="8">
        <f t="shared" si="61"/>
        <v>258373.9870833333</v>
      </c>
      <c r="AL433" s="54">
        <f t="shared" si="61"/>
        <v>258373.9870833333</v>
      </c>
      <c r="AM433" s="55">
        <f t="shared" si="58"/>
        <v>0</v>
      </c>
      <c r="AN433" s="4">
        <f t="shared" si="59"/>
        <v>0</v>
      </c>
      <c r="AO433" s="4"/>
    </row>
    <row r="434" spans="1:41" ht="12.75">
      <c r="A434" s="11">
        <v>427</v>
      </c>
      <c r="B434" s="46">
        <v>18230942</v>
      </c>
      <c r="C434" s="47"/>
      <c r="D434" s="5" t="s">
        <v>146</v>
      </c>
      <c r="F434" s="48">
        <v>488829.24</v>
      </c>
      <c r="G434" s="48">
        <v>460075.24</v>
      </c>
      <c r="H434" s="48">
        <v>431321.24</v>
      </c>
      <c r="I434" s="48">
        <v>402567.24</v>
      </c>
      <c r="J434" s="48">
        <v>381157.18</v>
      </c>
      <c r="K434" s="48">
        <v>364383.51</v>
      </c>
      <c r="L434" s="48">
        <v>347609.84</v>
      </c>
      <c r="M434" s="49">
        <v>330836.17</v>
      </c>
      <c r="N434" s="49">
        <v>314062.5</v>
      </c>
      <c r="O434" s="49">
        <v>297288.83</v>
      </c>
      <c r="P434" s="49">
        <v>280515.16</v>
      </c>
      <c r="Q434" s="49">
        <v>263741.49</v>
      </c>
      <c r="R434" s="49">
        <v>246967.82</v>
      </c>
      <c r="S434" s="50">
        <f t="shared" si="56"/>
        <v>353454.7441666667</v>
      </c>
      <c r="T434" s="50" t="e">
        <f>S434-#REF!</f>
        <v>#REF!</v>
      </c>
      <c r="U434" s="51">
        <v>65</v>
      </c>
      <c r="V434" s="51" t="s">
        <v>147</v>
      </c>
      <c r="W434" s="51" t="s">
        <v>43</v>
      </c>
      <c r="X434" s="56"/>
      <c r="Y434" s="56">
        <v>47</v>
      </c>
      <c r="AA434" s="53">
        <v>0</v>
      </c>
      <c r="AB434" s="8">
        <v>0</v>
      </c>
      <c r="AC434" s="54">
        <v>0</v>
      </c>
      <c r="AD434" s="53"/>
      <c r="AE434" s="8"/>
      <c r="AF434" s="54">
        <f t="shared" si="55"/>
        <v>0</v>
      </c>
      <c r="AG434" s="53"/>
      <c r="AH434" s="8"/>
      <c r="AI434" s="54">
        <f t="shared" si="57"/>
        <v>0</v>
      </c>
      <c r="AJ434" s="53">
        <f t="shared" si="61"/>
        <v>353454.7441666667</v>
      </c>
      <c r="AK434" s="8">
        <f t="shared" si="61"/>
        <v>353454.7441666667</v>
      </c>
      <c r="AL434" s="54">
        <f t="shared" si="61"/>
        <v>353454.7441666667</v>
      </c>
      <c r="AM434" s="55">
        <f t="shared" si="58"/>
        <v>0</v>
      </c>
      <c r="AN434" s="4">
        <f t="shared" si="59"/>
        <v>0</v>
      </c>
      <c r="AO434" s="4"/>
    </row>
    <row r="435" spans="1:41" ht="12.75">
      <c r="A435" s="11">
        <v>428</v>
      </c>
      <c r="B435" s="46">
        <v>18230961</v>
      </c>
      <c r="C435" s="47"/>
      <c r="D435" s="5" t="s">
        <v>148</v>
      </c>
      <c r="E435" s="3">
        <v>39142</v>
      </c>
      <c r="F435" s="48"/>
      <c r="G435" s="48"/>
      <c r="H435" s="48"/>
      <c r="I435" s="48">
        <v>0</v>
      </c>
      <c r="J435" s="48">
        <v>0</v>
      </c>
      <c r="K435" s="48">
        <v>0</v>
      </c>
      <c r="L435" s="48">
        <v>1286279.46</v>
      </c>
      <c r="M435" s="49">
        <v>315892.84</v>
      </c>
      <c r="N435" s="49">
        <v>358500.4</v>
      </c>
      <c r="O435" s="49">
        <v>323683.98</v>
      </c>
      <c r="P435" s="49">
        <v>361054.78</v>
      </c>
      <c r="Q435" s="49">
        <v>402928.17</v>
      </c>
      <c r="R435" s="49">
        <v>363656.39</v>
      </c>
      <c r="S435" s="50">
        <f t="shared" si="56"/>
        <v>269180.6520833333</v>
      </c>
      <c r="T435" s="50" t="e">
        <f>S435-#REF!</f>
        <v>#REF!</v>
      </c>
      <c r="U435" s="51">
        <v>43</v>
      </c>
      <c r="V435" s="51"/>
      <c r="W435" s="51">
        <v>62</v>
      </c>
      <c r="X435" s="56"/>
      <c r="Y435" s="56" t="s">
        <v>1063</v>
      </c>
      <c r="AA435" s="53">
        <v>0</v>
      </c>
      <c r="AB435" s="8">
        <v>0</v>
      </c>
      <c r="AC435" s="54">
        <v>0</v>
      </c>
      <c r="AD435" s="53"/>
      <c r="AE435" s="8"/>
      <c r="AF435" s="54">
        <f t="shared" si="55"/>
        <v>0</v>
      </c>
      <c r="AG435" s="53"/>
      <c r="AH435" s="8"/>
      <c r="AI435" s="54">
        <f t="shared" si="57"/>
        <v>0</v>
      </c>
      <c r="AJ435" s="53">
        <f t="shared" si="61"/>
        <v>269180.6520833333</v>
      </c>
      <c r="AK435" s="8">
        <f t="shared" si="61"/>
        <v>269180.6520833333</v>
      </c>
      <c r="AL435" s="54">
        <f t="shared" si="61"/>
        <v>269180.6520833333</v>
      </c>
      <c r="AM435" s="55">
        <f t="shared" si="58"/>
        <v>0</v>
      </c>
      <c r="AN435" s="4">
        <f t="shared" si="59"/>
        <v>0</v>
      </c>
      <c r="AO435" s="4"/>
    </row>
    <row r="436" spans="1:41" ht="12.75">
      <c r="A436" s="11">
        <v>429</v>
      </c>
      <c r="B436" s="46">
        <v>18230971</v>
      </c>
      <c r="C436" s="47"/>
      <c r="D436" s="5" t="s">
        <v>149</v>
      </c>
      <c r="E436" s="3">
        <v>39179</v>
      </c>
      <c r="F436" s="48"/>
      <c r="G436" s="48"/>
      <c r="H436" s="48"/>
      <c r="I436" s="48"/>
      <c r="J436" s="48"/>
      <c r="K436" s="48"/>
      <c r="L436" s="48"/>
      <c r="M436" s="49">
        <v>23506.64</v>
      </c>
      <c r="N436" s="49">
        <v>5528.62</v>
      </c>
      <c r="O436" s="49">
        <v>97823.89</v>
      </c>
      <c r="P436" s="49">
        <v>1817091.18</v>
      </c>
      <c r="Q436" s="49">
        <v>1863329.52</v>
      </c>
      <c r="R436" s="49">
        <v>1927829.48</v>
      </c>
      <c r="S436" s="50">
        <f t="shared" si="56"/>
        <v>397599.54916666663</v>
      </c>
      <c r="T436" s="50" t="e">
        <f>S436-#REF!</f>
        <v>#REF!</v>
      </c>
      <c r="U436" s="65">
        <v>23</v>
      </c>
      <c r="V436" s="65" t="s">
        <v>127</v>
      </c>
      <c r="W436" s="65" t="s">
        <v>1239</v>
      </c>
      <c r="X436" s="66"/>
      <c r="Y436" s="66">
        <v>23</v>
      </c>
      <c r="AA436" s="53">
        <v>0</v>
      </c>
      <c r="AB436" s="8">
        <v>0</v>
      </c>
      <c r="AC436" s="54">
        <v>0</v>
      </c>
      <c r="AD436" s="53">
        <f>$S436</f>
        <v>397599.54916666663</v>
      </c>
      <c r="AE436" s="8"/>
      <c r="AF436" s="54">
        <f t="shared" si="55"/>
        <v>397599.54916666663</v>
      </c>
      <c r="AG436" s="53"/>
      <c r="AH436" s="8"/>
      <c r="AI436" s="54">
        <f t="shared" si="57"/>
        <v>0</v>
      </c>
      <c r="AJ436" s="53">
        <f t="shared" si="61"/>
        <v>0</v>
      </c>
      <c r="AK436" s="8">
        <f t="shared" si="61"/>
        <v>0</v>
      </c>
      <c r="AL436" s="54">
        <f t="shared" si="61"/>
        <v>0</v>
      </c>
      <c r="AM436" s="55">
        <f t="shared" si="58"/>
        <v>0</v>
      </c>
      <c r="AN436" s="4">
        <f t="shared" si="59"/>
        <v>0</v>
      </c>
      <c r="AO436" s="4"/>
    </row>
    <row r="437" spans="1:41" ht="12.75">
      <c r="A437" s="11">
        <v>430</v>
      </c>
      <c r="B437" s="46">
        <v>18232221</v>
      </c>
      <c r="C437" s="47"/>
      <c r="D437" s="5" t="s">
        <v>150</v>
      </c>
      <c r="F437" s="48">
        <v>1242526.51</v>
      </c>
      <c r="G437" s="48">
        <v>1242526.51</v>
      </c>
      <c r="H437" s="48">
        <v>1242526.51</v>
      </c>
      <c r="I437" s="48">
        <v>922486.24</v>
      </c>
      <c r="J437" s="48">
        <v>922486.24</v>
      </c>
      <c r="K437" s="48">
        <v>922486.24</v>
      </c>
      <c r="L437" s="48">
        <v>908883.69</v>
      </c>
      <c r="M437" s="49">
        <v>908883.69</v>
      </c>
      <c r="N437" s="49">
        <v>908883.69</v>
      </c>
      <c r="O437" s="49">
        <v>902318.99</v>
      </c>
      <c r="P437" s="49">
        <v>902318.99</v>
      </c>
      <c r="Q437" s="49">
        <v>902318.99</v>
      </c>
      <c r="R437" s="49">
        <v>877053.6</v>
      </c>
      <c r="S437" s="50">
        <f t="shared" si="56"/>
        <v>978825.8195833332</v>
      </c>
      <c r="T437" s="50" t="e">
        <f>S437-#REF!</f>
        <v>#REF!</v>
      </c>
      <c r="U437" s="51"/>
      <c r="V437" s="51"/>
      <c r="W437" s="51" t="s">
        <v>1161</v>
      </c>
      <c r="X437" s="56"/>
      <c r="Y437" s="56"/>
      <c r="AA437" s="53">
        <v>0</v>
      </c>
      <c r="AB437" s="8">
        <v>0</v>
      </c>
      <c r="AC437" s="54">
        <v>0</v>
      </c>
      <c r="AD437" s="53"/>
      <c r="AE437" s="8"/>
      <c r="AF437" s="54">
        <f t="shared" si="55"/>
        <v>0</v>
      </c>
      <c r="AG437" s="53"/>
      <c r="AH437" s="8"/>
      <c r="AI437" s="54">
        <f t="shared" si="57"/>
        <v>0</v>
      </c>
      <c r="AJ437" s="53">
        <f t="shared" si="61"/>
        <v>0</v>
      </c>
      <c r="AK437" s="8">
        <f t="shared" si="61"/>
        <v>0</v>
      </c>
      <c r="AL437" s="54">
        <f t="shared" si="61"/>
        <v>0</v>
      </c>
      <c r="AM437" s="55">
        <f t="shared" si="58"/>
        <v>978825.8195833332</v>
      </c>
      <c r="AN437" s="4">
        <f t="shared" si="59"/>
        <v>0</v>
      </c>
      <c r="AO437" s="4"/>
    </row>
    <row r="438" spans="1:41" ht="12.75">
      <c r="A438" s="11">
        <v>431</v>
      </c>
      <c r="B438" s="46">
        <v>18232241</v>
      </c>
      <c r="C438" s="47"/>
      <c r="D438" s="5" t="s">
        <v>151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50">
        <f t="shared" si="56"/>
        <v>0</v>
      </c>
      <c r="T438" s="50" t="e">
        <f>S438-#REF!</f>
        <v>#REF!</v>
      </c>
      <c r="U438" s="51"/>
      <c r="V438" s="51"/>
      <c r="W438" s="51" t="s">
        <v>1161</v>
      </c>
      <c r="X438" s="56"/>
      <c r="Y438" s="56"/>
      <c r="AA438" s="53">
        <v>0</v>
      </c>
      <c r="AB438" s="8">
        <v>0</v>
      </c>
      <c r="AC438" s="54">
        <v>0</v>
      </c>
      <c r="AD438" s="53"/>
      <c r="AE438" s="8"/>
      <c r="AF438" s="54">
        <f t="shared" si="55"/>
        <v>0</v>
      </c>
      <c r="AG438" s="53"/>
      <c r="AH438" s="8"/>
      <c r="AI438" s="54">
        <f t="shared" si="57"/>
        <v>0</v>
      </c>
      <c r="AJ438" s="53">
        <f t="shared" si="61"/>
        <v>0</v>
      </c>
      <c r="AK438" s="8">
        <f t="shared" si="61"/>
        <v>0</v>
      </c>
      <c r="AL438" s="54">
        <f t="shared" si="61"/>
        <v>0</v>
      </c>
      <c r="AM438" s="55">
        <f t="shared" si="58"/>
        <v>0</v>
      </c>
      <c r="AN438" s="4">
        <f t="shared" si="59"/>
        <v>0</v>
      </c>
      <c r="AO438" s="4"/>
    </row>
    <row r="439" spans="1:41" ht="12.75">
      <c r="A439" s="11">
        <v>432</v>
      </c>
      <c r="B439" s="46">
        <v>18232251</v>
      </c>
      <c r="C439" s="47"/>
      <c r="D439" s="5" t="s">
        <v>152</v>
      </c>
      <c r="F439" s="48">
        <v>257473.49</v>
      </c>
      <c r="G439" s="48">
        <v>297740.08</v>
      </c>
      <c r="H439" s="48">
        <v>310394.76</v>
      </c>
      <c r="I439" s="48">
        <v>577513.76</v>
      </c>
      <c r="J439" s="48">
        <v>583899.81</v>
      </c>
      <c r="K439" s="48">
        <v>586642.16</v>
      </c>
      <c r="L439" s="48">
        <v>591116.31</v>
      </c>
      <c r="M439" s="49">
        <v>594832.7</v>
      </c>
      <c r="N439" s="49">
        <v>597138.26</v>
      </c>
      <c r="O439" s="49">
        <v>597681.01</v>
      </c>
      <c r="P439" s="49">
        <v>600653.82</v>
      </c>
      <c r="Q439" s="49">
        <v>603869.82</v>
      </c>
      <c r="R439" s="49">
        <v>622946.4</v>
      </c>
      <c r="S439" s="50">
        <f t="shared" si="56"/>
        <v>531807.7029166667</v>
      </c>
      <c r="T439" s="50" t="e">
        <f>S439-#REF!</f>
        <v>#REF!</v>
      </c>
      <c r="U439" s="51"/>
      <c r="V439" s="51"/>
      <c r="W439" s="51" t="s">
        <v>1161</v>
      </c>
      <c r="X439" s="56"/>
      <c r="Y439" s="56"/>
      <c r="AA439" s="53">
        <v>0</v>
      </c>
      <c r="AB439" s="8">
        <v>0</v>
      </c>
      <c r="AC439" s="54">
        <v>0</v>
      </c>
      <c r="AD439" s="53"/>
      <c r="AE439" s="8"/>
      <c r="AF439" s="54">
        <f t="shared" si="55"/>
        <v>0</v>
      </c>
      <c r="AG439" s="53"/>
      <c r="AH439" s="8"/>
      <c r="AI439" s="54">
        <f t="shared" si="57"/>
        <v>0</v>
      </c>
      <c r="AJ439" s="53">
        <f t="shared" si="61"/>
        <v>0</v>
      </c>
      <c r="AK439" s="8">
        <f t="shared" si="61"/>
        <v>0</v>
      </c>
      <c r="AL439" s="54">
        <f t="shared" si="61"/>
        <v>0</v>
      </c>
      <c r="AM439" s="55">
        <f t="shared" si="58"/>
        <v>531807.7029166667</v>
      </c>
      <c r="AN439" s="4">
        <f t="shared" si="59"/>
        <v>0</v>
      </c>
      <c r="AO439" s="4"/>
    </row>
    <row r="440" spans="1:41" ht="12.75">
      <c r="A440" s="11">
        <v>433</v>
      </c>
      <c r="B440" s="46">
        <v>18232271</v>
      </c>
      <c r="C440" s="47"/>
      <c r="D440" s="5" t="s">
        <v>153</v>
      </c>
      <c r="F440" s="48">
        <v>56800.68</v>
      </c>
      <c r="G440" s="48">
        <v>56800.68</v>
      </c>
      <c r="H440" s="48">
        <v>56800.68</v>
      </c>
      <c r="I440" s="48">
        <v>56800.68</v>
      </c>
      <c r="J440" s="48">
        <v>56800.68</v>
      </c>
      <c r="K440" s="48">
        <v>56800.68</v>
      </c>
      <c r="L440" s="48">
        <v>56800.68</v>
      </c>
      <c r="M440" s="49">
        <v>56800.68</v>
      </c>
      <c r="N440" s="49">
        <v>56800.68</v>
      </c>
      <c r="O440" s="49">
        <v>56800.68</v>
      </c>
      <c r="P440" s="49">
        <v>56800.68</v>
      </c>
      <c r="Q440" s="49">
        <v>56800.68</v>
      </c>
      <c r="R440" s="49">
        <v>56800.68</v>
      </c>
      <c r="S440" s="50">
        <f t="shared" si="56"/>
        <v>56800.680000000015</v>
      </c>
      <c r="T440" s="50" t="e">
        <f>S440-#REF!</f>
        <v>#REF!</v>
      </c>
      <c r="U440" s="51"/>
      <c r="V440" s="51"/>
      <c r="W440" s="51" t="s">
        <v>1161</v>
      </c>
      <c r="X440" s="56"/>
      <c r="Y440" s="56"/>
      <c r="AA440" s="53">
        <v>0</v>
      </c>
      <c r="AB440" s="8">
        <v>0</v>
      </c>
      <c r="AC440" s="54">
        <v>0</v>
      </c>
      <c r="AD440" s="53"/>
      <c r="AE440" s="8"/>
      <c r="AF440" s="54">
        <f t="shared" si="55"/>
        <v>0</v>
      </c>
      <c r="AG440" s="53"/>
      <c r="AH440" s="8"/>
      <c r="AI440" s="54">
        <f t="shared" si="57"/>
        <v>0</v>
      </c>
      <c r="AJ440" s="53">
        <f t="shared" si="61"/>
        <v>0</v>
      </c>
      <c r="AK440" s="8">
        <f t="shared" si="61"/>
        <v>0</v>
      </c>
      <c r="AL440" s="54">
        <f t="shared" si="61"/>
        <v>0</v>
      </c>
      <c r="AM440" s="55">
        <f t="shared" si="58"/>
        <v>56800.680000000015</v>
      </c>
      <c r="AN440" s="4">
        <f t="shared" si="59"/>
        <v>0</v>
      </c>
      <c r="AO440" s="4"/>
    </row>
    <row r="441" spans="1:41" ht="12.75">
      <c r="A441" s="11">
        <v>434</v>
      </c>
      <c r="B441" s="46">
        <v>18232281</v>
      </c>
      <c r="C441" s="47"/>
      <c r="D441" s="5" t="s">
        <v>154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50">
        <f t="shared" si="56"/>
        <v>0</v>
      </c>
      <c r="T441" s="50" t="e">
        <f>S441-#REF!</f>
        <v>#REF!</v>
      </c>
      <c r="U441" s="51"/>
      <c r="V441" s="51"/>
      <c r="W441" s="51" t="s">
        <v>1161</v>
      </c>
      <c r="X441" s="56"/>
      <c r="Y441" s="56"/>
      <c r="AA441" s="53">
        <v>0</v>
      </c>
      <c r="AB441" s="8">
        <v>0</v>
      </c>
      <c r="AC441" s="54">
        <v>0</v>
      </c>
      <c r="AD441" s="53"/>
      <c r="AE441" s="8"/>
      <c r="AF441" s="54">
        <f t="shared" si="55"/>
        <v>0</v>
      </c>
      <c r="AG441" s="53"/>
      <c r="AH441" s="8"/>
      <c r="AI441" s="54">
        <f t="shared" si="57"/>
        <v>0</v>
      </c>
      <c r="AJ441" s="53">
        <f t="shared" si="61"/>
        <v>0</v>
      </c>
      <c r="AK441" s="8">
        <f t="shared" si="61"/>
        <v>0</v>
      </c>
      <c r="AL441" s="54">
        <f t="shared" si="61"/>
        <v>0</v>
      </c>
      <c r="AM441" s="55">
        <f t="shared" si="58"/>
        <v>0</v>
      </c>
      <c r="AN441" s="4">
        <f t="shared" si="59"/>
        <v>0</v>
      </c>
      <c r="AO441" s="4"/>
    </row>
    <row r="442" spans="1:41" ht="12.75">
      <c r="A442" s="11">
        <v>435</v>
      </c>
      <c r="B442" s="46">
        <v>18232291</v>
      </c>
      <c r="C442" s="47"/>
      <c r="D442" s="5" t="s">
        <v>155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50">
        <f t="shared" si="56"/>
        <v>0</v>
      </c>
      <c r="T442" s="50" t="e">
        <f>S442-#REF!</f>
        <v>#REF!</v>
      </c>
      <c r="U442" s="51"/>
      <c r="V442" s="51"/>
      <c r="W442" s="51" t="s">
        <v>1161</v>
      </c>
      <c r="X442" s="56"/>
      <c r="Y442" s="56"/>
      <c r="AA442" s="53">
        <v>0</v>
      </c>
      <c r="AB442" s="8">
        <v>0</v>
      </c>
      <c r="AC442" s="54">
        <v>0</v>
      </c>
      <c r="AD442" s="53"/>
      <c r="AE442" s="8"/>
      <c r="AF442" s="54">
        <f t="shared" si="55"/>
        <v>0</v>
      </c>
      <c r="AG442" s="53"/>
      <c r="AH442" s="8"/>
      <c r="AI442" s="54">
        <f t="shared" si="57"/>
        <v>0</v>
      </c>
      <c r="AJ442" s="53">
        <f t="shared" si="61"/>
        <v>0</v>
      </c>
      <c r="AK442" s="8">
        <f t="shared" si="61"/>
        <v>0</v>
      </c>
      <c r="AL442" s="54">
        <f t="shared" si="61"/>
        <v>0</v>
      </c>
      <c r="AM442" s="55">
        <f t="shared" si="58"/>
        <v>0</v>
      </c>
      <c r="AN442" s="4">
        <f t="shared" si="59"/>
        <v>0</v>
      </c>
      <c r="AO442" s="4"/>
    </row>
    <row r="443" spans="1:41" ht="12.75">
      <c r="A443" s="11">
        <v>436</v>
      </c>
      <c r="B443" s="46">
        <v>18233051</v>
      </c>
      <c r="C443" s="47"/>
      <c r="D443" s="5" t="s">
        <v>156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50">
        <f t="shared" si="56"/>
        <v>0</v>
      </c>
      <c r="T443" s="50" t="e">
        <f>S443-#REF!</f>
        <v>#REF!</v>
      </c>
      <c r="U443" s="51"/>
      <c r="V443" s="51"/>
      <c r="W443" s="51" t="s">
        <v>1161</v>
      </c>
      <c r="X443" s="56"/>
      <c r="Y443" s="56"/>
      <c r="AA443" s="53">
        <v>0</v>
      </c>
      <c r="AB443" s="8">
        <v>0</v>
      </c>
      <c r="AC443" s="54">
        <v>0</v>
      </c>
      <c r="AD443" s="53"/>
      <c r="AE443" s="8"/>
      <c r="AF443" s="54">
        <f t="shared" si="55"/>
        <v>0</v>
      </c>
      <c r="AG443" s="53"/>
      <c r="AH443" s="8"/>
      <c r="AI443" s="54">
        <f t="shared" si="57"/>
        <v>0</v>
      </c>
      <c r="AJ443" s="53">
        <f t="shared" si="61"/>
        <v>0</v>
      </c>
      <c r="AK443" s="8">
        <f t="shared" si="61"/>
        <v>0</v>
      </c>
      <c r="AL443" s="54">
        <f t="shared" si="61"/>
        <v>0</v>
      </c>
      <c r="AM443" s="55">
        <f t="shared" si="58"/>
        <v>0</v>
      </c>
      <c r="AN443" s="4">
        <f t="shared" si="59"/>
        <v>0</v>
      </c>
      <c r="AO443" s="4"/>
    </row>
    <row r="444" spans="1:41" ht="12.75">
      <c r="A444" s="11">
        <v>437</v>
      </c>
      <c r="B444" s="46">
        <v>18233061</v>
      </c>
      <c r="C444" s="47"/>
      <c r="D444" s="5" t="s">
        <v>157</v>
      </c>
      <c r="F444" s="48">
        <v>10000</v>
      </c>
      <c r="G444" s="48">
        <v>10000</v>
      </c>
      <c r="H444" s="48">
        <v>10000</v>
      </c>
      <c r="I444" s="48">
        <v>10000</v>
      </c>
      <c r="J444" s="48">
        <v>10000</v>
      </c>
      <c r="K444" s="48">
        <v>10000</v>
      </c>
      <c r="L444" s="48">
        <v>10000</v>
      </c>
      <c r="M444" s="49">
        <v>10000</v>
      </c>
      <c r="N444" s="49">
        <v>10000</v>
      </c>
      <c r="O444" s="49">
        <v>10000</v>
      </c>
      <c r="P444" s="49">
        <v>10000</v>
      </c>
      <c r="Q444" s="49">
        <v>10000</v>
      </c>
      <c r="R444" s="49">
        <v>10000</v>
      </c>
      <c r="S444" s="50">
        <f t="shared" si="56"/>
        <v>10000</v>
      </c>
      <c r="T444" s="50" t="e">
        <f>S444-#REF!</f>
        <v>#REF!</v>
      </c>
      <c r="U444" s="51"/>
      <c r="V444" s="51"/>
      <c r="W444" s="51" t="s">
        <v>1161</v>
      </c>
      <c r="X444" s="56"/>
      <c r="Y444" s="56"/>
      <c r="AA444" s="53">
        <v>0</v>
      </c>
      <c r="AB444" s="8">
        <v>0</v>
      </c>
      <c r="AC444" s="54">
        <v>0</v>
      </c>
      <c r="AD444" s="53"/>
      <c r="AE444" s="8"/>
      <c r="AF444" s="54">
        <f t="shared" si="55"/>
        <v>0</v>
      </c>
      <c r="AG444" s="53"/>
      <c r="AH444" s="8"/>
      <c r="AI444" s="54">
        <f t="shared" si="57"/>
        <v>0</v>
      </c>
      <c r="AJ444" s="53">
        <f t="shared" si="61"/>
        <v>0</v>
      </c>
      <c r="AK444" s="8">
        <f t="shared" si="61"/>
        <v>0</v>
      </c>
      <c r="AL444" s="54">
        <f t="shared" si="61"/>
        <v>0</v>
      </c>
      <c r="AM444" s="55">
        <f t="shared" si="58"/>
        <v>10000</v>
      </c>
      <c r="AN444" s="4">
        <f t="shared" si="59"/>
        <v>0</v>
      </c>
      <c r="AO444" s="4"/>
    </row>
    <row r="445" spans="1:41" ht="12.75">
      <c r="A445" s="11">
        <v>438</v>
      </c>
      <c r="B445" s="46">
        <v>18233071</v>
      </c>
      <c r="C445" s="47"/>
      <c r="D445" s="5" t="s">
        <v>158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50">
        <f t="shared" si="56"/>
        <v>0</v>
      </c>
      <c r="T445" s="50" t="e">
        <f>S445-#REF!</f>
        <v>#REF!</v>
      </c>
      <c r="U445" s="51"/>
      <c r="V445" s="51"/>
      <c r="W445" s="51" t="s">
        <v>1161</v>
      </c>
      <c r="X445" s="56"/>
      <c r="Y445" s="56"/>
      <c r="AA445" s="53">
        <v>0</v>
      </c>
      <c r="AB445" s="8">
        <v>0</v>
      </c>
      <c r="AC445" s="54">
        <v>0</v>
      </c>
      <c r="AD445" s="53"/>
      <c r="AE445" s="8"/>
      <c r="AF445" s="54">
        <f t="shared" si="55"/>
        <v>0</v>
      </c>
      <c r="AG445" s="53"/>
      <c r="AH445" s="8"/>
      <c r="AI445" s="54">
        <f t="shared" si="57"/>
        <v>0</v>
      </c>
      <c r="AJ445" s="53">
        <f t="shared" si="61"/>
        <v>0</v>
      </c>
      <c r="AK445" s="8">
        <f t="shared" si="61"/>
        <v>0</v>
      </c>
      <c r="AL445" s="54">
        <f t="shared" si="61"/>
        <v>0</v>
      </c>
      <c r="AM445" s="55">
        <f t="shared" si="58"/>
        <v>0</v>
      </c>
      <c r="AN445" s="4">
        <f t="shared" si="59"/>
        <v>0</v>
      </c>
      <c r="AO445" s="4"/>
    </row>
    <row r="446" spans="1:41" ht="12.75">
      <c r="A446" s="11">
        <v>439</v>
      </c>
      <c r="B446" s="46">
        <v>18233081</v>
      </c>
      <c r="C446" s="47"/>
      <c r="D446" s="5" t="s">
        <v>159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50">
        <f t="shared" si="56"/>
        <v>0</v>
      </c>
      <c r="T446" s="50" t="e">
        <f>S446-#REF!</f>
        <v>#REF!</v>
      </c>
      <c r="U446" s="51"/>
      <c r="V446" s="51"/>
      <c r="W446" s="51" t="s">
        <v>1161</v>
      </c>
      <c r="X446" s="56"/>
      <c r="Y446" s="56"/>
      <c r="AA446" s="53">
        <v>0</v>
      </c>
      <c r="AB446" s="8">
        <v>0</v>
      </c>
      <c r="AC446" s="54">
        <v>0</v>
      </c>
      <c r="AD446" s="53"/>
      <c r="AE446" s="8"/>
      <c r="AF446" s="54">
        <f t="shared" si="55"/>
        <v>0</v>
      </c>
      <c r="AG446" s="53"/>
      <c r="AH446" s="8"/>
      <c r="AI446" s="54">
        <f t="shared" si="57"/>
        <v>0</v>
      </c>
      <c r="AJ446" s="53">
        <f t="shared" si="61"/>
        <v>0</v>
      </c>
      <c r="AK446" s="8">
        <f t="shared" si="61"/>
        <v>0</v>
      </c>
      <c r="AL446" s="54">
        <f t="shared" si="61"/>
        <v>0</v>
      </c>
      <c r="AM446" s="55">
        <f t="shared" si="58"/>
        <v>0</v>
      </c>
      <c r="AN446" s="4">
        <f t="shared" si="59"/>
        <v>0</v>
      </c>
      <c r="AO446" s="4"/>
    </row>
    <row r="447" spans="1:41" ht="12.75">
      <c r="A447" s="11">
        <v>440</v>
      </c>
      <c r="B447" s="46">
        <v>18233091</v>
      </c>
      <c r="C447" s="47"/>
      <c r="D447" s="5" t="s">
        <v>160</v>
      </c>
      <c r="E447" s="3">
        <v>38777</v>
      </c>
      <c r="F447" s="48">
        <v>22528.37</v>
      </c>
      <c r="G447" s="48">
        <v>22528.37</v>
      </c>
      <c r="H447" s="48">
        <v>22528.37</v>
      </c>
      <c r="I447" s="48">
        <v>22528.37</v>
      </c>
      <c r="J447" s="48">
        <v>22528.37</v>
      </c>
      <c r="K447" s="48">
        <v>22528.37</v>
      </c>
      <c r="L447" s="48">
        <v>22528.37</v>
      </c>
      <c r="M447" s="49">
        <v>22528.37</v>
      </c>
      <c r="N447" s="49">
        <v>22528.37</v>
      </c>
      <c r="O447" s="49">
        <v>22528.37</v>
      </c>
      <c r="P447" s="49">
        <v>22528.37</v>
      </c>
      <c r="Q447" s="49">
        <v>22528.37</v>
      </c>
      <c r="R447" s="49">
        <v>22528.37</v>
      </c>
      <c r="S447" s="50">
        <f t="shared" si="56"/>
        <v>22528.37</v>
      </c>
      <c r="T447" s="50" t="e">
        <f>S447-#REF!</f>
        <v>#REF!</v>
      </c>
      <c r="U447" s="51"/>
      <c r="V447" s="51"/>
      <c r="W447" s="51" t="s">
        <v>1161</v>
      </c>
      <c r="X447" s="56"/>
      <c r="Y447" s="56"/>
      <c r="AA447" s="53">
        <v>0</v>
      </c>
      <c r="AB447" s="8">
        <v>0</v>
      </c>
      <c r="AC447" s="54">
        <v>0</v>
      </c>
      <c r="AD447" s="53"/>
      <c r="AE447" s="8"/>
      <c r="AF447" s="54">
        <f t="shared" si="55"/>
        <v>0</v>
      </c>
      <c r="AG447" s="53"/>
      <c r="AH447" s="8"/>
      <c r="AI447" s="54">
        <f t="shared" si="57"/>
        <v>0</v>
      </c>
      <c r="AJ447" s="53">
        <f aca="true" t="shared" si="62" ref="AJ447:AL466">IF($Y447&gt;0,$S447-$AF447-$AI447-$AC447,0)</f>
        <v>0</v>
      </c>
      <c r="AK447" s="8">
        <f t="shared" si="62"/>
        <v>0</v>
      </c>
      <c r="AL447" s="54">
        <f t="shared" si="62"/>
        <v>0</v>
      </c>
      <c r="AM447" s="55">
        <f t="shared" si="58"/>
        <v>22528.37</v>
      </c>
      <c r="AN447" s="4">
        <f t="shared" si="59"/>
        <v>0</v>
      </c>
      <c r="AO447" s="4"/>
    </row>
    <row r="448" spans="1:41" ht="12.75">
      <c r="A448" s="11">
        <v>441</v>
      </c>
      <c r="B448" s="46">
        <v>18233101</v>
      </c>
      <c r="C448" s="47"/>
      <c r="D448" s="5" t="s">
        <v>161</v>
      </c>
      <c r="E448" s="3">
        <v>39142</v>
      </c>
      <c r="F448" s="48"/>
      <c r="G448" s="48"/>
      <c r="H448" s="48"/>
      <c r="I448" s="48">
        <v>0</v>
      </c>
      <c r="J448" s="48">
        <v>0</v>
      </c>
      <c r="K448" s="48">
        <v>0</v>
      </c>
      <c r="L448" s="48">
        <v>811.77</v>
      </c>
      <c r="M448" s="49">
        <v>4875.49</v>
      </c>
      <c r="N448" s="49">
        <v>5805.49</v>
      </c>
      <c r="O448" s="49">
        <v>28129.81</v>
      </c>
      <c r="P448" s="49">
        <v>140783.1</v>
      </c>
      <c r="Q448" s="49">
        <v>146205.1</v>
      </c>
      <c r="R448" s="49">
        <v>159200.72</v>
      </c>
      <c r="S448" s="50">
        <f t="shared" si="56"/>
        <v>33850.926666666666</v>
      </c>
      <c r="T448" s="50" t="e">
        <f>S448-#REF!</f>
        <v>#REF!</v>
      </c>
      <c r="U448" s="51"/>
      <c r="V448" s="51"/>
      <c r="W448" s="51" t="s">
        <v>1161</v>
      </c>
      <c r="X448" s="56"/>
      <c r="Y448" s="56"/>
      <c r="AA448" s="53">
        <v>0</v>
      </c>
      <c r="AB448" s="8">
        <v>0</v>
      </c>
      <c r="AC448" s="54">
        <v>0</v>
      </c>
      <c r="AD448" s="53"/>
      <c r="AE448" s="8"/>
      <c r="AF448" s="54">
        <f t="shared" si="55"/>
        <v>0</v>
      </c>
      <c r="AG448" s="53"/>
      <c r="AH448" s="8"/>
      <c r="AI448" s="54">
        <f t="shared" si="57"/>
        <v>0</v>
      </c>
      <c r="AJ448" s="53">
        <f t="shared" si="62"/>
        <v>0</v>
      </c>
      <c r="AK448" s="8">
        <f t="shared" si="62"/>
        <v>0</v>
      </c>
      <c r="AL448" s="54">
        <f t="shared" si="62"/>
        <v>0</v>
      </c>
      <c r="AM448" s="55">
        <f t="shared" si="58"/>
        <v>33850.926666666666</v>
      </c>
      <c r="AN448" s="4">
        <f t="shared" si="59"/>
        <v>0</v>
      </c>
      <c r="AO448" s="4"/>
    </row>
    <row r="449" spans="1:41" ht="12.75">
      <c r="A449" s="11">
        <v>442</v>
      </c>
      <c r="B449" s="46">
        <v>18233121</v>
      </c>
      <c r="C449" s="47"/>
      <c r="D449" s="5" t="s">
        <v>162</v>
      </c>
      <c r="E449" s="3">
        <v>39240</v>
      </c>
      <c r="F449" s="48"/>
      <c r="G449" s="48"/>
      <c r="H449" s="48"/>
      <c r="I449" s="48"/>
      <c r="J449" s="48"/>
      <c r="K449" s="48"/>
      <c r="L449" s="48"/>
      <c r="O449" s="49">
        <v>96870.19</v>
      </c>
      <c r="P449" s="49">
        <v>96870.19</v>
      </c>
      <c r="Q449" s="49">
        <v>96870.19</v>
      </c>
      <c r="R449" s="49">
        <v>100799.28</v>
      </c>
      <c r="S449" s="50">
        <f t="shared" si="56"/>
        <v>28417.5175</v>
      </c>
      <c r="T449" s="50" t="e">
        <f>S449-#REF!</f>
        <v>#REF!</v>
      </c>
      <c r="U449" s="51"/>
      <c r="V449" s="51"/>
      <c r="W449" s="51" t="s">
        <v>1161</v>
      </c>
      <c r="X449" s="56"/>
      <c r="Y449" s="56"/>
      <c r="AA449" s="53">
        <v>0</v>
      </c>
      <c r="AB449" s="8">
        <v>0</v>
      </c>
      <c r="AC449" s="54">
        <v>0</v>
      </c>
      <c r="AD449" s="53"/>
      <c r="AE449" s="8"/>
      <c r="AF449" s="54">
        <f t="shared" si="55"/>
        <v>0</v>
      </c>
      <c r="AG449" s="53"/>
      <c r="AH449" s="8"/>
      <c r="AI449" s="54">
        <f t="shared" si="57"/>
        <v>0</v>
      </c>
      <c r="AJ449" s="53">
        <f t="shared" si="62"/>
        <v>0</v>
      </c>
      <c r="AK449" s="8">
        <f t="shared" si="62"/>
        <v>0</v>
      </c>
      <c r="AL449" s="54">
        <f t="shared" si="62"/>
        <v>0</v>
      </c>
      <c r="AM449" s="55">
        <f t="shared" si="58"/>
        <v>28417.5175</v>
      </c>
      <c r="AN449" s="4">
        <f t="shared" si="59"/>
        <v>0</v>
      </c>
      <c r="AO449" s="4"/>
    </row>
    <row r="450" spans="1:41" ht="12.75">
      <c r="A450" s="11">
        <v>443</v>
      </c>
      <c r="B450" s="46">
        <v>18236021</v>
      </c>
      <c r="C450" s="47"/>
      <c r="D450" s="5" t="s">
        <v>163</v>
      </c>
      <c r="E450" s="3">
        <v>38961</v>
      </c>
      <c r="F450" s="48">
        <v>15256064.07</v>
      </c>
      <c r="G450" s="48">
        <v>15256064.07</v>
      </c>
      <c r="H450" s="48">
        <v>15256064.07</v>
      </c>
      <c r="I450" s="48">
        <v>15256064.07</v>
      </c>
      <c r="J450" s="48">
        <v>15256064.07</v>
      </c>
      <c r="K450" s="48">
        <v>15256064.07</v>
      </c>
      <c r="L450" s="48">
        <v>15256064.07</v>
      </c>
      <c r="M450" s="49">
        <v>15256064.07</v>
      </c>
      <c r="N450" s="49">
        <v>15256064.07</v>
      </c>
      <c r="O450" s="49">
        <v>15256064.07</v>
      </c>
      <c r="P450" s="49">
        <v>15256064.07</v>
      </c>
      <c r="Q450" s="49">
        <v>15256064.07</v>
      </c>
      <c r="R450" s="49">
        <v>15256064.07</v>
      </c>
      <c r="S450" s="50">
        <f t="shared" si="56"/>
        <v>15256064.069999995</v>
      </c>
      <c r="T450" s="50" t="e">
        <f>S450-#REF!</f>
        <v>#REF!</v>
      </c>
      <c r="U450" s="51">
        <v>23</v>
      </c>
      <c r="V450" s="51" t="s">
        <v>127</v>
      </c>
      <c r="W450" s="51" t="s">
        <v>1239</v>
      </c>
      <c r="X450" s="56"/>
      <c r="Y450" s="56">
        <v>23</v>
      </c>
      <c r="AA450" s="53">
        <v>0</v>
      </c>
      <c r="AB450" s="8">
        <v>0</v>
      </c>
      <c r="AC450" s="54">
        <v>0</v>
      </c>
      <c r="AD450" s="53">
        <f>$S450</f>
        <v>15256064.069999995</v>
      </c>
      <c r="AE450" s="8"/>
      <c r="AF450" s="54">
        <f t="shared" si="55"/>
        <v>15256064.069999995</v>
      </c>
      <c r="AG450" s="53"/>
      <c r="AH450" s="8">
        <v>0</v>
      </c>
      <c r="AI450" s="54">
        <f t="shared" si="57"/>
        <v>0</v>
      </c>
      <c r="AJ450" s="53">
        <f t="shared" si="62"/>
        <v>0</v>
      </c>
      <c r="AK450" s="8">
        <f t="shared" si="62"/>
        <v>0</v>
      </c>
      <c r="AL450" s="54">
        <f t="shared" si="62"/>
        <v>0</v>
      </c>
      <c r="AM450" s="55">
        <f t="shared" si="58"/>
        <v>0</v>
      </c>
      <c r="AN450" s="4">
        <f t="shared" si="59"/>
        <v>0</v>
      </c>
      <c r="AO450" s="4"/>
    </row>
    <row r="451" spans="1:41" ht="12.75">
      <c r="A451" s="11">
        <v>444</v>
      </c>
      <c r="B451" s="46">
        <v>18236022</v>
      </c>
      <c r="C451" s="47"/>
      <c r="D451" s="5" t="s">
        <v>164</v>
      </c>
      <c r="F451" s="48">
        <v>131874.89</v>
      </c>
      <c r="G451" s="48">
        <v>131874.89</v>
      </c>
      <c r="H451" s="48">
        <v>131874.89</v>
      </c>
      <c r="I451" s="48">
        <v>122343.14</v>
      </c>
      <c r="J451" s="48">
        <v>122343.14</v>
      </c>
      <c r="K451" s="48">
        <v>122343.14</v>
      </c>
      <c r="L451" s="48">
        <v>118727.24</v>
      </c>
      <c r="M451" s="49">
        <v>118727.24</v>
      </c>
      <c r="N451" s="49">
        <v>118727.24</v>
      </c>
      <c r="O451" s="49">
        <v>104500.04</v>
      </c>
      <c r="P451" s="49">
        <v>104500.04</v>
      </c>
      <c r="Q451" s="49">
        <v>104500.04</v>
      </c>
      <c r="R451" s="49">
        <v>92368.59</v>
      </c>
      <c r="S451" s="50">
        <f t="shared" si="56"/>
        <v>117715.23166666667</v>
      </c>
      <c r="T451" s="50" t="e">
        <f>S451-#REF!</f>
        <v>#REF!</v>
      </c>
      <c r="U451" s="51" t="s">
        <v>165</v>
      </c>
      <c r="V451" s="51"/>
      <c r="W451" s="51">
        <v>62</v>
      </c>
      <c r="X451" s="56"/>
      <c r="Y451" s="56">
        <v>47</v>
      </c>
      <c r="AA451" s="53">
        <v>0</v>
      </c>
      <c r="AB451" s="8">
        <v>0</v>
      </c>
      <c r="AC451" s="54">
        <v>0</v>
      </c>
      <c r="AD451" s="53"/>
      <c r="AE451" s="8"/>
      <c r="AF451" s="54">
        <f t="shared" si="55"/>
        <v>0</v>
      </c>
      <c r="AG451" s="53"/>
      <c r="AH451" s="8"/>
      <c r="AI451" s="54">
        <f t="shared" si="57"/>
        <v>0</v>
      </c>
      <c r="AJ451" s="53">
        <f t="shared" si="62"/>
        <v>117715.23166666667</v>
      </c>
      <c r="AK451" s="8">
        <f t="shared" si="62"/>
        <v>117715.23166666667</v>
      </c>
      <c r="AL451" s="54">
        <f t="shared" si="62"/>
        <v>117715.23166666667</v>
      </c>
      <c r="AM451" s="55">
        <f t="shared" si="58"/>
        <v>0</v>
      </c>
      <c r="AN451" s="4">
        <f t="shared" si="59"/>
        <v>0</v>
      </c>
      <c r="AO451" s="4"/>
    </row>
    <row r="452" spans="1:41" ht="12.75">
      <c r="A452" s="11">
        <v>445</v>
      </c>
      <c r="B452" s="46">
        <v>18236031</v>
      </c>
      <c r="C452" s="47"/>
      <c r="D452" s="5" t="s">
        <v>166</v>
      </c>
      <c r="E452" s="3">
        <v>38961</v>
      </c>
      <c r="F452" s="48">
        <v>2873005.76</v>
      </c>
      <c r="G452" s="48">
        <v>2873005.76</v>
      </c>
      <c r="H452" s="48">
        <v>2873005.76</v>
      </c>
      <c r="I452" s="48">
        <v>2873005.76</v>
      </c>
      <c r="J452" s="48">
        <v>2873005.76</v>
      </c>
      <c r="K452" s="48">
        <v>2873005.76</v>
      </c>
      <c r="L452" s="48">
        <v>2873005.76</v>
      </c>
      <c r="M452" s="49">
        <v>2873005.76</v>
      </c>
      <c r="N452" s="49">
        <v>2873005.76</v>
      </c>
      <c r="O452" s="49">
        <v>2873005.76</v>
      </c>
      <c r="P452" s="49">
        <v>2873005.76</v>
      </c>
      <c r="Q452" s="49">
        <v>2873005.76</v>
      </c>
      <c r="R452" s="49">
        <v>2873005.76</v>
      </c>
      <c r="S452" s="50">
        <f t="shared" si="56"/>
        <v>2873005.7599999993</v>
      </c>
      <c r="T452" s="50" t="e">
        <f>S452-#REF!</f>
        <v>#REF!</v>
      </c>
      <c r="U452" s="51">
        <v>23</v>
      </c>
      <c r="V452" s="51" t="s">
        <v>127</v>
      </c>
      <c r="W452" s="51" t="s">
        <v>1239</v>
      </c>
      <c r="X452" s="56"/>
      <c r="Y452" s="56">
        <v>23</v>
      </c>
      <c r="AA452" s="53">
        <v>0</v>
      </c>
      <c r="AB452" s="8">
        <v>0</v>
      </c>
      <c r="AC452" s="54">
        <v>0</v>
      </c>
      <c r="AD452" s="53">
        <f>$S452</f>
        <v>2873005.7599999993</v>
      </c>
      <c r="AE452" s="8"/>
      <c r="AF452" s="54">
        <f aca="true" t="shared" si="63" ref="AF452:AF515">AD452+AE452</f>
        <v>2873005.7599999993</v>
      </c>
      <c r="AG452" s="53"/>
      <c r="AH452" s="8">
        <v>0</v>
      </c>
      <c r="AI452" s="54">
        <f t="shared" si="57"/>
        <v>0</v>
      </c>
      <c r="AJ452" s="53">
        <f t="shared" si="62"/>
        <v>0</v>
      </c>
      <c r="AK452" s="8">
        <f t="shared" si="62"/>
        <v>0</v>
      </c>
      <c r="AL452" s="54">
        <f t="shared" si="62"/>
        <v>0</v>
      </c>
      <c r="AM452" s="55">
        <f t="shared" si="58"/>
        <v>0</v>
      </c>
      <c r="AN452" s="4">
        <f t="shared" si="59"/>
        <v>0</v>
      </c>
      <c r="AO452" s="4"/>
    </row>
    <row r="453" spans="1:41" ht="12.75">
      <c r="A453" s="11">
        <v>446</v>
      </c>
      <c r="B453" s="46">
        <v>18236041</v>
      </c>
      <c r="C453" s="47"/>
      <c r="D453" s="5" t="s">
        <v>167</v>
      </c>
      <c r="E453" s="3">
        <v>38961</v>
      </c>
      <c r="F453" s="48">
        <v>-228709.77</v>
      </c>
      <c r="G453" s="48">
        <v>-228709.77</v>
      </c>
      <c r="H453" s="48">
        <v>-228709.77</v>
      </c>
      <c r="I453" s="48">
        <v>-228709.77</v>
      </c>
      <c r="J453" s="48">
        <v>-228709.77</v>
      </c>
      <c r="K453" s="48">
        <v>-228709.77</v>
      </c>
      <c r="L453" s="48">
        <v>-228709.77</v>
      </c>
      <c r="M453" s="49">
        <v>-228709.77</v>
      </c>
      <c r="N453" s="49">
        <v>-228709.77</v>
      </c>
      <c r="O453" s="49">
        <v>-228709.77</v>
      </c>
      <c r="P453" s="49">
        <v>-228709.77</v>
      </c>
      <c r="Q453" s="49">
        <v>-228709.77</v>
      </c>
      <c r="R453" s="49">
        <v>-228709.77</v>
      </c>
      <c r="S453" s="50">
        <f t="shared" si="56"/>
        <v>-228709.77</v>
      </c>
      <c r="T453" s="50" t="e">
        <f>S453-#REF!</f>
        <v>#REF!</v>
      </c>
      <c r="U453" s="51">
        <v>23</v>
      </c>
      <c r="V453" s="51" t="s">
        <v>127</v>
      </c>
      <c r="W453" s="51" t="s">
        <v>1239</v>
      </c>
      <c r="X453" s="56"/>
      <c r="Y453" s="56">
        <v>23</v>
      </c>
      <c r="AA453" s="53">
        <v>0</v>
      </c>
      <c r="AB453" s="8">
        <v>0</v>
      </c>
      <c r="AC453" s="54">
        <v>0</v>
      </c>
      <c r="AD453" s="53">
        <f>$S453</f>
        <v>-228709.77</v>
      </c>
      <c r="AE453" s="8"/>
      <c r="AF453" s="54">
        <f t="shared" si="63"/>
        <v>-228709.77</v>
      </c>
      <c r="AG453" s="53"/>
      <c r="AH453" s="8">
        <v>0</v>
      </c>
      <c r="AI453" s="54">
        <f t="shared" si="57"/>
        <v>0</v>
      </c>
      <c r="AJ453" s="53">
        <f t="shared" si="62"/>
        <v>0</v>
      </c>
      <c r="AK453" s="8">
        <f t="shared" si="62"/>
        <v>0</v>
      </c>
      <c r="AL453" s="54">
        <f t="shared" si="62"/>
        <v>0</v>
      </c>
      <c r="AM453" s="55">
        <f t="shared" si="58"/>
        <v>0</v>
      </c>
      <c r="AN453" s="4">
        <f t="shared" si="59"/>
        <v>0</v>
      </c>
      <c r="AO453" s="4"/>
    </row>
    <row r="454" spans="1:41" ht="12.75">
      <c r="A454" s="11">
        <v>447</v>
      </c>
      <c r="B454" s="46">
        <v>18236051</v>
      </c>
      <c r="C454" s="47"/>
      <c r="D454" s="5" t="s">
        <v>168</v>
      </c>
      <c r="E454" s="3">
        <v>38961</v>
      </c>
      <c r="F454" s="48">
        <v>105658.27</v>
      </c>
      <c r="G454" s="48">
        <v>106833.27</v>
      </c>
      <c r="H454" s="48">
        <v>106833.27</v>
      </c>
      <c r="I454" s="48">
        <v>106820.39</v>
      </c>
      <c r="J454" s="48">
        <v>106820.39</v>
      </c>
      <c r="K454" s="48">
        <v>107026.89</v>
      </c>
      <c r="L454" s="48">
        <v>107024.51</v>
      </c>
      <c r="M454" s="49">
        <v>107024.51</v>
      </c>
      <c r="N454" s="49">
        <v>107024.51</v>
      </c>
      <c r="O454" s="49">
        <v>107024.51</v>
      </c>
      <c r="P454" s="49">
        <v>107024.51</v>
      </c>
      <c r="Q454" s="49">
        <v>107024.51</v>
      </c>
      <c r="R454" s="49">
        <v>107024.51</v>
      </c>
      <c r="S454" s="50">
        <f t="shared" si="56"/>
        <v>106901.88833333332</v>
      </c>
      <c r="T454" s="50" t="e">
        <f>S454-#REF!</f>
        <v>#REF!</v>
      </c>
      <c r="U454" s="51">
        <v>23</v>
      </c>
      <c r="V454" s="51" t="s">
        <v>127</v>
      </c>
      <c r="W454" s="51" t="s">
        <v>1239</v>
      </c>
      <c r="X454" s="56"/>
      <c r="Y454" s="56">
        <v>23</v>
      </c>
      <c r="AA454" s="53">
        <v>0</v>
      </c>
      <c r="AB454" s="8">
        <v>0</v>
      </c>
      <c r="AC454" s="54">
        <v>0</v>
      </c>
      <c r="AD454" s="53">
        <f>$S454</f>
        <v>106901.88833333332</v>
      </c>
      <c r="AE454" s="8"/>
      <c r="AF454" s="54">
        <f t="shared" si="63"/>
        <v>106901.88833333332</v>
      </c>
      <c r="AG454" s="53"/>
      <c r="AH454" s="8">
        <v>0</v>
      </c>
      <c r="AI454" s="54">
        <f t="shared" si="57"/>
        <v>0</v>
      </c>
      <c r="AJ454" s="53">
        <f t="shared" si="62"/>
        <v>0</v>
      </c>
      <c r="AK454" s="8">
        <f t="shared" si="62"/>
        <v>0</v>
      </c>
      <c r="AL454" s="54">
        <f t="shared" si="62"/>
        <v>0</v>
      </c>
      <c r="AM454" s="55">
        <f t="shared" si="58"/>
        <v>0</v>
      </c>
      <c r="AN454" s="4">
        <f t="shared" si="59"/>
        <v>0</v>
      </c>
      <c r="AO454" s="4"/>
    </row>
    <row r="455" spans="1:41" ht="12.75">
      <c r="A455" s="11">
        <v>448</v>
      </c>
      <c r="B455" s="46">
        <v>18236061</v>
      </c>
      <c r="C455" s="47"/>
      <c r="D455" s="5" t="s">
        <v>169</v>
      </c>
      <c r="E455" s="3">
        <v>38961</v>
      </c>
      <c r="F455" s="48">
        <v>3232030.03</v>
      </c>
      <c r="G455" s="48">
        <v>3392278.5</v>
      </c>
      <c r="H455" s="48">
        <v>3763585.07</v>
      </c>
      <c r="I455" s="48">
        <v>3966067.36</v>
      </c>
      <c r="J455" s="48">
        <v>4000999.14</v>
      </c>
      <c r="K455" s="48">
        <v>4973301.09</v>
      </c>
      <c r="L455" s="48">
        <v>5158946.85</v>
      </c>
      <c r="M455" s="49">
        <v>5589101.45</v>
      </c>
      <c r="N455" s="49">
        <v>6235946.04</v>
      </c>
      <c r="O455" s="49">
        <v>6825265.63</v>
      </c>
      <c r="P455" s="49">
        <v>5187174.57</v>
      </c>
      <c r="Q455" s="49">
        <v>5249301.25</v>
      </c>
      <c r="R455" s="49">
        <v>5777684.71</v>
      </c>
      <c r="S455" s="50">
        <f aca="true" t="shared" si="64" ref="S455:S518">(F455+R455+SUM(G455:Q455)*2)/24</f>
        <v>4903902.026666666</v>
      </c>
      <c r="T455" s="50" t="e">
        <f>S455-#REF!</f>
        <v>#REF!</v>
      </c>
      <c r="U455" s="51">
        <v>23</v>
      </c>
      <c r="V455" s="51" t="s">
        <v>127</v>
      </c>
      <c r="W455" s="51" t="s">
        <v>1239</v>
      </c>
      <c r="X455" s="56"/>
      <c r="Y455" s="56">
        <v>23</v>
      </c>
      <c r="AA455" s="53">
        <v>0</v>
      </c>
      <c r="AB455" s="8">
        <v>0</v>
      </c>
      <c r="AC455" s="54">
        <v>0</v>
      </c>
      <c r="AD455" s="53">
        <f>$S455</f>
        <v>4903902.026666666</v>
      </c>
      <c r="AE455" s="8"/>
      <c r="AF455" s="54">
        <f t="shared" si="63"/>
        <v>4903902.026666666</v>
      </c>
      <c r="AG455" s="53"/>
      <c r="AH455" s="8">
        <v>0</v>
      </c>
      <c r="AI455" s="54">
        <f aca="true" t="shared" si="65" ref="AI455:AI518">AG455+AH455</f>
        <v>0</v>
      </c>
      <c r="AJ455" s="53">
        <f t="shared" si="62"/>
        <v>0</v>
      </c>
      <c r="AK455" s="8">
        <f t="shared" si="62"/>
        <v>0</v>
      </c>
      <c r="AL455" s="54">
        <f t="shared" si="62"/>
        <v>0</v>
      </c>
      <c r="AM455" s="55">
        <f aca="true" t="shared" si="66" ref="AM455:AM518">S455-AC455-AF455-AL455-AI455</f>
        <v>0</v>
      </c>
      <c r="AN455" s="4">
        <f t="shared" si="59"/>
        <v>0</v>
      </c>
      <c r="AO455" s="4"/>
    </row>
    <row r="456" spans="1:41" ht="12.75">
      <c r="A456" s="11">
        <v>449</v>
      </c>
      <c r="B456" s="46">
        <v>18236071</v>
      </c>
      <c r="C456" s="47"/>
      <c r="D456" s="5" t="s">
        <v>170</v>
      </c>
      <c r="E456" s="3">
        <v>38961</v>
      </c>
      <c r="F456" s="48">
        <v>2225803.15</v>
      </c>
      <c r="G456" s="48">
        <v>2307729.19</v>
      </c>
      <c r="H456" s="48">
        <v>2370622.77</v>
      </c>
      <c r="I456" s="48">
        <v>2440881.42</v>
      </c>
      <c r="J456" s="48">
        <v>2430946.68</v>
      </c>
      <c r="K456" s="48">
        <v>2314938.04</v>
      </c>
      <c r="L456" s="48">
        <v>2355122.77</v>
      </c>
      <c r="M456" s="49">
        <v>2392017.92</v>
      </c>
      <c r="N456" s="49">
        <v>2224500.5</v>
      </c>
      <c r="O456" s="49">
        <v>2284910.63</v>
      </c>
      <c r="P456" s="49">
        <v>2347585.08</v>
      </c>
      <c r="Q456" s="49">
        <v>2429595.41</v>
      </c>
      <c r="R456" s="49">
        <v>2479457.94</v>
      </c>
      <c r="S456" s="50">
        <f t="shared" si="64"/>
        <v>2354290.0795833333</v>
      </c>
      <c r="T456" s="50" t="e">
        <f>S456-#REF!</f>
        <v>#REF!</v>
      </c>
      <c r="U456" s="51">
        <v>23</v>
      </c>
      <c r="V456" s="51" t="s">
        <v>127</v>
      </c>
      <c r="W456" s="51" t="s">
        <v>1239</v>
      </c>
      <c r="X456" s="56"/>
      <c r="Y456" s="56">
        <v>23</v>
      </c>
      <c r="AA456" s="53">
        <v>0</v>
      </c>
      <c r="AB456" s="8">
        <v>0</v>
      </c>
      <c r="AC456" s="54">
        <v>0</v>
      </c>
      <c r="AD456" s="53">
        <f>$S456</f>
        <v>2354290.0795833333</v>
      </c>
      <c r="AE456" s="8"/>
      <c r="AF456" s="54">
        <f t="shared" si="63"/>
        <v>2354290.0795833333</v>
      </c>
      <c r="AG456" s="53"/>
      <c r="AH456" s="8">
        <v>0</v>
      </c>
      <c r="AI456" s="54">
        <f t="shared" si="65"/>
        <v>0</v>
      </c>
      <c r="AJ456" s="53">
        <f t="shared" si="62"/>
        <v>0</v>
      </c>
      <c r="AK456" s="8">
        <f t="shared" si="62"/>
        <v>0</v>
      </c>
      <c r="AL456" s="54">
        <f t="shared" si="62"/>
        <v>0</v>
      </c>
      <c r="AM456" s="55">
        <f t="shared" si="66"/>
        <v>0</v>
      </c>
      <c r="AN456" s="4">
        <f aca="true" t="shared" si="67" ref="AN456:AN519">S456-AC456-AF456-AI456-AL456-AM456</f>
        <v>0</v>
      </c>
      <c r="AO456" s="4"/>
    </row>
    <row r="457" spans="1:41" ht="12.75">
      <c r="A457" s="11">
        <v>450</v>
      </c>
      <c r="B457" s="46">
        <v>18236612</v>
      </c>
      <c r="C457" s="47"/>
      <c r="D457" s="5" t="s">
        <v>171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50">
        <f t="shared" si="64"/>
        <v>0</v>
      </c>
      <c r="T457" s="50" t="e">
        <f>S457-#REF!</f>
        <v>#REF!</v>
      </c>
      <c r="U457" s="51" t="s">
        <v>172</v>
      </c>
      <c r="V457" s="51"/>
      <c r="W457" s="51" t="s">
        <v>43</v>
      </c>
      <c r="X457" s="56"/>
      <c r="Y457" s="56">
        <v>47</v>
      </c>
      <c r="AA457" s="53">
        <v>0</v>
      </c>
      <c r="AB457" s="8">
        <v>0</v>
      </c>
      <c r="AC457" s="54">
        <v>0</v>
      </c>
      <c r="AD457" s="53"/>
      <c r="AE457" s="8"/>
      <c r="AF457" s="54">
        <f t="shared" si="63"/>
        <v>0</v>
      </c>
      <c r="AG457" s="53"/>
      <c r="AH457" s="8"/>
      <c r="AI457" s="54">
        <f t="shared" si="65"/>
        <v>0</v>
      </c>
      <c r="AJ457" s="53">
        <f t="shared" si="62"/>
        <v>0</v>
      </c>
      <c r="AK457" s="8">
        <f t="shared" si="62"/>
        <v>0</v>
      </c>
      <c r="AL457" s="54">
        <f t="shared" si="62"/>
        <v>0</v>
      </c>
      <c r="AM457" s="55">
        <f t="shared" si="66"/>
        <v>0</v>
      </c>
      <c r="AN457" s="4">
        <f t="shared" si="67"/>
        <v>0</v>
      </c>
      <c r="AO457" s="4"/>
    </row>
    <row r="458" spans="1:41" ht="12.75">
      <c r="A458" s="11">
        <v>451</v>
      </c>
      <c r="B458" s="46">
        <v>18236812</v>
      </c>
      <c r="C458" s="47"/>
      <c r="D458" s="5" t="s">
        <v>173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9">
        <v>0</v>
      </c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50">
        <f t="shared" si="64"/>
        <v>0</v>
      </c>
      <c r="T458" s="50" t="e">
        <f>S458-#REF!</f>
        <v>#REF!</v>
      </c>
      <c r="U458" s="51" t="s">
        <v>172</v>
      </c>
      <c r="V458" s="51"/>
      <c r="W458" s="51" t="s">
        <v>43</v>
      </c>
      <c r="X458" s="56"/>
      <c r="Y458" s="56">
        <v>47</v>
      </c>
      <c r="AA458" s="53">
        <v>0</v>
      </c>
      <c r="AB458" s="8">
        <v>0</v>
      </c>
      <c r="AC458" s="54">
        <v>0</v>
      </c>
      <c r="AD458" s="53"/>
      <c r="AE458" s="8"/>
      <c r="AF458" s="54">
        <f t="shared" si="63"/>
        <v>0</v>
      </c>
      <c r="AG458" s="53"/>
      <c r="AH458" s="8"/>
      <c r="AI458" s="54">
        <f t="shared" si="65"/>
        <v>0</v>
      </c>
      <c r="AJ458" s="53">
        <f t="shared" si="62"/>
        <v>0</v>
      </c>
      <c r="AK458" s="8">
        <f t="shared" si="62"/>
        <v>0</v>
      </c>
      <c r="AL458" s="54">
        <f t="shared" si="62"/>
        <v>0</v>
      </c>
      <c r="AM458" s="55">
        <f t="shared" si="66"/>
        <v>0</v>
      </c>
      <c r="AN458" s="4">
        <f t="shared" si="67"/>
        <v>0</v>
      </c>
      <c r="AO458" s="4"/>
    </row>
    <row r="459" spans="1:41" ht="12.75">
      <c r="A459" s="11">
        <v>452</v>
      </c>
      <c r="B459" s="46">
        <v>18237112</v>
      </c>
      <c r="C459" s="47"/>
      <c r="D459" s="5" t="s">
        <v>174</v>
      </c>
      <c r="F459" s="48">
        <v>172464.61</v>
      </c>
      <c r="G459" s="48">
        <v>174352.86</v>
      </c>
      <c r="H459" s="48">
        <v>176808.11</v>
      </c>
      <c r="I459" s="48">
        <v>177656.86</v>
      </c>
      <c r="J459" s="48">
        <v>177656.86</v>
      </c>
      <c r="K459" s="48">
        <v>177656.86</v>
      </c>
      <c r="L459" s="48">
        <v>181272.76</v>
      </c>
      <c r="M459" s="49">
        <v>182957.51</v>
      </c>
      <c r="N459" s="49">
        <v>188334.26</v>
      </c>
      <c r="O459" s="49">
        <v>195499.96</v>
      </c>
      <c r="P459" s="49">
        <v>203870.11</v>
      </c>
      <c r="Q459" s="49">
        <v>209685.91</v>
      </c>
      <c r="R459" s="49">
        <v>210698.41</v>
      </c>
      <c r="S459" s="50">
        <f t="shared" si="64"/>
        <v>186444.46416666664</v>
      </c>
      <c r="T459" s="50" t="e">
        <f>S459-#REF!</f>
        <v>#REF!</v>
      </c>
      <c r="U459" s="51" t="s">
        <v>165</v>
      </c>
      <c r="V459" s="51"/>
      <c r="W459" s="51" t="s">
        <v>43</v>
      </c>
      <c r="X459" s="56"/>
      <c r="Y459" s="56">
        <v>47</v>
      </c>
      <c r="AA459" s="53">
        <v>0</v>
      </c>
      <c r="AB459" s="8">
        <v>0</v>
      </c>
      <c r="AC459" s="54">
        <v>0</v>
      </c>
      <c r="AD459" s="53"/>
      <c r="AE459" s="8"/>
      <c r="AF459" s="54">
        <f t="shared" si="63"/>
        <v>0</v>
      </c>
      <c r="AG459" s="53"/>
      <c r="AH459" s="8"/>
      <c r="AI459" s="54">
        <f t="shared" si="65"/>
        <v>0</v>
      </c>
      <c r="AJ459" s="53">
        <f t="shared" si="62"/>
        <v>186444.46416666664</v>
      </c>
      <c r="AK459" s="8">
        <f t="shared" si="62"/>
        <v>186444.46416666664</v>
      </c>
      <c r="AL459" s="54">
        <f t="shared" si="62"/>
        <v>186444.46416666664</v>
      </c>
      <c r="AM459" s="55">
        <f t="shared" si="66"/>
        <v>0</v>
      </c>
      <c r="AN459" s="4">
        <f t="shared" si="67"/>
        <v>0</v>
      </c>
      <c r="AO459" s="4"/>
    </row>
    <row r="460" spans="1:41" ht="12.75">
      <c r="A460" s="11">
        <v>453</v>
      </c>
      <c r="B460" s="46">
        <v>18237122</v>
      </c>
      <c r="C460" s="47"/>
      <c r="D460" s="5" t="s">
        <v>175</v>
      </c>
      <c r="E460" s="3">
        <v>39240</v>
      </c>
      <c r="F460" s="48"/>
      <c r="G460" s="48"/>
      <c r="H460" s="48"/>
      <c r="I460" s="48"/>
      <c r="J460" s="48"/>
      <c r="K460" s="48"/>
      <c r="L460" s="48"/>
      <c r="O460" s="49">
        <v>10355.25</v>
      </c>
      <c r="P460" s="49">
        <v>19380.95</v>
      </c>
      <c r="Q460" s="49">
        <v>19380.95</v>
      </c>
      <c r="R460" s="49">
        <v>21933</v>
      </c>
      <c r="S460" s="50">
        <f t="shared" si="64"/>
        <v>5006.970833333334</v>
      </c>
      <c r="T460" s="50" t="e">
        <f>S460-#REF!</f>
        <v>#REF!</v>
      </c>
      <c r="U460" s="51" t="s">
        <v>172</v>
      </c>
      <c r="V460" s="51"/>
      <c r="W460" s="51" t="s">
        <v>43</v>
      </c>
      <c r="X460" s="56"/>
      <c r="Y460" s="56">
        <v>47</v>
      </c>
      <c r="AA460" s="53">
        <v>0</v>
      </c>
      <c r="AB460" s="8">
        <v>0</v>
      </c>
      <c r="AC460" s="54">
        <v>0</v>
      </c>
      <c r="AD460" s="53"/>
      <c r="AE460" s="8"/>
      <c r="AF460" s="54">
        <f t="shared" si="63"/>
        <v>0</v>
      </c>
      <c r="AG460" s="53"/>
      <c r="AH460" s="8"/>
      <c r="AI460" s="54">
        <f t="shared" si="65"/>
        <v>0</v>
      </c>
      <c r="AJ460" s="53">
        <f t="shared" si="62"/>
        <v>5006.970833333334</v>
      </c>
      <c r="AK460" s="8">
        <f t="shared" si="62"/>
        <v>5006.970833333334</v>
      </c>
      <c r="AL460" s="54">
        <f t="shared" si="62"/>
        <v>5006.970833333334</v>
      </c>
      <c r="AM460" s="55">
        <f t="shared" si="66"/>
        <v>0</v>
      </c>
      <c r="AN460" s="4">
        <f t="shared" si="67"/>
        <v>0</v>
      </c>
      <c r="AO460" s="4"/>
    </row>
    <row r="461" spans="1:41" ht="12.75">
      <c r="A461" s="11">
        <v>454</v>
      </c>
      <c r="B461" s="46">
        <v>18238001</v>
      </c>
      <c r="C461" s="47"/>
      <c r="D461" s="5" t="s">
        <v>176</v>
      </c>
      <c r="F461" s="48">
        <v>509090.51</v>
      </c>
      <c r="G461" s="48">
        <v>479144.01</v>
      </c>
      <c r="H461" s="48">
        <v>449197.51</v>
      </c>
      <c r="I461" s="48">
        <v>419251.01</v>
      </c>
      <c r="J461" s="48">
        <v>396953.32</v>
      </c>
      <c r="K461" s="48">
        <v>379484.49</v>
      </c>
      <c r="L461" s="48">
        <v>362015.66</v>
      </c>
      <c r="M461" s="49">
        <v>344546.83</v>
      </c>
      <c r="N461" s="49">
        <v>327078</v>
      </c>
      <c r="O461" s="49">
        <v>309609.17</v>
      </c>
      <c r="P461" s="49">
        <v>292140.34</v>
      </c>
      <c r="Q461" s="49">
        <v>274671.51</v>
      </c>
      <c r="R461" s="49">
        <v>257202.68</v>
      </c>
      <c r="S461" s="50">
        <f t="shared" si="64"/>
        <v>368103.2037499999</v>
      </c>
      <c r="T461" s="50" t="e">
        <f>S461-#REF!</f>
        <v>#REF!</v>
      </c>
      <c r="U461" s="51">
        <v>47</v>
      </c>
      <c r="V461" s="51"/>
      <c r="W461" s="51" t="s">
        <v>40</v>
      </c>
      <c r="X461" s="56"/>
      <c r="Y461" s="56">
        <v>47</v>
      </c>
      <c r="AA461" s="53">
        <v>0</v>
      </c>
      <c r="AB461" s="8">
        <v>0</v>
      </c>
      <c r="AC461" s="54">
        <v>0</v>
      </c>
      <c r="AD461" s="53"/>
      <c r="AE461" s="8"/>
      <c r="AF461" s="54">
        <f t="shared" si="63"/>
        <v>0</v>
      </c>
      <c r="AG461" s="53"/>
      <c r="AH461" s="8"/>
      <c r="AI461" s="54">
        <f t="shared" si="65"/>
        <v>0</v>
      </c>
      <c r="AJ461" s="53">
        <f t="shared" si="62"/>
        <v>368103.2037499999</v>
      </c>
      <c r="AK461" s="8">
        <f t="shared" si="62"/>
        <v>368103.2037499999</v>
      </c>
      <c r="AL461" s="54">
        <f t="shared" si="62"/>
        <v>368103.2037499999</v>
      </c>
      <c r="AM461" s="55">
        <f t="shared" si="66"/>
        <v>0</v>
      </c>
      <c r="AN461" s="4">
        <f t="shared" si="67"/>
        <v>0</v>
      </c>
      <c r="AO461" s="4"/>
    </row>
    <row r="462" spans="1:41" ht="12.75">
      <c r="A462" s="11">
        <v>455</v>
      </c>
      <c r="B462" s="46">
        <v>18238002</v>
      </c>
      <c r="C462" s="47"/>
      <c r="D462" s="5" t="s">
        <v>177</v>
      </c>
      <c r="F462" s="48">
        <v>225149.6</v>
      </c>
      <c r="G462" s="48">
        <v>212301.6</v>
      </c>
      <c r="H462" s="48">
        <v>199453.6</v>
      </c>
      <c r="I462" s="48">
        <v>186605.6</v>
      </c>
      <c r="J462" s="48">
        <v>176867.19</v>
      </c>
      <c r="K462" s="48">
        <v>169091.94</v>
      </c>
      <c r="L462" s="48">
        <v>161316.69</v>
      </c>
      <c r="M462" s="49">
        <v>153541.44</v>
      </c>
      <c r="N462" s="49">
        <v>145766.19</v>
      </c>
      <c r="O462" s="49">
        <v>137990.94</v>
      </c>
      <c r="P462" s="49">
        <v>130215.69</v>
      </c>
      <c r="Q462" s="49">
        <v>122440.44</v>
      </c>
      <c r="R462" s="49">
        <v>114665.19</v>
      </c>
      <c r="S462" s="50">
        <f t="shared" si="64"/>
        <v>163791.5595833333</v>
      </c>
      <c r="T462" s="50" t="e">
        <f>S462-#REF!</f>
        <v>#REF!</v>
      </c>
      <c r="U462" s="51">
        <v>65</v>
      </c>
      <c r="V462" s="51" t="s">
        <v>147</v>
      </c>
      <c r="W462" s="51" t="s">
        <v>43</v>
      </c>
      <c r="X462" s="56"/>
      <c r="Y462" s="56">
        <v>47</v>
      </c>
      <c r="AA462" s="53">
        <v>0</v>
      </c>
      <c r="AB462" s="8">
        <v>0</v>
      </c>
      <c r="AC462" s="54">
        <v>0</v>
      </c>
      <c r="AD462" s="53"/>
      <c r="AE462" s="8"/>
      <c r="AF462" s="54">
        <f t="shared" si="63"/>
        <v>0</v>
      </c>
      <c r="AG462" s="53"/>
      <c r="AH462" s="8"/>
      <c r="AI462" s="54">
        <f t="shared" si="65"/>
        <v>0</v>
      </c>
      <c r="AJ462" s="53">
        <f t="shared" si="62"/>
        <v>163791.5595833333</v>
      </c>
      <c r="AK462" s="8">
        <f t="shared" si="62"/>
        <v>163791.5595833333</v>
      </c>
      <c r="AL462" s="54">
        <f t="shared" si="62"/>
        <v>163791.5595833333</v>
      </c>
      <c r="AM462" s="55">
        <f t="shared" si="66"/>
        <v>0</v>
      </c>
      <c r="AN462" s="4">
        <f t="shared" si="67"/>
        <v>0</v>
      </c>
      <c r="AO462" s="4"/>
    </row>
    <row r="463" spans="1:41" ht="12.75">
      <c r="A463" s="11">
        <v>456</v>
      </c>
      <c r="B463" s="46">
        <v>18238003</v>
      </c>
      <c r="C463" s="47"/>
      <c r="D463" s="5" t="s">
        <v>178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0</v>
      </c>
      <c r="S463" s="50">
        <f t="shared" si="64"/>
        <v>0</v>
      </c>
      <c r="T463" s="50" t="e">
        <f>S463-#REF!</f>
        <v>#REF!</v>
      </c>
      <c r="U463" s="51" t="s">
        <v>1224</v>
      </c>
      <c r="V463" s="51"/>
      <c r="W463" s="51" t="s">
        <v>1054</v>
      </c>
      <c r="X463" s="56"/>
      <c r="Y463" s="56">
        <v>47</v>
      </c>
      <c r="AA463" s="53">
        <v>0</v>
      </c>
      <c r="AB463" s="8">
        <v>0</v>
      </c>
      <c r="AC463" s="54">
        <v>0</v>
      </c>
      <c r="AD463" s="53"/>
      <c r="AE463" s="8"/>
      <c r="AF463" s="54">
        <f t="shared" si="63"/>
        <v>0</v>
      </c>
      <c r="AG463" s="53"/>
      <c r="AH463" s="8"/>
      <c r="AI463" s="54">
        <f t="shared" si="65"/>
        <v>0</v>
      </c>
      <c r="AJ463" s="53">
        <f t="shared" si="62"/>
        <v>0</v>
      </c>
      <c r="AK463" s="8">
        <f t="shared" si="62"/>
        <v>0</v>
      </c>
      <c r="AL463" s="54">
        <f t="shared" si="62"/>
        <v>0</v>
      </c>
      <c r="AM463" s="55">
        <f t="shared" si="66"/>
        <v>0</v>
      </c>
      <c r="AN463" s="4">
        <f t="shared" si="67"/>
        <v>0</v>
      </c>
      <c r="AO463" s="4"/>
    </row>
    <row r="464" spans="1:41" ht="12.75">
      <c r="A464" s="11">
        <v>457</v>
      </c>
      <c r="B464" s="46">
        <v>18238011</v>
      </c>
      <c r="C464" s="47"/>
      <c r="D464" s="5" t="s">
        <v>179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0</v>
      </c>
      <c r="S464" s="50">
        <f t="shared" si="64"/>
        <v>0</v>
      </c>
      <c r="T464" s="50" t="e">
        <f>S464-#REF!</f>
        <v>#REF!</v>
      </c>
      <c r="U464" s="51"/>
      <c r="V464" s="51"/>
      <c r="W464" s="51">
        <v>57</v>
      </c>
      <c r="X464" s="56"/>
      <c r="Y464" s="56"/>
      <c r="AA464" s="53">
        <v>0</v>
      </c>
      <c r="AB464" s="8">
        <v>0</v>
      </c>
      <c r="AC464" s="54">
        <v>0</v>
      </c>
      <c r="AD464" s="53"/>
      <c r="AE464" s="8"/>
      <c r="AF464" s="54">
        <f t="shared" si="63"/>
        <v>0</v>
      </c>
      <c r="AG464" s="53"/>
      <c r="AH464" s="8"/>
      <c r="AI464" s="54">
        <f t="shared" si="65"/>
        <v>0</v>
      </c>
      <c r="AJ464" s="53">
        <f t="shared" si="62"/>
        <v>0</v>
      </c>
      <c r="AK464" s="8">
        <f t="shared" si="62"/>
        <v>0</v>
      </c>
      <c r="AL464" s="54">
        <f t="shared" si="62"/>
        <v>0</v>
      </c>
      <c r="AM464" s="55">
        <f t="shared" si="66"/>
        <v>0</v>
      </c>
      <c r="AN464" s="4">
        <f t="shared" si="67"/>
        <v>0</v>
      </c>
      <c r="AO464" s="4"/>
    </row>
    <row r="465" spans="1:41" ht="12.75">
      <c r="A465" s="11">
        <v>458</v>
      </c>
      <c r="B465" s="46">
        <v>18238021</v>
      </c>
      <c r="C465" s="47"/>
      <c r="D465" s="5" t="s">
        <v>180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9">
        <v>0</v>
      </c>
      <c r="N465" s="49">
        <v>0</v>
      </c>
      <c r="O465" s="49">
        <v>0</v>
      </c>
      <c r="P465" s="49">
        <v>0</v>
      </c>
      <c r="Q465" s="49">
        <v>0</v>
      </c>
      <c r="R465" s="49">
        <v>0</v>
      </c>
      <c r="S465" s="50">
        <f t="shared" si="64"/>
        <v>0</v>
      </c>
      <c r="T465" s="50" t="e">
        <f>S465-#REF!</f>
        <v>#REF!</v>
      </c>
      <c r="U465" s="51"/>
      <c r="V465" s="51"/>
      <c r="W465" s="51">
        <v>57</v>
      </c>
      <c r="X465" s="56"/>
      <c r="Y465" s="56"/>
      <c r="AA465" s="53">
        <v>0</v>
      </c>
      <c r="AB465" s="8">
        <v>0</v>
      </c>
      <c r="AC465" s="54">
        <v>0</v>
      </c>
      <c r="AD465" s="53"/>
      <c r="AE465" s="8"/>
      <c r="AF465" s="54">
        <f t="shared" si="63"/>
        <v>0</v>
      </c>
      <c r="AG465" s="53"/>
      <c r="AH465" s="8"/>
      <c r="AI465" s="54">
        <f t="shared" si="65"/>
        <v>0</v>
      </c>
      <c r="AJ465" s="53">
        <f t="shared" si="62"/>
        <v>0</v>
      </c>
      <c r="AK465" s="8">
        <f t="shared" si="62"/>
        <v>0</v>
      </c>
      <c r="AL465" s="54">
        <f t="shared" si="62"/>
        <v>0</v>
      </c>
      <c r="AM465" s="55">
        <f t="shared" si="66"/>
        <v>0</v>
      </c>
      <c r="AN465" s="4">
        <f t="shared" si="67"/>
        <v>0</v>
      </c>
      <c r="AO465" s="4"/>
    </row>
    <row r="466" spans="1:41" ht="12.75">
      <c r="A466" s="11">
        <v>459</v>
      </c>
      <c r="B466" s="46">
        <v>18239001</v>
      </c>
      <c r="C466" s="47"/>
      <c r="D466" s="5" t="s">
        <v>181</v>
      </c>
      <c r="F466" s="48">
        <v>17656916.9</v>
      </c>
      <c r="G466" s="48">
        <v>17840488.21</v>
      </c>
      <c r="H466" s="48">
        <v>18133713.38</v>
      </c>
      <c r="I466" s="48">
        <v>18376117.48</v>
      </c>
      <c r="J466" s="48">
        <v>18984184.68</v>
      </c>
      <c r="K466" s="48">
        <v>19550691.5</v>
      </c>
      <c r="L466" s="48">
        <v>20020598.52</v>
      </c>
      <c r="M466" s="49">
        <v>20340823.37</v>
      </c>
      <c r="N466" s="49">
        <v>21588097.04</v>
      </c>
      <c r="O466" s="49">
        <v>21597729.14</v>
      </c>
      <c r="P466" s="49">
        <v>22449332.2</v>
      </c>
      <c r="Q466" s="49">
        <v>22904129.31</v>
      </c>
      <c r="R466" s="49">
        <v>22975764.71</v>
      </c>
      <c r="S466" s="50">
        <f t="shared" si="64"/>
        <v>20175187.13625</v>
      </c>
      <c r="T466" s="50" t="e">
        <f>S466-#REF!</f>
        <v>#REF!</v>
      </c>
      <c r="U466" s="51"/>
      <c r="V466" s="51"/>
      <c r="W466" s="51" t="s">
        <v>1161</v>
      </c>
      <c r="X466" s="56"/>
      <c r="Y466" s="56"/>
      <c r="AA466" s="53">
        <v>0</v>
      </c>
      <c r="AB466" s="8">
        <v>0</v>
      </c>
      <c r="AC466" s="54">
        <v>0</v>
      </c>
      <c r="AD466" s="53"/>
      <c r="AE466" s="8"/>
      <c r="AF466" s="54">
        <f t="shared" si="63"/>
        <v>0</v>
      </c>
      <c r="AG466" s="53"/>
      <c r="AH466" s="8"/>
      <c r="AI466" s="54">
        <f t="shared" si="65"/>
        <v>0</v>
      </c>
      <c r="AJ466" s="53">
        <f t="shared" si="62"/>
        <v>0</v>
      </c>
      <c r="AK466" s="8">
        <f t="shared" si="62"/>
        <v>0</v>
      </c>
      <c r="AL466" s="54">
        <f t="shared" si="62"/>
        <v>0</v>
      </c>
      <c r="AM466" s="55">
        <f t="shared" si="66"/>
        <v>20175187.13625</v>
      </c>
      <c r="AN466" s="4">
        <f t="shared" si="67"/>
        <v>0</v>
      </c>
      <c r="AO466" s="4"/>
    </row>
    <row r="467" spans="1:41" ht="12.75">
      <c r="A467" s="11">
        <v>460</v>
      </c>
      <c r="B467" s="46">
        <v>18239002</v>
      </c>
      <c r="C467" s="47"/>
      <c r="D467" s="5" t="s">
        <v>182</v>
      </c>
      <c r="F467" s="48">
        <v>6291885.95</v>
      </c>
      <c r="G467" s="48">
        <v>6344029.29</v>
      </c>
      <c r="H467" s="48">
        <v>6387631.36</v>
      </c>
      <c r="I467" s="48">
        <v>6443774.71</v>
      </c>
      <c r="J467" s="48">
        <v>7103752.08</v>
      </c>
      <c r="K467" s="48">
        <v>7163325.23</v>
      </c>
      <c r="L467" s="48">
        <v>7306095.77</v>
      </c>
      <c r="M467" s="49">
        <v>7402546.75</v>
      </c>
      <c r="N467" s="49">
        <v>7729436.58</v>
      </c>
      <c r="O467" s="49">
        <v>7767567.48</v>
      </c>
      <c r="P467" s="49">
        <v>8219288.43</v>
      </c>
      <c r="Q467" s="49">
        <v>8417194.07</v>
      </c>
      <c r="R467" s="49">
        <v>8474743.56</v>
      </c>
      <c r="S467" s="50">
        <f t="shared" si="64"/>
        <v>7305663.042083333</v>
      </c>
      <c r="T467" s="50" t="e">
        <f>S467-#REF!</f>
        <v>#REF!</v>
      </c>
      <c r="U467" s="51" t="s">
        <v>1186</v>
      </c>
      <c r="V467" s="51" t="s">
        <v>147</v>
      </c>
      <c r="W467" s="51"/>
      <c r="X467" s="56"/>
      <c r="Y467" s="56"/>
      <c r="AA467" s="53">
        <v>0</v>
      </c>
      <c r="AB467" s="8">
        <v>0</v>
      </c>
      <c r="AC467" s="54">
        <v>0</v>
      </c>
      <c r="AD467" s="53"/>
      <c r="AE467" s="8"/>
      <c r="AF467" s="54">
        <f t="shared" si="63"/>
        <v>0</v>
      </c>
      <c r="AG467" s="53"/>
      <c r="AH467" s="8"/>
      <c r="AI467" s="54">
        <f t="shared" si="65"/>
        <v>0</v>
      </c>
      <c r="AJ467" s="53">
        <f aca="true" t="shared" si="68" ref="AJ467:AL486">IF($Y467&gt;0,$S467-$AF467-$AI467-$AC467,0)</f>
        <v>0</v>
      </c>
      <c r="AK467" s="8">
        <f t="shared" si="68"/>
        <v>0</v>
      </c>
      <c r="AL467" s="54">
        <f t="shared" si="68"/>
        <v>0</v>
      </c>
      <c r="AM467" s="55">
        <f t="shared" si="66"/>
        <v>7305663.042083333</v>
      </c>
      <c r="AN467" s="4">
        <f t="shared" si="67"/>
        <v>0</v>
      </c>
      <c r="AO467" s="4"/>
    </row>
    <row r="468" spans="1:41" ht="12.75">
      <c r="A468" s="11">
        <v>461</v>
      </c>
      <c r="B468" s="46">
        <v>18239011</v>
      </c>
      <c r="C468" s="47"/>
      <c r="D468" s="5" t="s">
        <v>183</v>
      </c>
      <c r="F468" s="48">
        <v>659537.19</v>
      </c>
      <c r="G468" s="48">
        <v>689410.71</v>
      </c>
      <c r="H468" s="48">
        <v>702021.61</v>
      </c>
      <c r="I468" s="48">
        <v>712758.6</v>
      </c>
      <c r="J468" s="48">
        <v>753422.97</v>
      </c>
      <c r="K468" s="48">
        <v>765479.96</v>
      </c>
      <c r="L468" s="48">
        <v>777891.02</v>
      </c>
      <c r="M468" s="49">
        <v>789261.84</v>
      </c>
      <c r="N468" s="49">
        <v>805379.33</v>
      </c>
      <c r="O468" s="49">
        <v>819599.83</v>
      </c>
      <c r="P468" s="49">
        <v>805696.22</v>
      </c>
      <c r="Q468" s="49">
        <v>822754.16</v>
      </c>
      <c r="R468" s="49">
        <v>832741.22</v>
      </c>
      <c r="S468" s="50">
        <f t="shared" si="64"/>
        <v>765817.9545833332</v>
      </c>
      <c r="T468" s="50" t="e">
        <f>S468-#REF!</f>
        <v>#REF!</v>
      </c>
      <c r="U468" s="51"/>
      <c r="V468" s="51"/>
      <c r="W468" s="51" t="s">
        <v>1161</v>
      </c>
      <c r="X468" s="56"/>
      <c r="Y468" s="56"/>
      <c r="AA468" s="53">
        <v>0</v>
      </c>
      <c r="AB468" s="8">
        <v>0</v>
      </c>
      <c r="AC468" s="54">
        <v>0</v>
      </c>
      <c r="AD468" s="53"/>
      <c r="AE468" s="8"/>
      <c r="AF468" s="54">
        <f t="shared" si="63"/>
        <v>0</v>
      </c>
      <c r="AG468" s="53"/>
      <c r="AH468" s="8"/>
      <c r="AI468" s="54">
        <f t="shared" si="65"/>
        <v>0</v>
      </c>
      <c r="AJ468" s="53">
        <f t="shared" si="68"/>
        <v>0</v>
      </c>
      <c r="AK468" s="8">
        <f t="shared" si="68"/>
        <v>0</v>
      </c>
      <c r="AL468" s="54">
        <f t="shared" si="68"/>
        <v>0</v>
      </c>
      <c r="AM468" s="55">
        <f t="shared" si="66"/>
        <v>765817.9545833332</v>
      </c>
      <c r="AN468" s="4">
        <f t="shared" si="67"/>
        <v>0</v>
      </c>
      <c r="AO468" s="4"/>
    </row>
    <row r="469" spans="1:41" ht="12.75">
      <c r="A469" s="11">
        <v>462</v>
      </c>
      <c r="B469" s="46">
        <v>18239012</v>
      </c>
      <c r="C469" s="47"/>
      <c r="D469" s="5" t="s">
        <v>184</v>
      </c>
      <c r="F469" s="48">
        <v>322131.53</v>
      </c>
      <c r="G469" s="48">
        <v>338993.8</v>
      </c>
      <c r="H469" s="48">
        <v>346112.09</v>
      </c>
      <c r="I469" s="48">
        <v>352172.64</v>
      </c>
      <c r="J469" s="48">
        <v>375125.87</v>
      </c>
      <c r="K469" s="48">
        <v>381931.51</v>
      </c>
      <c r="L469" s="48">
        <v>388937</v>
      </c>
      <c r="M469" s="49">
        <v>395355.32</v>
      </c>
      <c r="N469" s="49">
        <v>402883.27</v>
      </c>
      <c r="O469" s="49">
        <v>410669.12</v>
      </c>
      <c r="P469" s="49">
        <v>403056.78</v>
      </c>
      <c r="Q469" s="49">
        <v>412396.15</v>
      </c>
      <c r="R469" s="49">
        <v>417864.15</v>
      </c>
      <c r="S469" s="50">
        <f t="shared" si="64"/>
        <v>381469.28250000003</v>
      </c>
      <c r="T469" s="50" t="e">
        <f>S469-#REF!</f>
        <v>#REF!</v>
      </c>
      <c r="U469" s="51" t="s">
        <v>1186</v>
      </c>
      <c r="V469" s="51" t="s">
        <v>147</v>
      </c>
      <c r="W469" s="51"/>
      <c r="X469" s="56"/>
      <c r="Y469" s="56"/>
      <c r="AA469" s="53">
        <v>0</v>
      </c>
      <c r="AB469" s="8">
        <v>0</v>
      </c>
      <c r="AC469" s="54">
        <v>0</v>
      </c>
      <c r="AD469" s="53"/>
      <c r="AE469" s="8"/>
      <c r="AF469" s="54">
        <f t="shared" si="63"/>
        <v>0</v>
      </c>
      <c r="AG469" s="53"/>
      <c r="AH469" s="8"/>
      <c r="AI469" s="54">
        <f t="shared" si="65"/>
        <v>0</v>
      </c>
      <c r="AJ469" s="53">
        <f t="shared" si="68"/>
        <v>0</v>
      </c>
      <c r="AK469" s="8">
        <f t="shared" si="68"/>
        <v>0</v>
      </c>
      <c r="AL469" s="54">
        <f t="shared" si="68"/>
        <v>0</v>
      </c>
      <c r="AM469" s="55">
        <f t="shared" si="66"/>
        <v>381469.28250000003</v>
      </c>
      <c r="AN469" s="4">
        <f t="shared" si="67"/>
        <v>0</v>
      </c>
      <c r="AO469" s="4"/>
    </row>
    <row r="470" spans="1:41" ht="12.75">
      <c r="A470" s="11">
        <v>463</v>
      </c>
      <c r="B470" s="46">
        <v>18239021</v>
      </c>
      <c r="C470" s="47"/>
      <c r="D470" s="5" t="s">
        <v>185</v>
      </c>
      <c r="F470" s="48">
        <v>3973203.77</v>
      </c>
      <c r="G470" s="48">
        <v>4007217.2</v>
      </c>
      <c r="H470" s="48">
        <v>4197973.69</v>
      </c>
      <c r="I470" s="48">
        <v>4233510.96</v>
      </c>
      <c r="J470" s="48">
        <v>4516416.58</v>
      </c>
      <c r="K470" s="48">
        <v>4554651.4</v>
      </c>
      <c r="L470" s="48">
        <v>4560672.9</v>
      </c>
      <c r="M470" s="49">
        <v>4713118.88</v>
      </c>
      <c r="N470" s="49">
        <v>4858483.86</v>
      </c>
      <c r="O470" s="49">
        <v>4876951.51</v>
      </c>
      <c r="P470" s="49">
        <v>5011457.86</v>
      </c>
      <c r="Q470" s="49">
        <v>5133204.28</v>
      </c>
      <c r="R470" s="49">
        <v>5133228.51</v>
      </c>
      <c r="S470" s="50">
        <f t="shared" si="64"/>
        <v>4601406.2716666665</v>
      </c>
      <c r="T470" s="50" t="e">
        <f>S470-#REF!</f>
        <v>#REF!</v>
      </c>
      <c r="U470" s="51"/>
      <c r="V470" s="51"/>
      <c r="W470" s="51" t="s">
        <v>1161</v>
      </c>
      <c r="X470" s="56"/>
      <c r="Y470" s="56"/>
      <c r="AA470" s="53">
        <v>0</v>
      </c>
      <c r="AB470" s="8">
        <v>0</v>
      </c>
      <c r="AC470" s="54">
        <v>0</v>
      </c>
      <c r="AD470" s="53"/>
      <c r="AE470" s="8"/>
      <c r="AF470" s="54">
        <f t="shared" si="63"/>
        <v>0</v>
      </c>
      <c r="AG470" s="53"/>
      <c r="AH470" s="8"/>
      <c r="AI470" s="54">
        <f t="shared" si="65"/>
        <v>0</v>
      </c>
      <c r="AJ470" s="53">
        <f t="shared" si="68"/>
        <v>0</v>
      </c>
      <c r="AK470" s="8">
        <f t="shared" si="68"/>
        <v>0</v>
      </c>
      <c r="AL470" s="54">
        <f t="shared" si="68"/>
        <v>0</v>
      </c>
      <c r="AM470" s="55">
        <f t="shared" si="66"/>
        <v>4601406.2716666665</v>
      </c>
      <c r="AN470" s="4">
        <f t="shared" si="67"/>
        <v>0</v>
      </c>
      <c r="AO470" s="4"/>
    </row>
    <row r="471" spans="1:41" ht="12.75">
      <c r="A471" s="11">
        <v>464</v>
      </c>
      <c r="B471" s="46">
        <v>18239022</v>
      </c>
      <c r="C471" s="47"/>
      <c r="D471" s="5" t="s">
        <v>186</v>
      </c>
      <c r="F471" s="48">
        <v>1919241.7</v>
      </c>
      <c r="G471" s="48">
        <v>1938440.77</v>
      </c>
      <c r="H471" s="48">
        <v>2046114.34</v>
      </c>
      <c r="I471" s="48">
        <v>2066173.55</v>
      </c>
      <c r="J471" s="48">
        <v>2225861.21</v>
      </c>
      <c r="K471" s="48">
        <v>2247443.06</v>
      </c>
      <c r="L471" s="48">
        <v>2250841.93</v>
      </c>
      <c r="M471" s="49">
        <v>2336890.91</v>
      </c>
      <c r="N471" s="49">
        <v>2408351.52</v>
      </c>
      <c r="O471" s="49">
        <v>2418462.72</v>
      </c>
      <c r="P471" s="49">
        <v>2492106.09</v>
      </c>
      <c r="Q471" s="49">
        <v>2558763.29</v>
      </c>
      <c r="R471" s="49">
        <v>2558776.56</v>
      </c>
      <c r="S471" s="50">
        <f t="shared" si="64"/>
        <v>2269038.2099999995</v>
      </c>
      <c r="T471" s="50" t="e">
        <f>S471-#REF!</f>
        <v>#REF!</v>
      </c>
      <c r="U471" s="51" t="s">
        <v>1186</v>
      </c>
      <c r="V471" s="51" t="s">
        <v>147</v>
      </c>
      <c r="W471" s="51"/>
      <c r="X471" s="56"/>
      <c r="Y471" s="56"/>
      <c r="AA471" s="53">
        <v>0</v>
      </c>
      <c r="AB471" s="8">
        <v>0</v>
      </c>
      <c r="AC471" s="54">
        <v>0</v>
      </c>
      <c r="AD471" s="53"/>
      <c r="AE471" s="8"/>
      <c r="AF471" s="54">
        <f t="shared" si="63"/>
        <v>0</v>
      </c>
      <c r="AG471" s="53"/>
      <c r="AH471" s="8"/>
      <c r="AI471" s="54">
        <f t="shared" si="65"/>
        <v>0</v>
      </c>
      <c r="AJ471" s="53">
        <f t="shared" si="68"/>
        <v>0</v>
      </c>
      <c r="AK471" s="8">
        <f t="shared" si="68"/>
        <v>0</v>
      </c>
      <c r="AL471" s="54">
        <f t="shared" si="68"/>
        <v>0</v>
      </c>
      <c r="AM471" s="55">
        <f t="shared" si="66"/>
        <v>2269038.2099999995</v>
      </c>
      <c r="AN471" s="4">
        <f t="shared" si="67"/>
        <v>0</v>
      </c>
      <c r="AO471" s="4"/>
    </row>
    <row r="472" spans="1:41" ht="12.75">
      <c r="A472" s="11">
        <v>465</v>
      </c>
      <c r="B472" s="46">
        <v>18239031</v>
      </c>
      <c r="C472" s="47"/>
      <c r="D472" s="5" t="s">
        <v>187</v>
      </c>
      <c r="F472" s="48">
        <v>-22289657.86</v>
      </c>
      <c r="G472" s="48">
        <v>-22537116.12</v>
      </c>
      <c r="H472" s="48">
        <v>-23033708.68</v>
      </c>
      <c r="I472" s="48">
        <v>-23322387.04</v>
      </c>
      <c r="J472" s="48">
        <v>-24254024.23</v>
      </c>
      <c r="K472" s="48">
        <v>-24870822.86</v>
      </c>
      <c r="L472" s="48">
        <v>-25359162.44</v>
      </c>
      <c r="M472" s="49">
        <v>-25843204.09</v>
      </c>
      <c r="N472" s="49">
        <v>-27251960.23</v>
      </c>
      <c r="O472" s="49">
        <v>-27294280.48</v>
      </c>
      <c r="P472" s="49">
        <v>-28266486.28</v>
      </c>
      <c r="Q472" s="49">
        <v>-28860087.75</v>
      </c>
      <c r="R472" s="49">
        <v>-28941734.44</v>
      </c>
      <c r="S472" s="50">
        <f t="shared" si="64"/>
        <v>-25542411.362499997</v>
      </c>
      <c r="T472" s="50" t="e">
        <f>S472-#REF!</f>
        <v>#REF!</v>
      </c>
      <c r="U472" s="51"/>
      <c r="V472" s="51"/>
      <c r="W472" s="51" t="s">
        <v>1161</v>
      </c>
      <c r="X472" s="56"/>
      <c r="Y472" s="56"/>
      <c r="AA472" s="53">
        <v>0</v>
      </c>
      <c r="AB472" s="8">
        <v>0</v>
      </c>
      <c r="AC472" s="54">
        <v>0</v>
      </c>
      <c r="AD472" s="53"/>
      <c r="AE472" s="8"/>
      <c r="AF472" s="54">
        <f t="shared" si="63"/>
        <v>0</v>
      </c>
      <c r="AG472" s="53">
        <v>0</v>
      </c>
      <c r="AH472" s="8">
        <v>0</v>
      </c>
      <c r="AI472" s="54">
        <f t="shared" si="65"/>
        <v>0</v>
      </c>
      <c r="AJ472" s="53">
        <f t="shared" si="68"/>
        <v>0</v>
      </c>
      <c r="AK472" s="8">
        <f t="shared" si="68"/>
        <v>0</v>
      </c>
      <c r="AL472" s="54">
        <f t="shared" si="68"/>
        <v>0</v>
      </c>
      <c r="AM472" s="55">
        <f t="shared" si="66"/>
        <v>-25542411.362499997</v>
      </c>
      <c r="AN472" s="4">
        <f t="shared" si="67"/>
        <v>0</v>
      </c>
      <c r="AO472" s="4"/>
    </row>
    <row r="473" spans="1:41" ht="12.75">
      <c r="A473" s="11">
        <v>466</v>
      </c>
      <c r="B473" s="46">
        <v>18239032</v>
      </c>
      <c r="C473" s="47"/>
      <c r="D473" s="5" t="s">
        <v>188</v>
      </c>
      <c r="F473" s="48">
        <v>-8533259.18</v>
      </c>
      <c r="G473" s="48">
        <v>-8621463.86</v>
      </c>
      <c r="H473" s="48">
        <v>-8779857.79</v>
      </c>
      <c r="I473" s="48">
        <v>-8862120.9</v>
      </c>
      <c r="J473" s="48">
        <v>-9704739.16</v>
      </c>
      <c r="K473" s="48">
        <v>-9792699.8</v>
      </c>
      <c r="L473" s="48">
        <v>-9945874.7</v>
      </c>
      <c r="M473" s="49">
        <v>-10134792.98</v>
      </c>
      <c r="N473" s="49">
        <v>-10540671.37</v>
      </c>
      <c r="O473" s="49">
        <v>-10596699.32</v>
      </c>
      <c r="P473" s="49">
        <v>-11114451.3</v>
      </c>
      <c r="Q473" s="49">
        <v>-11388353.51</v>
      </c>
      <c r="R473" s="49">
        <v>-11451384.27</v>
      </c>
      <c r="S473" s="50">
        <f t="shared" si="64"/>
        <v>-9956170.534583332</v>
      </c>
      <c r="T473" s="50" t="e">
        <f>S473-#REF!</f>
        <v>#REF!</v>
      </c>
      <c r="U473" s="51" t="s">
        <v>1186</v>
      </c>
      <c r="V473" s="51" t="s">
        <v>147</v>
      </c>
      <c r="W473" s="51"/>
      <c r="X473" s="56"/>
      <c r="Y473" s="56"/>
      <c r="AA473" s="53">
        <v>0</v>
      </c>
      <c r="AB473" s="8">
        <v>0</v>
      </c>
      <c r="AC473" s="54">
        <v>0</v>
      </c>
      <c r="AD473" s="53"/>
      <c r="AE473" s="8"/>
      <c r="AF473" s="54">
        <f t="shared" si="63"/>
        <v>0</v>
      </c>
      <c r="AG473" s="53"/>
      <c r="AH473" s="8">
        <v>0</v>
      </c>
      <c r="AI473" s="54">
        <f t="shared" si="65"/>
        <v>0</v>
      </c>
      <c r="AJ473" s="53">
        <f t="shared" si="68"/>
        <v>0</v>
      </c>
      <c r="AK473" s="8">
        <f t="shared" si="68"/>
        <v>0</v>
      </c>
      <c r="AL473" s="54">
        <f t="shared" si="68"/>
        <v>0</v>
      </c>
      <c r="AM473" s="55">
        <f t="shared" si="66"/>
        <v>-9956170.534583332</v>
      </c>
      <c r="AN473" s="4">
        <f t="shared" si="67"/>
        <v>0</v>
      </c>
      <c r="AO473" s="4"/>
    </row>
    <row r="474" spans="1:41" ht="12.75">
      <c r="A474" s="11">
        <v>467</v>
      </c>
      <c r="B474" s="46">
        <v>18239041</v>
      </c>
      <c r="C474" s="47"/>
      <c r="D474" s="5" t="s">
        <v>189</v>
      </c>
      <c r="F474" s="48">
        <v>13432759.24</v>
      </c>
      <c r="G474" s="48">
        <v>13626605.59</v>
      </c>
      <c r="H474" s="48">
        <v>13840658.57</v>
      </c>
      <c r="I474" s="48">
        <v>13972571.27</v>
      </c>
      <c r="J474" s="48">
        <v>14239996.15</v>
      </c>
      <c r="K474" s="48">
        <v>14588873.31</v>
      </c>
      <c r="L474" s="48">
        <v>14830533.87</v>
      </c>
      <c r="M474" s="49">
        <v>15033025.62</v>
      </c>
      <c r="N474" s="49">
        <v>15145764.13</v>
      </c>
      <c r="O474" s="49">
        <v>15510743.28</v>
      </c>
      <c r="P474" s="49">
        <v>15802049.62</v>
      </c>
      <c r="Q474" s="49">
        <v>15901117.95</v>
      </c>
      <c r="R474" s="49">
        <v>15994634.17</v>
      </c>
      <c r="S474" s="50">
        <f t="shared" si="64"/>
        <v>14767136.33875</v>
      </c>
      <c r="T474" s="50" t="e">
        <f>S474-#REF!</f>
        <v>#REF!</v>
      </c>
      <c r="U474" s="51"/>
      <c r="V474" s="51"/>
      <c r="W474" s="51" t="s">
        <v>1161</v>
      </c>
      <c r="X474" s="56"/>
      <c r="Y474" s="56"/>
      <c r="AA474" s="53">
        <v>0</v>
      </c>
      <c r="AB474" s="8">
        <v>0</v>
      </c>
      <c r="AC474" s="54">
        <v>0</v>
      </c>
      <c r="AD474" s="53"/>
      <c r="AE474" s="8"/>
      <c r="AF474" s="54">
        <f t="shared" si="63"/>
        <v>0</v>
      </c>
      <c r="AG474" s="53">
        <v>0</v>
      </c>
      <c r="AH474" s="8"/>
      <c r="AI474" s="54">
        <f t="shared" si="65"/>
        <v>0</v>
      </c>
      <c r="AJ474" s="53">
        <f t="shared" si="68"/>
        <v>0</v>
      </c>
      <c r="AK474" s="8">
        <f t="shared" si="68"/>
        <v>0</v>
      </c>
      <c r="AL474" s="54">
        <f t="shared" si="68"/>
        <v>0</v>
      </c>
      <c r="AM474" s="55">
        <f t="shared" si="66"/>
        <v>14767136.33875</v>
      </c>
      <c r="AN474" s="4">
        <f t="shared" si="67"/>
        <v>0</v>
      </c>
      <c r="AO474" s="4"/>
    </row>
    <row r="475" spans="1:41" ht="12.75">
      <c r="A475" s="11">
        <v>468</v>
      </c>
      <c r="B475" s="46">
        <v>18239051</v>
      </c>
      <c r="C475" s="47"/>
      <c r="D475" s="5" t="s">
        <v>190</v>
      </c>
      <c r="F475" s="48">
        <v>-13432759.24</v>
      </c>
      <c r="G475" s="48">
        <v>-13432759.24</v>
      </c>
      <c r="H475" s="48">
        <v>-13432759.24</v>
      </c>
      <c r="I475" s="48">
        <v>-13972571.27</v>
      </c>
      <c r="J475" s="48">
        <v>-13972571.27</v>
      </c>
      <c r="K475" s="48">
        <v>-13972571.27</v>
      </c>
      <c r="L475" s="48">
        <v>-14830533.87</v>
      </c>
      <c r="M475" s="49">
        <v>-14830533.87</v>
      </c>
      <c r="N475" s="49">
        <v>-14830533.87</v>
      </c>
      <c r="O475" s="49">
        <v>-15510743.28</v>
      </c>
      <c r="P475" s="49">
        <v>-15510743.28</v>
      </c>
      <c r="Q475" s="49">
        <v>-15510743.28</v>
      </c>
      <c r="R475" s="49">
        <v>-15960126</v>
      </c>
      <c r="S475" s="50">
        <f t="shared" si="64"/>
        <v>-14541958.863333335</v>
      </c>
      <c r="T475" s="50" t="e">
        <f>S475-#REF!</f>
        <v>#REF!</v>
      </c>
      <c r="U475" s="51"/>
      <c r="V475" s="51"/>
      <c r="W475" s="51" t="s">
        <v>1161</v>
      </c>
      <c r="X475" s="56"/>
      <c r="Y475" s="56"/>
      <c r="AA475" s="53">
        <v>0</v>
      </c>
      <c r="AB475" s="8">
        <v>0</v>
      </c>
      <c r="AC475" s="54">
        <v>0</v>
      </c>
      <c r="AD475" s="53"/>
      <c r="AE475" s="8"/>
      <c r="AF475" s="54">
        <f t="shared" si="63"/>
        <v>0</v>
      </c>
      <c r="AG475" s="53">
        <v>0</v>
      </c>
      <c r="AH475" s="8"/>
      <c r="AI475" s="54">
        <f t="shared" si="65"/>
        <v>0</v>
      </c>
      <c r="AJ475" s="53">
        <f t="shared" si="68"/>
        <v>0</v>
      </c>
      <c r="AK475" s="8">
        <f t="shared" si="68"/>
        <v>0</v>
      </c>
      <c r="AL475" s="54">
        <f t="shared" si="68"/>
        <v>0</v>
      </c>
      <c r="AM475" s="55">
        <f t="shared" si="66"/>
        <v>-14541958.863333335</v>
      </c>
      <c r="AN475" s="4">
        <f t="shared" si="67"/>
        <v>0</v>
      </c>
      <c r="AO475" s="4"/>
    </row>
    <row r="476" spans="1:41" ht="12.75">
      <c r="A476" s="11">
        <v>469</v>
      </c>
      <c r="B476" s="46">
        <v>18239061</v>
      </c>
      <c r="C476" s="47"/>
      <c r="D476" s="5" t="s">
        <v>191</v>
      </c>
      <c r="F476" s="48">
        <v>1175995</v>
      </c>
      <c r="G476" s="48">
        <v>1185428</v>
      </c>
      <c r="H476" s="48">
        <v>1219686</v>
      </c>
      <c r="I476" s="48">
        <v>1255086</v>
      </c>
      <c r="J476" s="48">
        <v>1290835</v>
      </c>
      <c r="K476" s="48">
        <v>1323123</v>
      </c>
      <c r="L476" s="48">
        <v>1358870</v>
      </c>
      <c r="M476" s="49">
        <v>1393464</v>
      </c>
      <c r="N476" s="49">
        <v>1429211</v>
      </c>
      <c r="O476" s="49">
        <v>1463128</v>
      </c>
      <c r="P476" s="49">
        <v>1476219</v>
      </c>
      <c r="Q476" s="49">
        <v>1438724</v>
      </c>
      <c r="R476" s="49">
        <v>1383844</v>
      </c>
      <c r="S476" s="50">
        <f t="shared" si="64"/>
        <v>1342807.7916666667</v>
      </c>
      <c r="T476" s="50" t="e">
        <f>S476-#REF!</f>
        <v>#REF!</v>
      </c>
      <c r="U476" s="51">
        <v>23</v>
      </c>
      <c r="V476" s="51"/>
      <c r="W476" s="51">
        <v>57</v>
      </c>
      <c r="X476" s="56"/>
      <c r="Y476" s="56">
        <v>23</v>
      </c>
      <c r="AA476" s="53">
        <v>0</v>
      </c>
      <c r="AB476" s="8">
        <v>0</v>
      </c>
      <c r="AC476" s="54">
        <v>0</v>
      </c>
      <c r="AD476" s="53"/>
      <c r="AE476" s="8"/>
      <c r="AF476" s="54">
        <f t="shared" si="63"/>
        <v>0</v>
      </c>
      <c r="AG476" s="53">
        <f>$S476</f>
        <v>1342807.7916666667</v>
      </c>
      <c r="AH476" s="8"/>
      <c r="AI476" s="54">
        <f t="shared" si="65"/>
        <v>1342807.7916666667</v>
      </c>
      <c r="AJ476" s="53">
        <f t="shared" si="68"/>
        <v>0</v>
      </c>
      <c r="AK476" s="8">
        <f t="shared" si="68"/>
        <v>0</v>
      </c>
      <c r="AL476" s="54">
        <f t="shared" si="68"/>
        <v>0</v>
      </c>
      <c r="AM476" s="55">
        <f t="shared" si="66"/>
        <v>0</v>
      </c>
      <c r="AN476" s="4">
        <f t="shared" si="67"/>
        <v>0</v>
      </c>
      <c r="AO476" s="4"/>
    </row>
    <row r="477" spans="1:41" ht="12.75">
      <c r="A477" s="11">
        <v>470</v>
      </c>
      <c r="B477" s="46">
        <v>18300111</v>
      </c>
      <c r="C477" s="47"/>
      <c r="D477" s="5" t="s">
        <v>192</v>
      </c>
      <c r="E477" s="3">
        <v>39142</v>
      </c>
      <c r="F477" s="48"/>
      <c r="G477" s="48"/>
      <c r="H477" s="48"/>
      <c r="I477" s="48">
        <v>0</v>
      </c>
      <c r="J477" s="48">
        <v>0</v>
      </c>
      <c r="K477" s="48">
        <v>5446.5</v>
      </c>
      <c r="L477" s="48">
        <v>5446.5</v>
      </c>
      <c r="M477" s="49">
        <v>0</v>
      </c>
      <c r="N477" s="49">
        <v>0</v>
      </c>
      <c r="O477" s="49">
        <v>0</v>
      </c>
      <c r="P477" s="49">
        <v>0</v>
      </c>
      <c r="Q477" s="49">
        <v>0</v>
      </c>
      <c r="R477" s="49">
        <v>0</v>
      </c>
      <c r="S477" s="50">
        <f t="shared" si="64"/>
        <v>907.75</v>
      </c>
      <c r="T477" s="50" t="e">
        <f>S477-#REF!</f>
        <v>#REF!</v>
      </c>
      <c r="U477" s="51">
        <v>52</v>
      </c>
      <c r="V477" s="51"/>
      <c r="W477" s="51">
        <v>62</v>
      </c>
      <c r="X477" s="56"/>
      <c r="Y477" s="56">
        <v>50</v>
      </c>
      <c r="AA477" s="53">
        <v>0</v>
      </c>
      <c r="AB477" s="8">
        <v>0</v>
      </c>
      <c r="AC477" s="54">
        <v>0</v>
      </c>
      <c r="AD477" s="53"/>
      <c r="AE477" s="8"/>
      <c r="AF477" s="54">
        <f t="shared" si="63"/>
        <v>0</v>
      </c>
      <c r="AG477" s="53"/>
      <c r="AH477" s="8"/>
      <c r="AI477" s="54">
        <f t="shared" si="65"/>
        <v>0</v>
      </c>
      <c r="AJ477" s="53">
        <f t="shared" si="68"/>
        <v>907.75</v>
      </c>
      <c r="AK477" s="8">
        <f t="shared" si="68"/>
        <v>907.75</v>
      </c>
      <c r="AL477" s="54">
        <f t="shared" si="68"/>
        <v>907.75</v>
      </c>
      <c r="AM477" s="55">
        <f t="shared" si="66"/>
        <v>0</v>
      </c>
      <c r="AN477" s="4">
        <f t="shared" si="67"/>
        <v>0</v>
      </c>
      <c r="AO477" s="4"/>
    </row>
    <row r="478" spans="1:41" ht="12.75">
      <c r="A478" s="11">
        <v>471</v>
      </c>
      <c r="B478" s="46">
        <v>18300121</v>
      </c>
      <c r="C478" s="47"/>
      <c r="D478" s="5" t="s">
        <v>193</v>
      </c>
      <c r="F478" s="48">
        <v>657177.29</v>
      </c>
      <c r="G478" s="48">
        <v>657177.29</v>
      </c>
      <c r="H478" s="48">
        <v>657177.29</v>
      </c>
      <c r="I478" s="48">
        <v>657177.29</v>
      </c>
      <c r="J478" s="48">
        <v>657177.29</v>
      </c>
      <c r="K478" s="48">
        <v>662623.8</v>
      </c>
      <c r="L478" s="48">
        <v>693162</v>
      </c>
      <c r="M478" s="49">
        <v>723273.5</v>
      </c>
      <c r="N478" s="49">
        <v>757968.48</v>
      </c>
      <c r="O478" s="49">
        <v>770459.84</v>
      </c>
      <c r="P478" s="49">
        <v>781505.05</v>
      </c>
      <c r="Q478" s="49">
        <v>795195.38</v>
      </c>
      <c r="R478" s="49">
        <v>814255.22</v>
      </c>
      <c r="S478" s="50">
        <f t="shared" si="64"/>
        <v>712384.4554166667</v>
      </c>
      <c r="T478" s="50" t="e">
        <f>S478-#REF!</f>
        <v>#REF!</v>
      </c>
      <c r="U478" s="51">
        <v>52</v>
      </c>
      <c r="V478" s="51"/>
      <c r="W478" s="51" t="s">
        <v>194</v>
      </c>
      <c r="X478" s="56"/>
      <c r="Y478" s="56">
        <v>50</v>
      </c>
      <c r="AA478" s="53">
        <v>0</v>
      </c>
      <c r="AB478" s="8">
        <v>0</v>
      </c>
      <c r="AC478" s="54">
        <v>0</v>
      </c>
      <c r="AD478" s="53"/>
      <c r="AE478" s="8"/>
      <c r="AF478" s="54">
        <f t="shared" si="63"/>
        <v>0</v>
      </c>
      <c r="AG478" s="53"/>
      <c r="AH478" s="8"/>
      <c r="AI478" s="54">
        <f t="shared" si="65"/>
        <v>0</v>
      </c>
      <c r="AJ478" s="53">
        <f t="shared" si="68"/>
        <v>712384.4554166667</v>
      </c>
      <c r="AK478" s="8">
        <f t="shared" si="68"/>
        <v>712384.4554166667</v>
      </c>
      <c r="AL478" s="54">
        <f t="shared" si="68"/>
        <v>712384.4554166667</v>
      </c>
      <c r="AM478" s="55">
        <f t="shared" si="66"/>
        <v>0</v>
      </c>
      <c r="AN478" s="4">
        <f t="shared" si="67"/>
        <v>0</v>
      </c>
      <c r="AO478" s="4"/>
    </row>
    <row r="479" spans="1:41" ht="12.75">
      <c r="A479" s="11">
        <v>472</v>
      </c>
      <c r="B479" s="46">
        <v>18400013</v>
      </c>
      <c r="C479" s="47"/>
      <c r="D479" s="5" t="s">
        <v>195</v>
      </c>
      <c r="F479" s="48">
        <v>345782.85</v>
      </c>
      <c r="G479" s="48">
        <v>-37014.44</v>
      </c>
      <c r="H479" s="48">
        <v>-682797.1</v>
      </c>
      <c r="I479" s="48">
        <v>0</v>
      </c>
      <c r="J479" s="48">
        <v>-160707.58</v>
      </c>
      <c r="K479" s="48">
        <v>-128384.64</v>
      </c>
      <c r="L479" s="48">
        <v>-159633.65</v>
      </c>
      <c r="M479" s="49">
        <v>-542646.59</v>
      </c>
      <c r="N479" s="49">
        <v>-726910.63</v>
      </c>
      <c r="O479" s="49">
        <v>-750913.47</v>
      </c>
      <c r="P479" s="49">
        <v>-858371.45</v>
      </c>
      <c r="Q479" s="49">
        <v>-1173790.08</v>
      </c>
      <c r="R479" s="49">
        <v>-3095672.46</v>
      </c>
      <c r="S479" s="50">
        <f t="shared" si="64"/>
        <v>-549676.2029166666</v>
      </c>
      <c r="T479" s="50" t="e">
        <f>S479-#REF!</f>
        <v>#REF!</v>
      </c>
      <c r="U479" s="51" t="s">
        <v>1148</v>
      </c>
      <c r="V479" s="51"/>
      <c r="W479" s="51" t="s">
        <v>1149</v>
      </c>
      <c r="X479" s="56"/>
      <c r="Y479" s="56"/>
      <c r="AA479" s="53">
        <v>0</v>
      </c>
      <c r="AB479" s="8">
        <v>0</v>
      </c>
      <c r="AC479" s="54">
        <v>0</v>
      </c>
      <c r="AD479" s="53"/>
      <c r="AE479" s="8"/>
      <c r="AF479" s="54">
        <f t="shared" si="63"/>
        <v>0</v>
      </c>
      <c r="AG479" s="53"/>
      <c r="AH479" s="8"/>
      <c r="AI479" s="54">
        <f t="shared" si="65"/>
        <v>0</v>
      </c>
      <c r="AJ479" s="53">
        <f t="shared" si="68"/>
        <v>0</v>
      </c>
      <c r="AK479" s="8">
        <f t="shared" si="68"/>
        <v>0</v>
      </c>
      <c r="AL479" s="54">
        <f t="shared" si="68"/>
        <v>0</v>
      </c>
      <c r="AM479" s="55">
        <f t="shared" si="66"/>
        <v>-549676.2029166666</v>
      </c>
      <c r="AN479" s="4">
        <f t="shared" si="67"/>
        <v>0</v>
      </c>
      <c r="AO479" s="4"/>
    </row>
    <row r="480" spans="1:41" ht="12.75">
      <c r="A480" s="11">
        <v>473</v>
      </c>
      <c r="B480" s="46">
        <v>18400123</v>
      </c>
      <c r="C480" s="47"/>
      <c r="D480" s="5" t="s">
        <v>196</v>
      </c>
      <c r="F480" s="48">
        <v>341863.99</v>
      </c>
      <c r="G480" s="48">
        <v>146146</v>
      </c>
      <c r="H480" s="48">
        <v>-114813.56</v>
      </c>
      <c r="I480" s="48">
        <v>0</v>
      </c>
      <c r="J480" s="48">
        <v>98200.24</v>
      </c>
      <c r="K480" s="48">
        <v>462084.08</v>
      </c>
      <c r="L480" s="48">
        <v>422961.82</v>
      </c>
      <c r="M480" s="49">
        <v>340858.14</v>
      </c>
      <c r="N480" s="49">
        <v>207556.7</v>
      </c>
      <c r="O480" s="49">
        <v>116723.3</v>
      </c>
      <c r="P480" s="49">
        <v>133480.71</v>
      </c>
      <c r="Q480" s="49">
        <v>3121.33</v>
      </c>
      <c r="R480" s="49">
        <v>-112302.66</v>
      </c>
      <c r="S480" s="50">
        <f t="shared" si="64"/>
        <v>160924.95208333337</v>
      </c>
      <c r="T480" s="50" t="e">
        <f>S480-#REF!</f>
        <v>#REF!</v>
      </c>
      <c r="U480" s="51" t="s">
        <v>1148</v>
      </c>
      <c r="V480" s="51"/>
      <c r="W480" s="51" t="s">
        <v>1149</v>
      </c>
      <c r="X480" s="56"/>
      <c r="Y480" s="56"/>
      <c r="AA480" s="53">
        <v>0</v>
      </c>
      <c r="AB480" s="8">
        <v>0</v>
      </c>
      <c r="AC480" s="54">
        <v>0</v>
      </c>
      <c r="AD480" s="53"/>
      <c r="AE480" s="8"/>
      <c r="AF480" s="54">
        <f t="shared" si="63"/>
        <v>0</v>
      </c>
      <c r="AG480" s="53"/>
      <c r="AH480" s="8"/>
      <c r="AI480" s="54">
        <f t="shared" si="65"/>
        <v>0</v>
      </c>
      <c r="AJ480" s="53">
        <f t="shared" si="68"/>
        <v>0</v>
      </c>
      <c r="AK480" s="8">
        <f t="shared" si="68"/>
        <v>0</v>
      </c>
      <c r="AL480" s="54">
        <f t="shared" si="68"/>
        <v>0</v>
      </c>
      <c r="AM480" s="55">
        <f t="shared" si="66"/>
        <v>160924.95208333337</v>
      </c>
      <c r="AN480" s="4">
        <f t="shared" si="67"/>
        <v>0</v>
      </c>
      <c r="AO480" s="4"/>
    </row>
    <row r="481" spans="1:41" ht="12.75">
      <c r="A481" s="11">
        <v>474</v>
      </c>
      <c r="B481" s="46">
        <v>18400143</v>
      </c>
      <c r="C481" s="47"/>
      <c r="D481" s="5" t="s">
        <v>197</v>
      </c>
      <c r="F481" s="48">
        <v>-507450.36</v>
      </c>
      <c r="G481" s="48">
        <v>-618298.17</v>
      </c>
      <c r="H481" s="48">
        <v>-958643.15</v>
      </c>
      <c r="I481" s="48">
        <v>0</v>
      </c>
      <c r="J481" s="48">
        <v>-57523.58</v>
      </c>
      <c r="K481" s="48">
        <v>-256612.7</v>
      </c>
      <c r="L481" s="48">
        <v>-318064.39</v>
      </c>
      <c r="M481" s="49">
        <v>-465980.17</v>
      </c>
      <c r="N481" s="49">
        <v>-657992.39</v>
      </c>
      <c r="O481" s="49">
        <v>-21285.83</v>
      </c>
      <c r="P481" s="49">
        <v>-332125.72</v>
      </c>
      <c r="Q481" s="49">
        <v>-450108.91</v>
      </c>
      <c r="R481" s="49">
        <v>-298485.52</v>
      </c>
      <c r="S481" s="50">
        <f t="shared" si="64"/>
        <v>-378300.2458333334</v>
      </c>
      <c r="T481" s="50" t="e">
        <f>S481-#REF!</f>
        <v>#REF!</v>
      </c>
      <c r="U481" s="51" t="s">
        <v>1148</v>
      </c>
      <c r="V481" s="51"/>
      <c r="W481" s="51" t="s">
        <v>1149</v>
      </c>
      <c r="X481" s="56"/>
      <c r="Y481" s="56"/>
      <c r="AA481" s="53">
        <v>0</v>
      </c>
      <c r="AB481" s="8">
        <v>0</v>
      </c>
      <c r="AC481" s="54">
        <v>0</v>
      </c>
      <c r="AD481" s="53"/>
      <c r="AE481" s="8"/>
      <c r="AF481" s="54">
        <f t="shared" si="63"/>
        <v>0</v>
      </c>
      <c r="AG481" s="53"/>
      <c r="AH481" s="8"/>
      <c r="AI481" s="54">
        <f t="shared" si="65"/>
        <v>0</v>
      </c>
      <c r="AJ481" s="53">
        <f t="shared" si="68"/>
        <v>0</v>
      </c>
      <c r="AK481" s="8">
        <f t="shared" si="68"/>
        <v>0</v>
      </c>
      <c r="AL481" s="54">
        <f t="shared" si="68"/>
        <v>0</v>
      </c>
      <c r="AM481" s="55">
        <f t="shared" si="66"/>
        <v>-378300.2458333334</v>
      </c>
      <c r="AN481" s="4">
        <f t="shared" si="67"/>
        <v>0</v>
      </c>
      <c r="AO481" s="4"/>
    </row>
    <row r="482" spans="1:41" ht="12.75">
      <c r="A482" s="11">
        <v>475</v>
      </c>
      <c r="B482" s="46">
        <v>18400153</v>
      </c>
      <c r="C482" s="47"/>
      <c r="D482" s="5" t="s">
        <v>198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9">
        <v>0</v>
      </c>
      <c r="N482" s="49">
        <v>0</v>
      </c>
      <c r="O482" s="49">
        <v>0</v>
      </c>
      <c r="P482" s="49">
        <v>0</v>
      </c>
      <c r="Q482" s="49">
        <v>0</v>
      </c>
      <c r="R482" s="49">
        <v>0</v>
      </c>
      <c r="S482" s="50">
        <f t="shared" si="64"/>
        <v>0</v>
      </c>
      <c r="T482" s="50" t="e">
        <f>S482-#REF!</f>
        <v>#REF!</v>
      </c>
      <c r="U482" s="51" t="s">
        <v>1148</v>
      </c>
      <c r="V482" s="51"/>
      <c r="W482" s="51" t="s">
        <v>1149</v>
      </c>
      <c r="X482" s="56"/>
      <c r="Y482" s="56"/>
      <c r="AA482" s="53">
        <v>0</v>
      </c>
      <c r="AB482" s="8">
        <v>0</v>
      </c>
      <c r="AC482" s="54">
        <v>0</v>
      </c>
      <c r="AD482" s="53"/>
      <c r="AE482" s="8"/>
      <c r="AF482" s="54">
        <f t="shared" si="63"/>
        <v>0</v>
      </c>
      <c r="AG482" s="53"/>
      <c r="AH482" s="8"/>
      <c r="AI482" s="54">
        <f t="shared" si="65"/>
        <v>0</v>
      </c>
      <c r="AJ482" s="53">
        <f t="shared" si="68"/>
        <v>0</v>
      </c>
      <c r="AK482" s="8">
        <f t="shared" si="68"/>
        <v>0</v>
      </c>
      <c r="AL482" s="54">
        <f t="shared" si="68"/>
        <v>0</v>
      </c>
      <c r="AM482" s="55">
        <f t="shared" si="66"/>
        <v>0</v>
      </c>
      <c r="AN482" s="4">
        <f t="shared" si="67"/>
        <v>0</v>
      </c>
      <c r="AO482" s="4"/>
    </row>
    <row r="483" spans="1:41" ht="12.75">
      <c r="A483" s="11">
        <v>476</v>
      </c>
      <c r="B483" s="46">
        <v>18400223</v>
      </c>
      <c r="C483" s="47"/>
      <c r="D483" s="5" t="s">
        <v>199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9">
        <v>0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50">
        <f t="shared" si="64"/>
        <v>0</v>
      </c>
      <c r="T483" s="50" t="e">
        <f>S483-#REF!</f>
        <v>#REF!</v>
      </c>
      <c r="U483" s="51" t="s">
        <v>1148</v>
      </c>
      <c r="V483" s="51"/>
      <c r="W483" s="51" t="s">
        <v>1149</v>
      </c>
      <c r="X483" s="56"/>
      <c r="Y483" s="56"/>
      <c r="AA483" s="53">
        <v>0</v>
      </c>
      <c r="AB483" s="8">
        <v>0</v>
      </c>
      <c r="AC483" s="54">
        <v>0</v>
      </c>
      <c r="AD483" s="53"/>
      <c r="AE483" s="8"/>
      <c r="AF483" s="54">
        <f t="shared" si="63"/>
        <v>0</v>
      </c>
      <c r="AG483" s="53"/>
      <c r="AH483" s="8"/>
      <c r="AI483" s="54">
        <f t="shared" si="65"/>
        <v>0</v>
      </c>
      <c r="AJ483" s="53">
        <f t="shared" si="68"/>
        <v>0</v>
      </c>
      <c r="AK483" s="8">
        <f t="shared" si="68"/>
        <v>0</v>
      </c>
      <c r="AL483" s="54">
        <f t="shared" si="68"/>
        <v>0</v>
      </c>
      <c r="AM483" s="55">
        <f t="shared" si="66"/>
        <v>0</v>
      </c>
      <c r="AN483" s="4">
        <f t="shared" si="67"/>
        <v>0</v>
      </c>
      <c r="AO483" s="4"/>
    </row>
    <row r="484" spans="1:41" ht="12.75">
      <c r="A484" s="11">
        <v>477</v>
      </c>
      <c r="B484" s="46">
        <v>18400483</v>
      </c>
      <c r="C484" s="47"/>
      <c r="D484" s="5" t="s">
        <v>200</v>
      </c>
      <c r="F484" s="48">
        <v>1730362.73</v>
      </c>
      <c r="G484" s="48">
        <v>1898143.39</v>
      </c>
      <c r="H484" s="48">
        <v>2076082.93</v>
      </c>
      <c r="I484" s="48">
        <v>0</v>
      </c>
      <c r="J484" s="48">
        <v>0</v>
      </c>
      <c r="K484" s="48">
        <v>0</v>
      </c>
      <c r="L484" s="48">
        <v>16073.26</v>
      </c>
      <c r="M484" s="49">
        <v>16738.35</v>
      </c>
      <c r="N484" s="49">
        <v>16738.35</v>
      </c>
      <c r="O484" s="49">
        <v>829082.08</v>
      </c>
      <c r="P484" s="49">
        <v>829082.08</v>
      </c>
      <c r="Q484" s="49">
        <v>829082.08</v>
      </c>
      <c r="R484" s="49">
        <v>408949.8</v>
      </c>
      <c r="S484" s="50">
        <f t="shared" si="64"/>
        <v>631723.2320833333</v>
      </c>
      <c r="T484" s="50" t="e">
        <f>S484-#REF!</f>
        <v>#REF!</v>
      </c>
      <c r="U484" s="51" t="s">
        <v>1148</v>
      </c>
      <c r="V484" s="51"/>
      <c r="W484" s="51" t="s">
        <v>1149</v>
      </c>
      <c r="X484" s="56"/>
      <c r="Y484" s="56"/>
      <c r="AA484" s="53">
        <v>0</v>
      </c>
      <c r="AB484" s="8">
        <v>0</v>
      </c>
      <c r="AC484" s="54">
        <v>0</v>
      </c>
      <c r="AD484" s="53"/>
      <c r="AE484" s="8"/>
      <c r="AF484" s="54">
        <f t="shared" si="63"/>
        <v>0</v>
      </c>
      <c r="AG484" s="53"/>
      <c r="AH484" s="8"/>
      <c r="AI484" s="54">
        <f t="shared" si="65"/>
        <v>0</v>
      </c>
      <c r="AJ484" s="53">
        <f t="shared" si="68"/>
        <v>0</v>
      </c>
      <c r="AK484" s="8">
        <f t="shared" si="68"/>
        <v>0</v>
      </c>
      <c r="AL484" s="54">
        <f t="shared" si="68"/>
        <v>0</v>
      </c>
      <c r="AM484" s="55">
        <f t="shared" si="66"/>
        <v>631723.2320833333</v>
      </c>
      <c r="AN484" s="4">
        <f t="shared" si="67"/>
        <v>0</v>
      </c>
      <c r="AO484" s="4"/>
    </row>
    <row r="485" spans="1:41" ht="12.75">
      <c r="A485" s="11">
        <v>478</v>
      </c>
      <c r="B485" s="46">
        <v>18400703</v>
      </c>
      <c r="C485" s="47"/>
      <c r="D485" s="5" t="s">
        <v>201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9">
        <v>0</v>
      </c>
      <c r="N485" s="49">
        <v>0</v>
      </c>
      <c r="O485" s="49">
        <v>0</v>
      </c>
      <c r="P485" s="49">
        <v>0</v>
      </c>
      <c r="Q485" s="49">
        <v>0</v>
      </c>
      <c r="R485" s="49">
        <v>0</v>
      </c>
      <c r="S485" s="50">
        <f t="shared" si="64"/>
        <v>0</v>
      </c>
      <c r="T485" s="50" t="e">
        <f>S485-#REF!</f>
        <v>#REF!</v>
      </c>
      <c r="U485" s="51" t="s">
        <v>1148</v>
      </c>
      <c r="V485" s="51"/>
      <c r="W485" s="51" t="s">
        <v>1149</v>
      </c>
      <c r="X485" s="56"/>
      <c r="Y485" s="56"/>
      <c r="AA485" s="53">
        <v>0</v>
      </c>
      <c r="AB485" s="8">
        <v>0</v>
      </c>
      <c r="AC485" s="54">
        <v>0</v>
      </c>
      <c r="AD485" s="53"/>
      <c r="AE485" s="8"/>
      <c r="AF485" s="54">
        <f t="shared" si="63"/>
        <v>0</v>
      </c>
      <c r="AG485" s="53"/>
      <c r="AH485" s="8"/>
      <c r="AI485" s="54">
        <f t="shared" si="65"/>
        <v>0</v>
      </c>
      <c r="AJ485" s="53">
        <f t="shared" si="68"/>
        <v>0</v>
      </c>
      <c r="AK485" s="8">
        <f t="shared" si="68"/>
        <v>0</v>
      </c>
      <c r="AL485" s="54">
        <f t="shared" si="68"/>
        <v>0</v>
      </c>
      <c r="AM485" s="55">
        <f t="shared" si="66"/>
        <v>0</v>
      </c>
      <c r="AN485" s="4">
        <f t="shared" si="67"/>
        <v>0</v>
      </c>
      <c r="AO485" s="4"/>
    </row>
    <row r="486" spans="1:41" ht="12.75">
      <c r="A486" s="11">
        <v>479</v>
      </c>
      <c r="B486" s="46">
        <v>18401013</v>
      </c>
      <c r="C486" s="47"/>
      <c r="D486" s="5" t="s">
        <v>202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9">
        <v>0</v>
      </c>
      <c r="N486" s="49">
        <v>0</v>
      </c>
      <c r="O486" s="49">
        <v>0</v>
      </c>
      <c r="P486" s="49">
        <v>0</v>
      </c>
      <c r="Q486" s="49">
        <v>0</v>
      </c>
      <c r="R486" s="49">
        <v>0</v>
      </c>
      <c r="S486" s="50">
        <f t="shared" si="64"/>
        <v>0</v>
      </c>
      <c r="T486" s="50" t="e">
        <f>S486-#REF!</f>
        <v>#REF!</v>
      </c>
      <c r="U486" s="51" t="s">
        <v>1148</v>
      </c>
      <c r="V486" s="51"/>
      <c r="W486" s="51" t="s">
        <v>1149</v>
      </c>
      <c r="X486" s="56"/>
      <c r="Y486" s="56"/>
      <c r="AA486" s="53">
        <v>0</v>
      </c>
      <c r="AB486" s="8">
        <v>0</v>
      </c>
      <c r="AC486" s="54">
        <v>0</v>
      </c>
      <c r="AD486" s="53"/>
      <c r="AE486" s="8"/>
      <c r="AF486" s="54">
        <f t="shared" si="63"/>
        <v>0</v>
      </c>
      <c r="AG486" s="53"/>
      <c r="AH486" s="8"/>
      <c r="AI486" s="54">
        <f t="shared" si="65"/>
        <v>0</v>
      </c>
      <c r="AJ486" s="53">
        <f t="shared" si="68"/>
        <v>0</v>
      </c>
      <c r="AK486" s="8">
        <f t="shared" si="68"/>
        <v>0</v>
      </c>
      <c r="AL486" s="54">
        <f t="shared" si="68"/>
        <v>0</v>
      </c>
      <c r="AM486" s="55">
        <f t="shared" si="66"/>
        <v>0</v>
      </c>
      <c r="AN486" s="4">
        <f t="shared" si="67"/>
        <v>0</v>
      </c>
      <c r="AO486" s="4"/>
    </row>
    <row r="487" spans="1:41" ht="12.75">
      <c r="A487" s="11">
        <v>480</v>
      </c>
      <c r="B487" s="46">
        <v>18401033</v>
      </c>
      <c r="C487" s="47"/>
      <c r="D487" s="5" t="s">
        <v>204</v>
      </c>
      <c r="E487" s="3">
        <v>39142</v>
      </c>
      <c r="F487" s="48"/>
      <c r="G487" s="48"/>
      <c r="H487" s="48"/>
      <c r="I487" s="48">
        <v>0</v>
      </c>
      <c r="J487" s="48">
        <v>-82687.05</v>
      </c>
      <c r="K487" s="48">
        <v>0</v>
      </c>
      <c r="L487" s="48">
        <v>0</v>
      </c>
      <c r="M487" s="49">
        <v>0</v>
      </c>
      <c r="N487" s="49">
        <v>0</v>
      </c>
      <c r="O487" s="49">
        <v>0</v>
      </c>
      <c r="P487" s="49">
        <v>0</v>
      </c>
      <c r="Q487" s="49">
        <v>0</v>
      </c>
      <c r="R487" s="49">
        <v>0</v>
      </c>
      <c r="S487" s="50">
        <f t="shared" si="64"/>
        <v>-6890.587500000001</v>
      </c>
      <c r="T487" s="50" t="e">
        <f>S487-#REF!</f>
        <v>#REF!</v>
      </c>
      <c r="U487" s="51" t="s">
        <v>1148</v>
      </c>
      <c r="V487" s="51"/>
      <c r="W487" s="51" t="s">
        <v>1149</v>
      </c>
      <c r="X487" s="56"/>
      <c r="Y487" s="56"/>
      <c r="AA487" s="53">
        <v>0</v>
      </c>
      <c r="AB487" s="8">
        <v>0</v>
      </c>
      <c r="AC487" s="54">
        <v>0</v>
      </c>
      <c r="AD487" s="53"/>
      <c r="AE487" s="8"/>
      <c r="AF487" s="54">
        <f t="shared" si="63"/>
        <v>0</v>
      </c>
      <c r="AG487" s="53"/>
      <c r="AH487" s="8"/>
      <c r="AI487" s="54">
        <f t="shared" si="65"/>
        <v>0</v>
      </c>
      <c r="AJ487" s="53">
        <f aca="true" t="shared" si="69" ref="AJ487:AL506">IF($Y487&gt;0,$S487-$AF487-$AI487-$AC487,0)</f>
        <v>0</v>
      </c>
      <c r="AK487" s="8">
        <f t="shared" si="69"/>
        <v>0</v>
      </c>
      <c r="AL487" s="54">
        <f t="shared" si="69"/>
        <v>0</v>
      </c>
      <c r="AM487" s="55">
        <f t="shared" si="66"/>
        <v>-6890.587500000001</v>
      </c>
      <c r="AN487" s="4">
        <f t="shared" si="67"/>
        <v>0</v>
      </c>
      <c r="AO487" s="4"/>
    </row>
    <row r="488" spans="1:41" ht="12.75">
      <c r="A488" s="11">
        <v>481</v>
      </c>
      <c r="B488" s="46">
        <v>18401063</v>
      </c>
      <c r="C488" s="47"/>
      <c r="D488" s="5" t="s">
        <v>205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9">
        <v>0</v>
      </c>
      <c r="N488" s="49">
        <v>0</v>
      </c>
      <c r="O488" s="49">
        <v>0</v>
      </c>
      <c r="P488" s="49">
        <v>0</v>
      </c>
      <c r="Q488" s="49">
        <v>0</v>
      </c>
      <c r="R488" s="49">
        <v>0</v>
      </c>
      <c r="S488" s="50">
        <f t="shared" si="64"/>
        <v>0</v>
      </c>
      <c r="T488" s="50" t="e">
        <f>S488-#REF!</f>
        <v>#REF!</v>
      </c>
      <c r="U488" s="51" t="s">
        <v>1148</v>
      </c>
      <c r="V488" s="51"/>
      <c r="W488" s="51" t="s">
        <v>1149</v>
      </c>
      <c r="X488" s="56"/>
      <c r="Y488" s="56"/>
      <c r="AA488" s="53">
        <v>0</v>
      </c>
      <c r="AB488" s="8">
        <v>0</v>
      </c>
      <c r="AC488" s="54">
        <v>0</v>
      </c>
      <c r="AD488" s="53"/>
      <c r="AE488" s="8"/>
      <c r="AF488" s="54">
        <f t="shared" si="63"/>
        <v>0</v>
      </c>
      <c r="AG488" s="53"/>
      <c r="AH488" s="8"/>
      <c r="AI488" s="54">
        <f t="shared" si="65"/>
        <v>0</v>
      </c>
      <c r="AJ488" s="53">
        <f t="shared" si="69"/>
        <v>0</v>
      </c>
      <c r="AK488" s="8">
        <f t="shared" si="69"/>
        <v>0</v>
      </c>
      <c r="AL488" s="54">
        <f t="shared" si="69"/>
        <v>0</v>
      </c>
      <c r="AM488" s="55">
        <f t="shared" si="66"/>
        <v>0</v>
      </c>
      <c r="AN488" s="4">
        <f t="shared" si="67"/>
        <v>0</v>
      </c>
      <c r="AO488" s="4"/>
    </row>
    <row r="489" spans="1:41" ht="12.75">
      <c r="A489" s="11">
        <v>482</v>
      </c>
      <c r="B489" s="46">
        <v>18401023</v>
      </c>
      <c r="C489" s="47" t="s">
        <v>100</v>
      </c>
      <c r="D489" s="5" t="s">
        <v>203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207.2</v>
      </c>
      <c r="L489" s="48">
        <v>0</v>
      </c>
      <c r="M489" s="49">
        <v>0</v>
      </c>
      <c r="N489" s="49">
        <v>0</v>
      </c>
      <c r="O489" s="49">
        <v>0</v>
      </c>
      <c r="P489" s="49">
        <v>0</v>
      </c>
      <c r="Q489" s="49">
        <v>0</v>
      </c>
      <c r="R489" s="49">
        <v>0</v>
      </c>
      <c r="S489" s="50">
        <f t="shared" si="64"/>
        <v>17.266666666666666</v>
      </c>
      <c r="T489" s="50" t="e">
        <f>S489-#REF!</f>
        <v>#REF!</v>
      </c>
      <c r="U489" s="51" t="s">
        <v>1148</v>
      </c>
      <c r="V489" s="51"/>
      <c r="W489" s="51" t="s">
        <v>1149</v>
      </c>
      <c r="X489" s="56"/>
      <c r="Y489" s="56"/>
      <c r="AA489" s="53">
        <v>0</v>
      </c>
      <c r="AB489" s="8">
        <v>0</v>
      </c>
      <c r="AC489" s="54">
        <v>0</v>
      </c>
      <c r="AD489" s="53"/>
      <c r="AE489" s="8"/>
      <c r="AF489" s="54">
        <f t="shared" si="63"/>
        <v>0</v>
      </c>
      <c r="AG489" s="53"/>
      <c r="AH489" s="8"/>
      <c r="AI489" s="54">
        <f t="shared" si="65"/>
        <v>0</v>
      </c>
      <c r="AJ489" s="53">
        <f t="shared" si="69"/>
        <v>0</v>
      </c>
      <c r="AK489" s="8">
        <f t="shared" si="69"/>
        <v>0</v>
      </c>
      <c r="AL489" s="54">
        <f t="shared" si="69"/>
        <v>0</v>
      </c>
      <c r="AM489" s="55">
        <f t="shared" si="66"/>
        <v>17.266666666666666</v>
      </c>
      <c r="AN489" s="4">
        <f t="shared" si="67"/>
        <v>0</v>
      </c>
      <c r="AO489" s="4"/>
    </row>
    <row r="490" spans="1:41" ht="12.75">
      <c r="A490" s="11">
        <v>483</v>
      </c>
      <c r="B490" s="46">
        <v>18500003</v>
      </c>
      <c r="C490" s="47"/>
      <c r="D490" s="5" t="s">
        <v>206</v>
      </c>
      <c r="F490" s="48">
        <v>-244880.75</v>
      </c>
      <c r="G490" s="48">
        <v>-282244.49</v>
      </c>
      <c r="H490" s="48">
        <v>-264402.73</v>
      </c>
      <c r="I490" s="48">
        <v>-231993.73</v>
      </c>
      <c r="J490" s="48">
        <v>-289057.27</v>
      </c>
      <c r="K490" s="48">
        <v>-311754.62</v>
      </c>
      <c r="L490" s="48">
        <v>-333777.1</v>
      </c>
      <c r="M490" s="49">
        <v>-336499.69</v>
      </c>
      <c r="N490" s="49">
        <v>-362737.89</v>
      </c>
      <c r="O490" s="49">
        <v>-371870.74</v>
      </c>
      <c r="P490" s="49">
        <v>-442478.94</v>
      </c>
      <c r="Q490" s="49">
        <v>-506240.23</v>
      </c>
      <c r="R490" s="49">
        <v>-436422.9</v>
      </c>
      <c r="S490" s="50">
        <f t="shared" si="64"/>
        <v>-339475.77125</v>
      </c>
      <c r="T490" s="50" t="e">
        <f>S490-#REF!</f>
        <v>#REF!</v>
      </c>
      <c r="U490" s="51">
        <v>46</v>
      </c>
      <c r="V490" s="51"/>
      <c r="W490" s="51" t="s">
        <v>207</v>
      </c>
      <c r="X490" s="56"/>
      <c r="Y490" s="56" t="s">
        <v>208</v>
      </c>
      <c r="AA490" s="53">
        <v>0</v>
      </c>
      <c r="AB490" s="8">
        <v>0</v>
      </c>
      <c r="AC490" s="54">
        <v>0</v>
      </c>
      <c r="AD490" s="53"/>
      <c r="AE490" s="8"/>
      <c r="AF490" s="54">
        <f t="shared" si="63"/>
        <v>0</v>
      </c>
      <c r="AG490" s="53"/>
      <c r="AH490" s="8"/>
      <c r="AI490" s="54">
        <f t="shared" si="65"/>
        <v>0</v>
      </c>
      <c r="AJ490" s="53">
        <f t="shared" si="69"/>
        <v>-339475.77125</v>
      </c>
      <c r="AK490" s="8">
        <f t="shared" si="69"/>
        <v>-339475.77125</v>
      </c>
      <c r="AL490" s="54">
        <f t="shared" si="69"/>
        <v>-339475.77125</v>
      </c>
      <c r="AM490" s="55">
        <f t="shared" si="66"/>
        <v>0</v>
      </c>
      <c r="AN490" s="4">
        <f t="shared" si="67"/>
        <v>0</v>
      </c>
      <c r="AO490" s="4"/>
    </row>
    <row r="491" spans="1:41" ht="12.75">
      <c r="A491" s="11">
        <v>484</v>
      </c>
      <c r="B491" s="46">
        <v>18600003</v>
      </c>
      <c r="C491" s="47"/>
      <c r="D491" s="5" t="s">
        <v>209</v>
      </c>
      <c r="E491" s="23"/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9">
        <v>0</v>
      </c>
      <c r="N491" s="49">
        <v>0</v>
      </c>
      <c r="O491" s="49">
        <v>0</v>
      </c>
      <c r="P491" s="49">
        <v>0</v>
      </c>
      <c r="Q491" s="49">
        <v>0</v>
      </c>
      <c r="R491" s="49">
        <v>0</v>
      </c>
      <c r="S491" s="50">
        <f t="shared" si="64"/>
        <v>0</v>
      </c>
      <c r="T491" s="50" t="e">
        <f>S491-#REF!</f>
        <v>#REF!</v>
      </c>
      <c r="U491" s="51">
        <v>11</v>
      </c>
      <c r="V491" s="51"/>
      <c r="W491" s="51">
        <v>2</v>
      </c>
      <c r="X491" s="56"/>
      <c r="Y491" s="56">
        <v>11</v>
      </c>
      <c r="AA491" s="53">
        <f>S491</f>
        <v>0</v>
      </c>
      <c r="AB491" s="8">
        <f>S491</f>
        <v>0</v>
      </c>
      <c r="AC491" s="54">
        <f>S491</f>
        <v>0</v>
      </c>
      <c r="AD491" s="53"/>
      <c r="AE491" s="8"/>
      <c r="AF491" s="54">
        <f t="shared" si="63"/>
        <v>0</v>
      </c>
      <c r="AG491" s="53"/>
      <c r="AH491" s="8"/>
      <c r="AI491" s="54">
        <f t="shared" si="65"/>
        <v>0</v>
      </c>
      <c r="AJ491" s="53">
        <f t="shared" si="69"/>
        <v>0</v>
      </c>
      <c r="AK491" s="8">
        <f t="shared" si="69"/>
        <v>0</v>
      </c>
      <c r="AL491" s="54">
        <f t="shared" si="69"/>
        <v>0</v>
      </c>
      <c r="AM491" s="55">
        <f t="shared" si="66"/>
        <v>0</v>
      </c>
      <c r="AN491" s="4">
        <f t="shared" si="67"/>
        <v>0</v>
      </c>
      <c r="AO491" s="4"/>
    </row>
    <row r="492" spans="1:41" ht="12.75">
      <c r="A492" s="11">
        <v>485</v>
      </c>
      <c r="B492" s="46">
        <v>18600011</v>
      </c>
      <c r="C492" s="47"/>
      <c r="D492" s="5" t="s">
        <v>210</v>
      </c>
      <c r="F492" s="48">
        <v>-51961.7</v>
      </c>
      <c r="G492" s="48">
        <v>-52705.85</v>
      </c>
      <c r="H492" s="48">
        <v>-52705.85</v>
      </c>
      <c r="I492" s="48">
        <v>-52705.85</v>
      </c>
      <c r="J492" s="48">
        <v>-53146.46</v>
      </c>
      <c r="K492" s="48">
        <v>-56859.91</v>
      </c>
      <c r="L492" s="48">
        <v>-53550.21</v>
      </c>
      <c r="M492" s="49">
        <v>-79762.29</v>
      </c>
      <c r="N492" s="49">
        <v>-69137.75</v>
      </c>
      <c r="O492" s="49">
        <v>-70974.54</v>
      </c>
      <c r="P492" s="49">
        <v>-79916.03</v>
      </c>
      <c r="Q492" s="49">
        <v>-79972.97</v>
      </c>
      <c r="R492" s="49">
        <v>-81182.04</v>
      </c>
      <c r="S492" s="50">
        <f t="shared" si="64"/>
        <v>-64000.79833333333</v>
      </c>
      <c r="T492" s="50" t="e">
        <f>S492-#REF!</f>
        <v>#REF!</v>
      </c>
      <c r="U492" s="51">
        <v>45</v>
      </c>
      <c r="V492" s="51"/>
      <c r="W492" s="51">
        <v>62</v>
      </c>
      <c r="X492" s="56"/>
      <c r="Y492" s="56" t="s">
        <v>208</v>
      </c>
      <c r="AA492" s="53">
        <v>0</v>
      </c>
      <c r="AB492" s="8">
        <v>0</v>
      </c>
      <c r="AC492" s="54">
        <v>0</v>
      </c>
      <c r="AD492" s="53"/>
      <c r="AE492" s="8"/>
      <c r="AF492" s="54">
        <f t="shared" si="63"/>
        <v>0</v>
      </c>
      <c r="AG492" s="53"/>
      <c r="AH492" s="8"/>
      <c r="AI492" s="54">
        <f t="shared" si="65"/>
        <v>0</v>
      </c>
      <c r="AJ492" s="53">
        <f t="shared" si="69"/>
        <v>-64000.79833333333</v>
      </c>
      <c r="AK492" s="8">
        <f t="shared" si="69"/>
        <v>-64000.79833333333</v>
      </c>
      <c r="AL492" s="54">
        <f t="shared" si="69"/>
        <v>-64000.79833333333</v>
      </c>
      <c r="AM492" s="55">
        <f t="shared" si="66"/>
        <v>0</v>
      </c>
      <c r="AN492" s="4">
        <f t="shared" si="67"/>
        <v>0</v>
      </c>
      <c r="AO492" s="4"/>
    </row>
    <row r="493" spans="1:41" ht="12.75">
      <c r="A493" s="11">
        <v>486</v>
      </c>
      <c r="B493" s="46">
        <v>18600021</v>
      </c>
      <c r="C493" s="47"/>
      <c r="D493" s="5" t="s">
        <v>211</v>
      </c>
      <c r="E493" s="3">
        <v>38352</v>
      </c>
      <c r="F493" s="48">
        <v>6618.97</v>
      </c>
      <c r="G493" s="48">
        <v>6618.97</v>
      </c>
      <c r="H493" s="48">
        <v>6618.97</v>
      </c>
      <c r="I493" s="48">
        <v>6618.97</v>
      </c>
      <c r="J493" s="48">
        <v>6618.97</v>
      </c>
      <c r="K493" s="48">
        <v>6618.97</v>
      </c>
      <c r="L493" s="48">
        <v>6618.97</v>
      </c>
      <c r="M493" s="49">
        <v>6618.97</v>
      </c>
      <c r="N493" s="49">
        <v>6618.97</v>
      </c>
      <c r="O493" s="49">
        <v>6618.97</v>
      </c>
      <c r="P493" s="49">
        <v>6618.97</v>
      </c>
      <c r="Q493" s="49">
        <v>6618.97</v>
      </c>
      <c r="R493" s="49">
        <v>6618.97</v>
      </c>
      <c r="S493" s="50">
        <f t="shared" si="64"/>
        <v>6618.97</v>
      </c>
      <c r="T493" s="50" t="e">
        <f>S493-#REF!</f>
        <v>#REF!</v>
      </c>
      <c r="U493" s="51">
        <v>45</v>
      </c>
      <c r="V493" s="51"/>
      <c r="W493" s="51">
        <v>62</v>
      </c>
      <c r="X493" s="56"/>
      <c r="Y493" s="56" t="s">
        <v>208</v>
      </c>
      <c r="AA493" s="53">
        <v>0</v>
      </c>
      <c r="AB493" s="8">
        <v>0</v>
      </c>
      <c r="AC493" s="54">
        <v>0</v>
      </c>
      <c r="AD493" s="53"/>
      <c r="AE493" s="8"/>
      <c r="AF493" s="54">
        <f t="shared" si="63"/>
        <v>0</v>
      </c>
      <c r="AG493" s="53"/>
      <c r="AH493" s="8"/>
      <c r="AI493" s="54">
        <f t="shared" si="65"/>
        <v>0</v>
      </c>
      <c r="AJ493" s="53">
        <f t="shared" si="69"/>
        <v>6618.97</v>
      </c>
      <c r="AK493" s="8">
        <f t="shared" si="69"/>
        <v>6618.97</v>
      </c>
      <c r="AL493" s="54">
        <f t="shared" si="69"/>
        <v>6618.97</v>
      </c>
      <c r="AM493" s="55">
        <f t="shared" si="66"/>
        <v>0</v>
      </c>
      <c r="AN493" s="4">
        <f t="shared" si="67"/>
        <v>0</v>
      </c>
      <c r="AO493" s="4"/>
    </row>
    <row r="494" spans="1:41" ht="12.75">
      <c r="A494" s="11">
        <v>487</v>
      </c>
      <c r="B494" s="46">
        <v>18600013</v>
      </c>
      <c r="C494" s="47"/>
      <c r="D494" s="5" t="s">
        <v>212</v>
      </c>
      <c r="F494" s="48">
        <v>1277691.76</v>
      </c>
      <c r="G494" s="48">
        <v>1718979.93</v>
      </c>
      <c r="H494" s="48">
        <v>1143003.82</v>
      </c>
      <c r="I494" s="48">
        <v>1051719.23</v>
      </c>
      <c r="J494" s="48">
        <v>1273311.11</v>
      </c>
      <c r="K494" s="48">
        <v>1236119.79</v>
      </c>
      <c r="L494" s="48">
        <v>360834.95</v>
      </c>
      <c r="M494" s="49">
        <v>702426.29</v>
      </c>
      <c r="N494" s="49">
        <v>1187077.57</v>
      </c>
      <c r="O494" s="49">
        <v>1220243.28</v>
      </c>
      <c r="P494" s="49">
        <v>438866.18</v>
      </c>
      <c r="Q494" s="49">
        <v>862642.48</v>
      </c>
      <c r="R494" s="49">
        <v>542630.81</v>
      </c>
      <c r="S494" s="50">
        <f t="shared" si="64"/>
        <v>1008782.1595833333</v>
      </c>
      <c r="T494" s="50" t="e">
        <f>S494-#REF!</f>
        <v>#REF!</v>
      </c>
      <c r="U494" s="51">
        <v>46</v>
      </c>
      <c r="V494" s="51"/>
      <c r="W494" s="51" t="s">
        <v>207</v>
      </c>
      <c r="X494" s="56"/>
      <c r="Y494" s="56" t="s">
        <v>208</v>
      </c>
      <c r="AA494" s="53">
        <v>0</v>
      </c>
      <c r="AB494" s="8">
        <v>0</v>
      </c>
      <c r="AC494" s="54">
        <v>0</v>
      </c>
      <c r="AD494" s="53"/>
      <c r="AE494" s="8"/>
      <c r="AF494" s="54">
        <f t="shared" si="63"/>
        <v>0</v>
      </c>
      <c r="AG494" s="53"/>
      <c r="AH494" s="8"/>
      <c r="AI494" s="54">
        <f t="shared" si="65"/>
        <v>0</v>
      </c>
      <c r="AJ494" s="53">
        <f t="shared" si="69"/>
        <v>1008782.1595833333</v>
      </c>
      <c r="AK494" s="8">
        <f t="shared" si="69"/>
        <v>1008782.1595833333</v>
      </c>
      <c r="AL494" s="54">
        <f t="shared" si="69"/>
        <v>1008782.1595833333</v>
      </c>
      <c r="AM494" s="55">
        <f t="shared" si="66"/>
        <v>0</v>
      </c>
      <c r="AN494" s="4">
        <f t="shared" si="67"/>
        <v>0</v>
      </c>
      <c r="AO494" s="4"/>
    </row>
    <row r="495" spans="1:41" ht="12.75">
      <c r="A495" s="11">
        <v>488</v>
      </c>
      <c r="B495" s="46">
        <v>18600053</v>
      </c>
      <c r="C495" s="47"/>
      <c r="D495" s="5" t="s">
        <v>213</v>
      </c>
      <c r="F495" s="48">
        <v>1182129.44</v>
      </c>
      <c r="G495" s="48">
        <v>1053532.25</v>
      </c>
      <c r="H495" s="48">
        <v>751464.24</v>
      </c>
      <c r="I495" s="48">
        <v>868291.43</v>
      </c>
      <c r="J495" s="48">
        <v>663185.16</v>
      </c>
      <c r="K495" s="48">
        <v>952971.06</v>
      </c>
      <c r="L495" s="48">
        <v>935218.49</v>
      </c>
      <c r="M495" s="49">
        <v>906767.6</v>
      </c>
      <c r="N495" s="49">
        <v>839792.73</v>
      </c>
      <c r="O495" s="49">
        <v>1094834.78</v>
      </c>
      <c r="P495" s="49">
        <v>1436085.85</v>
      </c>
      <c r="Q495" s="49">
        <v>1298518.38</v>
      </c>
      <c r="R495" s="49">
        <v>1199346.53</v>
      </c>
      <c r="S495" s="50">
        <f t="shared" si="64"/>
        <v>999283.3295833335</v>
      </c>
      <c r="T495" s="50" t="e">
        <f>S495-#REF!</f>
        <v>#REF!</v>
      </c>
      <c r="U495" s="62" t="s">
        <v>1148</v>
      </c>
      <c r="V495" s="68"/>
      <c r="W495" s="62" t="s">
        <v>1149</v>
      </c>
      <c r="X495" s="63"/>
      <c r="Y495" s="106"/>
      <c r="AA495" s="53">
        <v>0</v>
      </c>
      <c r="AB495" s="8">
        <v>0</v>
      </c>
      <c r="AC495" s="54">
        <v>0</v>
      </c>
      <c r="AD495" s="53"/>
      <c r="AE495" s="8"/>
      <c r="AF495" s="54">
        <f t="shared" si="63"/>
        <v>0</v>
      </c>
      <c r="AG495" s="53"/>
      <c r="AH495" s="8"/>
      <c r="AI495" s="54">
        <f t="shared" si="65"/>
        <v>0</v>
      </c>
      <c r="AJ495" s="53">
        <f t="shared" si="69"/>
        <v>0</v>
      </c>
      <c r="AK495" s="8">
        <f t="shared" si="69"/>
        <v>0</v>
      </c>
      <c r="AL495" s="54">
        <f t="shared" si="69"/>
        <v>0</v>
      </c>
      <c r="AM495" s="55">
        <f t="shared" si="66"/>
        <v>999283.3295833335</v>
      </c>
      <c r="AN495" s="4">
        <f t="shared" si="67"/>
        <v>0</v>
      </c>
      <c r="AO495" s="4"/>
    </row>
    <row r="496" spans="1:41" ht="12.75">
      <c r="A496" s="11">
        <v>489</v>
      </c>
      <c r="B496" s="46">
        <v>18600063</v>
      </c>
      <c r="C496" s="47"/>
      <c r="D496" s="5" t="s">
        <v>214</v>
      </c>
      <c r="F496" s="48">
        <v>728.26</v>
      </c>
      <c r="G496" s="48">
        <v>733.55</v>
      </c>
      <c r="H496" s="48">
        <v>733.55</v>
      </c>
      <c r="I496" s="48">
        <v>0</v>
      </c>
      <c r="J496" s="48">
        <v>0</v>
      </c>
      <c r="K496" s="48">
        <v>0</v>
      </c>
      <c r="L496" s="48">
        <v>0</v>
      </c>
      <c r="M496" s="49">
        <v>0.04</v>
      </c>
      <c r="N496" s="49">
        <v>3.53</v>
      </c>
      <c r="O496" s="49">
        <v>7.2</v>
      </c>
      <c r="P496" s="49">
        <v>27.91</v>
      </c>
      <c r="Q496" s="49">
        <v>100.82</v>
      </c>
      <c r="R496" s="49">
        <v>105.73</v>
      </c>
      <c r="S496" s="50">
        <f t="shared" si="64"/>
        <v>168.63291666666666</v>
      </c>
      <c r="T496" s="50" t="e">
        <f>S496-#REF!</f>
        <v>#REF!</v>
      </c>
      <c r="U496" s="51" t="s">
        <v>165</v>
      </c>
      <c r="V496" s="51"/>
      <c r="W496" s="51" t="s">
        <v>207</v>
      </c>
      <c r="X496" s="67"/>
      <c r="Y496" s="67">
        <v>52</v>
      </c>
      <c r="AA496" s="53">
        <v>0</v>
      </c>
      <c r="AB496" s="8">
        <v>0</v>
      </c>
      <c r="AC496" s="54">
        <v>0</v>
      </c>
      <c r="AD496" s="53"/>
      <c r="AE496" s="8"/>
      <c r="AF496" s="54">
        <f t="shared" si="63"/>
        <v>0</v>
      </c>
      <c r="AG496" s="53"/>
      <c r="AH496" s="8"/>
      <c r="AI496" s="54">
        <f t="shared" si="65"/>
        <v>0</v>
      </c>
      <c r="AJ496" s="53">
        <f t="shared" si="69"/>
        <v>168.63291666666666</v>
      </c>
      <c r="AK496" s="8">
        <f t="shared" si="69"/>
        <v>168.63291666666666</v>
      </c>
      <c r="AL496" s="54">
        <f t="shared" si="69"/>
        <v>168.63291666666666</v>
      </c>
      <c r="AM496" s="55">
        <f t="shared" si="66"/>
        <v>0</v>
      </c>
      <c r="AN496" s="4">
        <f t="shared" si="67"/>
        <v>0</v>
      </c>
      <c r="AO496" s="4"/>
    </row>
    <row r="497" spans="1:41" ht="12.75">
      <c r="A497" s="11">
        <v>490</v>
      </c>
      <c r="B497" s="46">
        <v>18600073</v>
      </c>
      <c r="C497" s="47"/>
      <c r="D497" s="5" t="s">
        <v>215</v>
      </c>
      <c r="F497" s="48">
        <v>6064520</v>
      </c>
      <c r="G497" s="48">
        <v>6064520</v>
      </c>
      <c r="H497" s="48">
        <v>6064520</v>
      </c>
      <c r="I497" s="48">
        <v>0</v>
      </c>
      <c r="J497" s="48">
        <v>0</v>
      </c>
      <c r="K497" s="48">
        <v>0</v>
      </c>
      <c r="L497" s="48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50">
        <f t="shared" si="64"/>
        <v>1263441.6666666667</v>
      </c>
      <c r="T497" s="50" t="e">
        <f>S497-#REF!</f>
        <v>#REF!</v>
      </c>
      <c r="U497" s="51" t="s">
        <v>1224</v>
      </c>
      <c r="V497" s="51"/>
      <c r="W497" s="51" t="s">
        <v>207</v>
      </c>
      <c r="X497" s="56"/>
      <c r="Y497" s="56">
        <v>47</v>
      </c>
      <c r="AA497" s="53">
        <v>0</v>
      </c>
      <c r="AB497" s="8">
        <v>0</v>
      </c>
      <c r="AC497" s="54">
        <v>0</v>
      </c>
      <c r="AD497" s="53"/>
      <c r="AE497" s="8"/>
      <c r="AF497" s="54">
        <f t="shared" si="63"/>
        <v>0</v>
      </c>
      <c r="AG497" s="53"/>
      <c r="AH497" s="8"/>
      <c r="AI497" s="54">
        <f t="shared" si="65"/>
        <v>0</v>
      </c>
      <c r="AJ497" s="53">
        <f t="shared" si="69"/>
        <v>1263441.6666666667</v>
      </c>
      <c r="AK497" s="8">
        <f t="shared" si="69"/>
        <v>1263441.6666666667</v>
      </c>
      <c r="AL497" s="54">
        <f t="shared" si="69"/>
        <v>1263441.6666666667</v>
      </c>
      <c r="AM497" s="55">
        <f t="shared" si="66"/>
        <v>0</v>
      </c>
      <c r="AN497" s="4">
        <f t="shared" si="67"/>
        <v>0</v>
      </c>
      <c r="AO497" s="4"/>
    </row>
    <row r="498" spans="1:41" ht="12.75">
      <c r="A498" s="11">
        <v>491</v>
      </c>
      <c r="B498" s="46">
        <v>18600082</v>
      </c>
      <c r="C498" s="47"/>
      <c r="D498" s="5" t="s">
        <v>216</v>
      </c>
      <c r="F498" s="48">
        <v>98347.26</v>
      </c>
      <c r="G498" s="48">
        <v>100730.97</v>
      </c>
      <c r="H498" s="48">
        <v>100730.97</v>
      </c>
      <c r="I498" s="48">
        <v>109846.49</v>
      </c>
      <c r="J498" s="48">
        <v>113688.88</v>
      </c>
      <c r="K498" s="48">
        <v>113688.88</v>
      </c>
      <c r="L498" s="48">
        <v>128028.88</v>
      </c>
      <c r="M498" s="49">
        <v>133129.56</v>
      </c>
      <c r="N498" s="49">
        <v>145041.17</v>
      </c>
      <c r="O498" s="49">
        <v>182431.46</v>
      </c>
      <c r="P498" s="49">
        <v>202961.34</v>
      </c>
      <c r="Q498" s="49">
        <v>211845.68</v>
      </c>
      <c r="R498" s="49">
        <v>226765.95</v>
      </c>
      <c r="S498" s="50">
        <f t="shared" si="64"/>
        <v>142056.74041666667</v>
      </c>
      <c r="T498" s="50" t="e">
        <f>S498-#REF!</f>
        <v>#REF!</v>
      </c>
      <c r="U498" s="51">
        <v>65</v>
      </c>
      <c r="V498" s="51"/>
      <c r="W498" s="51">
        <v>62</v>
      </c>
      <c r="X498" s="56"/>
      <c r="Y498" s="56">
        <v>47</v>
      </c>
      <c r="AA498" s="53">
        <v>0</v>
      </c>
      <c r="AB498" s="8">
        <v>0</v>
      </c>
      <c r="AC498" s="54">
        <v>0</v>
      </c>
      <c r="AD498" s="53"/>
      <c r="AE498" s="8"/>
      <c r="AF498" s="54">
        <f t="shared" si="63"/>
        <v>0</v>
      </c>
      <c r="AG498" s="53"/>
      <c r="AH498" s="8"/>
      <c r="AI498" s="54">
        <f t="shared" si="65"/>
        <v>0</v>
      </c>
      <c r="AJ498" s="53">
        <f t="shared" si="69"/>
        <v>142056.74041666667</v>
      </c>
      <c r="AK498" s="8">
        <f t="shared" si="69"/>
        <v>142056.74041666667</v>
      </c>
      <c r="AL498" s="54">
        <f t="shared" si="69"/>
        <v>142056.74041666667</v>
      </c>
      <c r="AM498" s="55">
        <f t="shared" si="66"/>
        <v>0</v>
      </c>
      <c r="AN498" s="4">
        <f t="shared" si="67"/>
        <v>0</v>
      </c>
      <c r="AO498" s="4"/>
    </row>
    <row r="499" spans="1:41" ht="12.75">
      <c r="A499" s="11">
        <v>492</v>
      </c>
      <c r="B499" s="46">
        <v>18600083</v>
      </c>
      <c r="C499" s="47"/>
      <c r="D499" s="5" t="s">
        <v>217</v>
      </c>
      <c r="F499" s="48">
        <v>122535468</v>
      </c>
      <c r="G499" s="48">
        <v>122448510</v>
      </c>
      <c r="H499" s="48">
        <v>122361552</v>
      </c>
      <c r="I499" s="48">
        <v>101707814</v>
      </c>
      <c r="J499" s="48">
        <v>101930323.83</v>
      </c>
      <c r="K499" s="48">
        <v>102152859.66</v>
      </c>
      <c r="L499" s="48">
        <v>102375395.49</v>
      </c>
      <c r="M499" s="49">
        <v>102597931.32</v>
      </c>
      <c r="N499" s="49">
        <v>102820467.15</v>
      </c>
      <c r="O499" s="49">
        <v>101503442.73</v>
      </c>
      <c r="P499" s="49">
        <v>97207613.16</v>
      </c>
      <c r="Q499" s="49">
        <v>97377684.32</v>
      </c>
      <c r="R499" s="49">
        <v>97547755.48</v>
      </c>
      <c r="S499" s="50">
        <f t="shared" si="64"/>
        <v>105377100.44999999</v>
      </c>
      <c r="T499" s="50" t="e">
        <f>S499-#REF!</f>
        <v>#REF!</v>
      </c>
      <c r="U499" s="51" t="s">
        <v>1224</v>
      </c>
      <c r="V499" s="51"/>
      <c r="W499" s="51" t="s">
        <v>207</v>
      </c>
      <c r="X499" s="56"/>
      <c r="Y499" s="56">
        <v>47</v>
      </c>
      <c r="AA499" s="53">
        <v>0</v>
      </c>
      <c r="AB499" s="8">
        <v>0</v>
      </c>
      <c r="AC499" s="54">
        <v>0</v>
      </c>
      <c r="AD499" s="53"/>
      <c r="AE499" s="8"/>
      <c r="AF499" s="54">
        <f t="shared" si="63"/>
        <v>0</v>
      </c>
      <c r="AG499" s="53"/>
      <c r="AH499" s="8"/>
      <c r="AI499" s="54">
        <f t="shared" si="65"/>
        <v>0</v>
      </c>
      <c r="AJ499" s="53">
        <f t="shared" si="69"/>
        <v>105377100.44999999</v>
      </c>
      <c r="AK499" s="8">
        <f t="shared" si="69"/>
        <v>105377100.44999999</v>
      </c>
      <c r="AL499" s="54">
        <f t="shared" si="69"/>
        <v>105377100.44999999</v>
      </c>
      <c r="AM499" s="55">
        <f t="shared" si="66"/>
        <v>0</v>
      </c>
      <c r="AN499" s="4">
        <f t="shared" si="67"/>
        <v>0</v>
      </c>
      <c r="AO499" s="4"/>
    </row>
    <row r="500" spans="1:41" ht="12.75">
      <c r="A500" s="11">
        <v>493</v>
      </c>
      <c r="B500" s="46">
        <v>18600091</v>
      </c>
      <c r="C500" s="47"/>
      <c r="D500" s="5" t="s">
        <v>218</v>
      </c>
      <c r="F500" s="48">
        <v>0</v>
      </c>
      <c r="G500" s="48">
        <v>0</v>
      </c>
      <c r="H500" s="48">
        <v>0</v>
      </c>
      <c r="I500" s="48">
        <v>0</v>
      </c>
      <c r="J500" s="48">
        <v>11189.56</v>
      </c>
      <c r="K500" s="48">
        <v>7605.63</v>
      </c>
      <c r="L500" s="48">
        <v>9950.86</v>
      </c>
      <c r="M500" s="49">
        <v>9049.53</v>
      </c>
      <c r="N500" s="49">
        <v>10907.64</v>
      </c>
      <c r="O500" s="49">
        <v>9070.56</v>
      </c>
      <c r="P500" s="49">
        <v>10046.58</v>
      </c>
      <c r="Q500" s="49">
        <v>4814.84</v>
      </c>
      <c r="R500" s="49">
        <v>10132.26</v>
      </c>
      <c r="S500" s="50">
        <f t="shared" si="64"/>
        <v>6475.110833333333</v>
      </c>
      <c r="T500" s="50" t="e">
        <f>S500-#REF!</f>
        <v>#REF!</v>
      </c>
      <c r="U500" s="51">
        <v>47</v>
      </c>
      <c r="V500" s="51"/>
      <c r="W500" s="51">
        <v>62</v>
      </c>
      <c r="X500" s="51"/>
      <c r="Y500" s="51">
        <v>47</v>
      </c>
      <c r="AA500" s="53">
        <v>0</v>
      </c>
      <c r="AB500" s="8">
        <v>0</v>
      </c>
      <c r="AC500" s="54">
        <v>0</v>
      </c>
      <c r="AD500" s="53"/>
      <c r="AE500" s="8"/>
      <c r="AF500" s="54">
        <f t="shared" si="63"/>
        <v>0</v>
      </c>
      <c r="AG500" s="53"/>
      <c r="AH500" s="8"/>
      <c r="AI500" s="54">
        <f t="shared" si="65"/>
        <v>0</v>
      </c>
      <c r="AJ500" s="53">
        <f t="shared" si="69"/>
        <v>6475.110833333333</v>
      </c>
      <c r="AK500" s="8">
        <f t="shared" si="69"/>
        <v>6475.110833333333</v>
      </c>
      <c r="AL500" s="54">
        <f t="shared" si="69"/>
        <v>6475.110833333333</v>
      </c>
      <c r="AM500" s="55">
        <f t="shared" si="66"/>
        <v>0</v>
      </c>
      <c r="AN500" s="4">
        <f t="shared" si="67"/>
        <v>0</v>
      </c>
      <c r="AO500" s="4"/>
    </row>
    <row r="501" spans="1:41" ht="12.75">
      <c r="A501" s="11">
        <v>494</v>
      </c>
      <c r="B501" s="46">
        <v>18600101</v>
      </c>
      <c r="C501" s="47"/>
      <c r="D501" s="5" t="s">
        <v>219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50">
        <f t="shared" si="64"/>
        <v>0</v>
      </c>
      <c r="T501" s="50" t="e">
        <f>S501-#REF!</f>
        <v>#REF!</v>
      </c>
      <c r="U501" s="51">
        <v>47</v>
      </c>
      <c r="V501" s="51"/>
      <c r="W501" s="51">
        <v>62</v>
      </c>
      <c r="X501" s="69"/>
      <c r="Y501" s="69">
        <v>47</v>
      </c>
      <c r="AA501" s="53">
        <v>0</v>
      </c>
      <c r="AB501" s="8">
        <v>0</v>
      </c>
      <c r="AC501" s="54">
        <v>0</v>
      </c>
      <c r="AD501" s="53"/>
      <c r="AE501" s="8"/>
      <c r="AF501" s="54">
        <f t="shared" si="63"/>
        <v>0</v>
      </c>
      <c r="AG501" s="53"/>
      <c r="AH501" s="8"/>
      <c r="AI501" s="54">
        <f t="shared" si="65"/>
        <v>0</v>
      </c>
      <c r="AJ501" s="53">
        <f t="shared" si="69"/>
        <v>0</v>
      </c>
      <c r="AK501" s="8">
        <f t="shared" si="69"/>
        <v>0</v>
      </c>
      <c r="AL501" s="54">
        <f t="shared" si="69"/>
        <v>0</v>
      </c>
      <c r="AM501" s="55">
        <f t="shared" si="66"/>
        <v>0</v>
      </c>
      <c r="AN501" s="4">
        <f t="shared" si="67"/>
        <v>0</v>
      </c>
      <c r="AO501" s="4"/>
    </row>
    <row r="502" spans="1:41" ht="12.75">
      <c r="A502" s="11">
        <v>495</v>
      </c>
      <c r="B502" s="46">
        <v>18600121</v>
      </c>
      <c r="C502" s="47"/>
      <c r="D502" s="5" t="s">
        <v>220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0</v>
      </c>
      <c r="S502" s="50">
        <f t="shared" si="64"/>
        <v>0</v>
      </c>
      <c r="T502" s="50" t="e">
        <f>S502-#REF!</f>
        <v>#REF!</v>
      </c>
      <c r="U502" s="51">
        <v>47</v>
      </c>
      <c r="V502" s="51"/>
      <c r="W502" s="51">
        <v>62</v>
      </c>
      <c r="X502" s="56"/>
      <c r="Y502" s="56">
        <v>47</v>
      </c>
      <c r="AA502" s="53">
        <v>0</v>
      </c>
      <c r="AB502" s="8">
        <v>0</v>
      </c>
      <c r="AC502" s="54">
        <v>0</v>
      </c>
      <c r="AD502" s="53"/>
      <c r="AE502" s="8"/>
      <c r="AF502" s="54">
        <f t="shared" si="63"/>
        <v>0</v>
      </c>
      <c r="AG502" s="53"/>
      <c r="AH502" s="8"/>
      <c r="AI502" s="54">
        <f t="shared" si="65"/>
        <v>0</v>
      </c>
      <c r="AJ502" s="53">
        <f t="shared" si="69"/>
        <v>0</v>
      </c>
      <c r="AK502" s="8">
        <f t="shared" si="69"/>
        <v>0</v>
      </c>
      <c r="AL502" s="54">
        <f t="shared" si="69"/>
        <v>0</v>
      </c>
      <c r="AM502" s="55">
        <f t="shared" si="66"/>
        <v>0</v>
      </c>
      <c r="AN502" s="4">
        <f t="shared" si="67"/>
        <v>0</v>
      </c>
      <c r="AO502" s="4"/>
    </row>
    <row r="503" spans="1:41" ht="12.75">
      <c r="A503" s="11">
        <v>496</v>
      </c>
      <c r="B503" s="46">
        <v>18600122</v>
      </c>
      <c r="C503" s="47"/>
      <c r="D503" s="5" t="s">
        <v>221</v>
      </c>
      <c r="E503" s="3">
        <v>38596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84.59</v>
      </c>
      <c r="L503" s="48">
        <v>84.59</v>
      </c>
      <c r="M503" s="49">
        <v>84.59</v>
      </c>
      <c r="N503" s="49">
        <v>84.59</v>
      </c>
      <c r="O503" s="49">
        <v>84.59</v>
      </c>
      <c r="P503" s="49">
        <v>84.59</v>
      </c>
      <c r="Q503" s="49">
        <v>84.59</v>
      </c>
      <c r="R503" s="49">
        <v>84.59</v>
      </c>
      <c r="S503" s="50">
        <f t="shared" si="64"/>
        <v>52.868750000000006</v>
      </c>
      <c r="T503" s="50" t="e">
        <f>S503-#REF!</f>
        <v>#REF!</v>
      </c>
      <c r="U503" s="51">
        <v>65</v>
      </c>
      <c r="V503" s="51"/>
      <c r="W503" s="51">
        <v>62</v>
      </c>
      <c r="X503" s="56"/>
      <c r="Y503" s="56">
        <v>47</v>
      </c>
      <c r="AA503" s="53">
        <v>0</v>
      </c>
      <c r="AB503" s="8">
        <v>0</v>
      </c>
      <c r="AC503" s="54">
        <v>0</v>
      </c>
      <c r="AD503" s="53"/>
      <c r="AE503" s="8"/>
      <c r="AF503" s="54">
        <f t="shared" si="63"/>
        <v>0</v>
      </c>
      <c r="AG503" s="53"/>
      <c r="AH503" s="8"/>
      <c r="AI503" s="54">
        <f t="shared" si="65"/>
        <v>0</v>
      </c>
      <c r="AJ503" s="53">
        <f t="shared" si="69"/>
        <v>52.868750000000006</v>
      </c>
      <c r="AK503" s="8">
        <f t="shared" si="69"/>
        <v>52.868750000000006</v>
      </c>
      <c r="AL503" s="54">
        <f t="shared" si="69"/>
        <v>52.868750000000006</v>
      </c>
      <c r="AM503" s="55">
        <f t="shared" si="66"/>
        <v>0</v>
      </c>
      <c r="AN503" s="4">
        <f t="shared" si="67"/>
        <v>0</v>
      </c>
      <c r="AO503" s="4"/>
    </row>
    <row r="504" spans="1:41" ht="12.75">
      <c r="A504" s="11">
        <v>497</v>
      </c>
      <c r="B504" s="46">
        <v>18600123</v>
      </c>
      <c r="C504" s="47"/>
      <c r="D504" s="5" t="s">
        <v>222</v>
      </c>
      <c r="F504" s="48">
        <v>517.27</v>
      </c>
      <c r="G504" s="48">
        <v>677.89</v>
      </c>
      <c r="H504" s="48">
        <v>854.3</v>
      </c>
      <c r="I504" s="48">
        <v>0</v>
      </c>
      <c r="J504" s="48">
        <v>335.99</v>
      </c>
      <c r="K504" s="48">
        <v>1614846.35</v>
      </c>
      <c r="L504" s="48">
        <v>704.16</v>
      </c>
      <c r="M504" s="49">
        <v>1124.86</v>
      </c>
      <c r="N504" s="49">
        <v>1268.71</v>
      </c>
      <c r="O504" s="49">
        <v>1456.23</v>
      </c>
      <c r="P504" s="49">
        <v>1685.5</v>
      </c>
      <c r="Q504" s="49">
        <v>1731.69</v>
      </c>
      <c r="R504" s="49">
        <v>1792.58</v>
      </c>
      <c r="S504" s="50">
        <f t="shared" si="64"/>
        <v>135486.71708333332</v>
      </c>
      <c r="T504" s="50" t="e">
        <f>S504-#REF!</f>
        <v>#REF!</v>
      </c>
      <c r="U504" s="51" t="s">
        <v>165</v>
      </c>
      <c r="V504" s="51"/>
      <c r="W504" s="51" t="s">
        <v>207</v>
      </c>
      <c r="X504" s="56"/>
      <c r="Y504" s="56">
        <v>52</v>
      </c>
      <c r="AA504" s="53">
        <v>0</v>
      </c>
      <c r="AB504" s="8">
        <v>0</v>
      </c>
      <c r="AC504" s="54">
        <v>0</v>
      </c>
      <c r="AD504" s="53"/>
      <c r="AE504" s="8"/>
      <c r="AF504" s="54">
        <f t="shared" si="63"/>
        <v>0</v>
      </c>
      <c r="AG504" s="53"/>
      <c r="AH504" s="8"/>
      <c r="AI504" s="54">
        <f t="shared" si="65"/>
        <v>0</v>
      </c>
      <c r="AJ504" s="53">
        <f t="shared" si="69"/>
        <v>135486.71708333332</v>
      </c>
      <c r="AK504" s="8">
        <f t="shared" si="69"/>
        <v>135486.71708333332</v>
      </c>
      <c r="AL504" s="54">
        <f t="shared" si="69"/>
        <v>135486.71708333332</v>
      </c>
      <c r="AM504" s="55">
        <f t="shared" si="66"/>
        <v>0</v>
      </c>
      <c r="AN504" s="4">
        <f t="shared" si="67"/>
        <v>0</v>
      </c>
      <c r="AO504" s="4"/>
    </row>
    <row r="505" spans="1:41" ht="12.75">
      <c r="A505" s="11">
        <v>498</v>
      </c>
      <c r="B505" s="46">
        <v>18600131</v>
      </c>
      <c r="C505" s="47"/>
      <c r="D505" s="5" t="s">
        <v>223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50">
        <f t="shared" si="64"/>
        <v>0</v>
      </c>
      <c r="T505" s="50" t="e">
        <f>S505-#REF!</f>
        <v>#REF!</v>
      </c>
      <c r="U505" s="51">
        <v>47</v>
      </c>
      <c r="V505" s="51"/>
      <c r="W505" s="51">
        <v>62</v>
      </c>
      <c r="X505" s="56"/>
      <c r="Y505" s="56">
        <v>47</v>
      </c>
      <c r="AA505" s="53">
        <v>0</v>
      </c>
      <c r="AB505" s="8">
        <v>0</v>
      </c>
      <c r="AC505" s="54">
        <v>0</v>
      </c>
      <c r="AD505" s="53"/>
      <c r="AE505" s="8"/>
      <c r="AF505" s="54">
        <f t="shared" si="63"/>
        <v>0</v>
      </c>
      <c r="AG505" s="53"/>
      <c r="AH505" s="8"/>
      <c r="AI505" s="54">
        <f t="shared" si="65"/>
        <v>0</v>
      </c>
      <c r="AJ505" s="53">
        <f t="shared" si="69"/>
        <v>0</v>
      </c>
      <c r="AK505" s="8">
        <f t="shared" si="69"/>
        <v>0</v>
      </c>
      <c r="AL505" s="54">
        <f t="shared" si="69"/>
        <v>0</v>
      </c>
      <c r="AM505" s="55">
        <f t="shared" si="66"/>
        <v>0</v>
      </c>
      <c r="AN505" s="4">
        <f t="shared" si="67"/>
        <v>0</v>
      </c>
      <c r="AO505" s="4"/>
    </row>
    <row r="506" spans="1:41" ht="12.75">
      <c r="A506" s="11">
        <v>499</v>
      </c>
      <c r="B506" s="46">
        <v>18600141</v>
      </c>
      <c r="C506" s="47"/>
      <c r="D506" s="5" t="s">
        <v>224</v>
      </c>
      <c r="E506" s="3">
        <v>38691</v>
      </c>
      <c r="F506" s="48">
        <v>4030943.2</v>
      </c>
      <c r="G506" s="48">
        <v>4520197.37</v>
      </c>
      <c r="H506" s="48">
        <v>4199711.12</v>
      </c>
      <c r="I506" s="48">
        <v>4732025.51</v>
      </c>
      <c r="J506" s="48">
        <v>6486461.6</v>
      </c>
      <c r="K506" s="48">
        <v>7229084.26</v>
      </c>
      <c r="L506" s="48">
        <v>6919077.09</v>
      </c>
      <c r="M506" s="49">
        <v>6196857.8</v>
      </c>
      <c r="N506" s="49">
        <v>5771251.33</v>
      </c>
      <c r="O506" s="49">
        <v>4894262.06</v>
      </c>
      <c r="P506" s="49">
        <v>4790647.54</v>
      </c>
      <c r="Q506" s="49">
        <v>4375978.12</v>
      </c>
      <c r="R506" s="49">
        <v>3778754.15</v>
      </c>
      <c r="S506" s="50">
        <f t="shared" si="64"/>
        <v>5335033.539583333</v>
      </c>
      <c r="T506" s="50" t="e">
        <f>S506-#REF!</f>
        <v>#REF!</v>
      </c>
      <c r="U506" s="51">
        <v>47</v>
      </c>
      <c r="V506" s="51"/>
      <c r="W506" s="51" t="s">
        <v>40</v>
      </c>
      <c r="X506" s="56"/>
      <c r="Y506" s="56">
        <v>47</v>
      </c>
      <c r="AA506" s="53">
        <v>0</v>
      </c>
      <c r="AB506" s="8">
        <v>0</v>
      </c>
      <c r="AC506" s="54">
        <v>0</v>
      </c>
      <c r="AD506" s="53"/>
      <c r="AE506" s="8"/>
      <c r="AF506" s="54">
        <f t="shared" si="63"/>
        <v>0</v>
      </c>
      <c r="AG506" s="53"/>
      <c r="AH506" s="8"/>
      <c r="AI506" s="54">
        <f t="shared" si="65"/>
        <v>0</v>
      </c>
      <c r="AJ506" s="53">
        <f t="shared" si="69"/>
        <v>5335033.539583333</v>
      </c>
      <c r="AK506" s="8">
        <f t="shared" si="69"/>
        <v>5335033.539583333</v>
      </c>
      <c r="AL506" s="54">
        <f t="shared" si="69"/>
        <v>5335033.539583333</v>
      </c>
      <c r="AM506" s="55">
        <f t="shared" si="66"/>
        <v>0</v>
      </c>
      <c r="AN506" s="4">
        <f t="shared" si="67"/>
        <v>0</v>
      </c>
      <c r="AO506" s="4"/>
    </row>
    <row r="507" spans="1:41" ht="12.75">
      <c r="A507" s="11">
        <v>500</v>
      </c>
      <c r="B507" s="46">
        <v>18600143</v>
      </c>
      <c r="C507" s="47"/>
      <c r="D507" s="5" t="s">
        <v>225</v>
      </c>
      <c r="F507" s="48">
        <v>840383.72</v>
      </c>
      <c r="G507" s="48">
        <v>1060725.77</v>
      </c>
      <c r="H507" s="48">
        <v>947360.46</v>
      </c>
      <c r="I507" s="48">
        <v>1436843.78</v>
      </c>
      <c r="J507" s="48">
        <v>1561075</v>
      </c>
      <c r="K507" s="48">
        <v>1587760.22</v>
      </c>
      <c r="L507" s="48">
        <v>1951038.46</v>
      </c>
      <c r="M507" s="49">
        <v>1467396.61</v>
      </c>
      <c r="N507" s="49">
        <v>1618485.09</v>
      </c>
      <c r="O507" s="49">
        <v>1778009.17</v>
      </c>
      <c r="P507" s="49">
        <v>1931717.26</v>
      </c>
      <c r="Q507" s="49">
        <v>2024153.17</v>
      </c>
      <c r="R507" s="49">
        <v>2080245.88</v>
      </c>
      <c r="S507" s="50">
        <f t="shared" si="64"/>
        <v>1568739.9825</v>
      </c>
      <c r="T507" s="50" t="e">
        <f>S507-#REF!</f>
        <v>#REF!</v>
      </c>
      <c r="U507" s="51">
        <v>46</v>
      </c>
      <c r="V507" s="51"/>
      <c r="W507" s="51">
        <v>62</v>
      </c>
      <c r="X507" s="56"/>
      <c r="Y507" s="56" t="s">
        <v>208</v>
      </c>
      <c r="AA507" s="53">
        <v>0</v>
      </c>
      <c r="AB507" s="8">
        <v>0</v>
      </c>
      <c r="AC507" s="54">
        <v>0</v>
      </c>
      <c r="AD507" s="53"/>
      <c r="AE507" s="8"/>
      <c r="AF507" s="54">
        <f t="shared" si="63"/>
        <v>0</v>
      </c>
      <c r="AG507" s="53"/>
      <c r="AH507" s="8"/>
      <c r="AI507" s="54">
        <f t="shared" si="65"/>
        <v>0</v>
      </c>
      <c r="AJ507" s="53">
        <f aca="true" t="shared" si="70" ref="AJ507:AL526">IF($Y507&gt;0,$S507-$AF507-$AI507-$AC507,0)</f>
        <v>1568739.9825</v>
      </c>
      <c r="AK507" s="8">
        <f t="shared" si="70"/>
        <v>1568739.9825</v>
      </c>
      <c r="AL507" s="54">
        <f t="shared" si="70"/>
        <v>1568739.9825</v>
      </c>
      <c r="AM507" s="55">
        <f t="shared" si="66"/>
        <v>0</v>
      </c>
      <c r="AN507" s="4">
        <f t="shared" si="67"/>
        <v>0</v>
      </c>
      <c r="AO507" s="4"/>
    </row>
    <row r="508" spans="1:41" ht="12.75">
      <c r="A508" s="11">
        <v>501</v>
      </c>
      <c r="B508" s="46">
        <v>18600151</v>
      </c>
      <c r="C508" s="47"/>
      <c r="D508" s="5" t="s">
        <v>226</v>
      </c>
      <c r="E508" s="3">
        <v>38691</v>
      </c>
      <c r="F508" s="48">
        <v>-4030943.2</v>
      </c>
      <c r="G508" s="48">
        <v>-4520197.37</v>
      </c>
      <c r="H508" s="48">
        <v>-4199711.12</v>
      </c>
      <c r="I508" s="48">
        <v>-4732025.51</v>
      </c>
      <c r="J508" s="48">
        <v>-6486461.6</v>
      </c>
      <c r="K508" s="48">
        <v>-7229084.26</v>
      </c>
      <c r="L508" s="48">
        <v>-6919077.09</v>
      </c>
      <c r="M508" s="49">
        <v>-6196857.8</v>
      </c>
      <c r="N508" s="49">
        <v>-5771251.33</v>
      </c>
      <c r="O508" s="49">
        <v>-4894262.06</v>
      </c>
      <c r="P508" s="49">
        <v>-4790647.54</v>
      </c>
      <c r="Q508" s="49">
        <v>-4375978.12</v>
      </c>
      <c r="R508" s="49">
        <v>-3778754.15</v>
      </c>
      <c r="S508" s="50">
        <f t="shared" si="64"/>
        <v>-5335033.539583333</v>
      </c>
      <c r="T508" s="50" t="e">
        <f>S508-#REF!</f>
        <v>#REF!</v>
      </c>
      <c r="U508" s="51">
        <v>47</v>
      </c>
      <c r="V508" s="51"/>
      <c r="W508" s="51" t="s">
        <v>40</v>
      </c>
      <c r="X508" s="56"/>
      <c r="Y508" s="56">
        <v>47</v>
      </c>
      <c r="AA508" s="53">
        <v>0</v>
      </c>
      <c r="AB508" s="8">
        <v>0</v>
      </c>
      <c r="AC508" s="54">
        <v>0</v>
      </c>
      <c r="AD508" s="53"/>
      <c r="AE508" s="8"/>
      <c r="AF508" s="54">
        <f t="shared" si="63"/>
        <v>0</v>
      </c>
      <c r="AG508" s="53"/>
      <c r="AH508" s="8"/>
      <c r="AI508" s="54">
        <f t="shared" si="65"/>
        <v>0</v>
      </c>
      <c r="AJ508" s="53">
        <f t="shared" si="70"/>
        <v>-5335033.539583333</v>
      </c>
      <c r="AK508" s="8">
        <f t="shared" si="70"/>
        <v>-5335033.539583333</v>
      </c>
      <c r="AL508" s="54">
        <f t="shared" si="70"/>
        <v>-5335033.539583333</v>
      </c>
      <c r="AM508" s="55">
        <f t="shared" si="66"/>
        <v>0</v>
      </c>
      <c r="AN508" s="4">
        <f t="shared" si="67"/>
        <v>0</v>
      </c>
      <c r="AO508" s="4"/>
    </row>
    <row r="509" spans="1:41" ht="12.75">
      <c r="A509" s="11">
        <v>502</v>
      </c>
      <c r="B509" s="46">
        <v>18600161</v>
      </c>
      <c r="C509" s="47"/>
      <c r="D509" s="5" t="s">
        <v>227</v>
      </c>
      <c r="F509" s="48">
        <v>216844.33</v>
      </c>
      <c r="G509" s="48">
        <v>212592.49</v>
      </c>
      <c r="H509" s="48">
        <v>208340.65</v>
      </c>
      <c r="I509" s="48">
        <v>204088.81</v>
      </c>
      <c r="J509" s="48">
        <v>199836.97</v>
      </c>
      <c r="K509" s="48">
        <v>195585.13</v>
      </c>
      <c r="L509" s="48">
        <v>191333.29</v>
      </c>
      <c r="M509" s="49">
        <v>187081.45</v>
      </c>
      <c r="N509" s="49">
        <v>182829.61</v>
      </c>
      <c r="O509" s="49">
        <v>178577.77</v>
      </c>
      <c r="P509" s="49">
        <v>174325.93</v>
      </c>
      <c r="Q509" s="49">
        <v>170074.09</v>
      </c>
      <c r="R509" s="49">
        <v>165822.25</v>
      </c>
      <c r="S509" s="50">
        <f t="shared" si="64"/>
        <v>191333.29</v>
      </c>
      <c r="T509" s="50" t="e">
        <f>S509-#REF!</f>
        <v>#REF!</v>
      </c>
      <c r="U509" s="51"/>
      <c r="V509" s="51"/>
      <c r="W509" s="51" t="s">
        <v>1161</v>
      </c>
      <c r="X509" s="56"/>
      <c r="Y509" s="56"/>
      <c r="AA509" s="53">
        <v>0</v>
      </c>
      <c r="AB509" s="8">
        <v>0</v>
      </c>
      <c r="AC509" s="54">
        <v>0</v>
      </c>
      <c r="AD509" s="53"/>
      <c r="AE509" s="8"/>
      <c r="AF509" s="54">
        <f t="shared" si="63"/>
        <v>0</v>
      </c>
      <c r="AG509" s="53"/>
      <c r="AH509" s="8"/>
      <c r="AI509" s="54">
        <f t="shared" si="65"/>
        <v>0</v>
      </c>
      <c r="AJ509" s="53">
        <f t="shared" si="70"/>
        <v>0</v>
      </c>
      <c r="AK509" s="8">
        <f t="shared" si="70"/>
        <v>0</v>
      </c>
      <c r="AL509" s="54">
        <f t="shared" si="70"/>
        <v>0</v>
      </c>
      <c r="AM509" s="55">
        <f t="shared" si="66"/>
        <v>191333.29</v>
      </c>
      <c r="AN509" s="4">
        <f t="shared" si="67"/>
        <v>0</v>
      </c>
      <c r="AO509" s="4"/>
    </row>
    <row r="510" spans="1:41" ht="12.75">
      <c r="A510" s="11">
        <v>503</v>
      </c>
      <c r="B510" s="46">
        <v>18600193</v>
      </c>
      <c r="C510" s="47"/>
      <c r="D510" s="5" t="s">
        <v>228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-1705.4</v>
      </c>
      <c r="L510" s="48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50">
        <f t="shared" si="64"/>
        <v>-142.11666666666667</v>
      </c>
      <c r="T510" s="50" t="e">
        <f>S510-#REF!</f>
        <v>#REF!</v>
      </c>
      <c r="U510" s="51">
        <v>11</v>
      </c>
      <c r="V510" s="51"/>
      <c r="W510" s="51">
        <v>2</v>
      </c>
      <c r="X510" s="56"/>
      <c r="Y510" s="56">
        <v>11</v>
      </c>
      <c r="AA510" s="53">
        <f>S510</f>
        <v>-142.11666666666667</v>
      </c>
      <c r="AB510" s="8">
        <f>S510</f>
        <v>-142.11666666666667</v>
      </c>
      <c r="AC510" s="54">
        <f>S510</f>
        <v>-142.11666666666667</v>
      </c>
      <c r="AD510" s="53"/>
      <c r="AE510" s="8"/>
      <c r="AF510" s="54">
        <f t="shared" si="63"/>
        <v>0</v>
      </c>
      <c r="AG510" s="53"/>
      <c r="AH510" s="8"/>
      <c r="AI510" s="54">
        <f t="shared" si="65"/>
        <v>0</v>
      </c>
      <c r="AJ510" s="53">
        <f t="shared" si="70"/>
        <v>0</v>
      </c>
      <c r="AK510" s="8">
        <f t="shared" si="70"/>
        <v>0</v>
      </c>
      <c r="AL510" s="54">
        <f t="shared" si="70"/>
        <v>0</v>
      </c>
      <c r="AM510" s="55">
        <f t="shared" si="66"/>
        <v>0</v>
      </c>
      <c r="AN510" s="4">
        <f t="shared" si="67"/>
        <v>0</v>
      </c>
      <c r="AO510" s="4"/>
    </row>
    <row r="511" spans="1:41" ht="12.75">
      <c r="A511" s="11">
        <v>504</v>
      </c>
      <c r="B511" s="46">
        <v>18600203</v>
      </c>
      <c r="C511" s="47"/>
      <c r="D511" s="5" t="s">
        <v>229</v>
      </c>
      <c r="F511" s="48">
        <v>0</v>
      </c>
      <c r="G511" s="48">
        <v>0</v>
      </c>
      <c r="H511" s="48">
        <v>0</v>
      </c>
      <c r="I511" s="48">
        <v>104411.89</v>
      </c>
      <c r="J511" s="48">
        <v>0</v>
      </c>
      <c r="K511" s="48">
        <v>0</v>
      </c>
      <c r="L511" s="48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50">
        <f t="shared" si="64"/>
        <v>8700.990833333333</v>
      </c>
      <c r="T511" s="50" t="e">
        <f>S511-#REF!</f>
        <v>#REF!</v>
      </c>
      <c r="U511" s="51" t="s">
        <v>1224</v>
      </c>
      <c r="V511" s="51"/>
      <c r="W511" s="51">
        <v>62</v>
      </c>
      <c r="X511" s="56"/>
      <c r="Y511" s="56">
        <v>47</v>
      </c>
      <c r="AA511" s="53">
        <v>0</v>
      </c>
      <c r="AB511" s="8">
        <v>0</v>
      </c>
      <c r="AC511" s="54">
        <v>0</v>
      </c>
      <c r="AD511" s="53"/>
      <c r="AE511" s="8"/>
      <c r="AF511" s="54">
        <f t="shared" si="63"/>
        <v>0</v>
      </c>
      <c r="AG511" s="53"/>
      <c r="AH511" s="8"/>
      <c r="AI511" s="54">
        <f t="shared" si="65"/>
        <v>0</v>
      </c>
      <c r="AJ511" s="53">
        <f t="shared" si="70"/>
        <v>8700.990833333333</v>
      </c>
      <c r="AK511" s="8">
        <f t="shared" si="70"/>
        <v>8700.990833333333</v>
      </c>
      <c r="AL511" s="54">
        <f t="shared" si="70"/>
        <v>8700.990833333333</v>
      </c>
      <c r="AM511" s="55">
        <f t="shared" si="66"/>
        <v>0</v>
      </c>
      <c r="AN511" s="4">
        <f t="shared" si="67"/>
        <v>0</v>
      </c>
      <c r="AO511" s="4"/>
    </row>
    <row r="512" spans="1:41" ht="12.75">
      <c r="A512" s="11">
        <v>505</v>
      </c>
      <c r="B512" s="46">
        <v>18600213</v>
      </c>
      <c r="C512" s="47"/>
      <c r="D512" s="5" t="s">
        <v>230</v>
      </c>
      <c r="E512" s="3">
        <v>38472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50">
        <f t="shared" si="64"/>
        <v>0</v>
      </c>
      <c r="T512" s="50" t="e">
        <f>S512-#REF!</f>
        <v>#REF!</v>
      </c>
      <c r="U512" s="51" t="s">
        <v>231</v>
      </c>
      <c r="V512" s="51"/>
      <c r="W512" s="51" t="s">
        <v>10</v>
      </c>
      <c r="X512" s="56"/>
      <c r="Y512" s="56" t="s">
        <v>231</v>
      </c>
      <c r="AA512" s="53">
        <f>S512</f>
        <v>0</v>
      </c>
      <c r="AB512" s="8">
        <f>S512</f>
        <v>0</v>
      </c>
      <c r="AC512" s="54">
        <f>S512</f>
        <v>0</v>
      </c>
      <c r="AD512" s="53"/>
      <c r="AE512" s="8"/>
      <c r="AF512" s="54">
        <f t="shared" si="63"/>
        <v>0</v>
      </c>
      <c r="AG512" s="53"/>
      <c r="AH512" s="8"/>
      <c r="AI512" s="54">
        <f t="shared" si="65"/>
        <v>0</v>
      </c>
      <c r="AJ512" s="53">
        <f t="shared" si="70"/>
        <v>0</v>
      </c>
      <c r="AK512" s="8">
        <f t="shared" si="70"/>
        <v>0</v>
      </c>
      <c r="AL512" s="54">
        <f t="shared" si="70"/>
        <v>0</v>
      </c>
      <c r="AM512" s="55">
        <f t="shared" si="66"/>
        <v>0</v>
      </c>
      <c r="AN512" s="4">
        <f t="shared" si="67"/>
        <v>0</v>
      </c>
      <c r="AO512" s="4"/>
    </row>
    <row r="513" spans="1:41" ht="12.75">
      <c r="A513" s="11">
        <v>506</v>
      </c>
      <c r="B513" s="46">
        <v>18600283</v>
      </c>
      <c r="C513" s="47"/>
      <c r="D513" s="5" t="s">
        <v>232</v>
      </c>
      <c r="E513" s="3">
        <v>38777</v>
      </c>
      <c r="F513" s="48">
        <v>39484.45</v>
      </c>
      <c r="G513" s="48">
        <v>39484.45</v>
      </c>
      <c r="H513" s="48">
        <v>39484.45</v>
      </c>
      <c r="I513" s="48">
        <v>39484.45</v>
      </c>
      <c r="J513" s="48">
        <v>39484.45</v>
      </c>
      <c r="K513" s="48">
        <v>45783.65</v>
      </c>
      <c r="L513" s="48">
        <v>45710.96</v>
      </c>
      <c r="M513" s="49">
        <v>45710.96</v>
      </c>
      <c r="N513" s="49">
        <v>45710.96</v>
      </c>
      <c r="O513" s="49">
        <v>15005.61</v>
      </c>
      <c r="P513" s="49">
        <v>15005.61</v>
      </c>
      <c r="Q513" s="49">
        <v>15005.61</v>
      </c>
      <c r="R513" s="49">
        <v>19998.52</v>
      </c>
      <c r="S513" s="50">
        <f t="shared" si="64"/>
        <v>34634.38708333333</v>
      </c>
      <c r="T513" s="50" t="e">
        <f>S513-#REF!</f>
        <v>#REF!</v>
      </c>
      <c r="U513" s="51" t="s">
        <v>231</v>
      </c>
      <c r="V513" s="51"/>
      <c r="W513" s="51" t="s">
        <v>10</v>
      </c>
      <c r="X513" s="56"/>
      <c r="Y513" s="56" t="s">
        <v>231</v>
      </c>
      <c r="AA513" s="53">
        <f>S513</f>
        <v>34634.38708333333</v>
      </c>
      <c r="AB513" s="8">
        <f>S513</f>
        <v>34634.38708333333</v>
      </c>
      <c r="AC513" s="54">
        <f>S513</f>
        <v>34634.38708333333</v>
      </c>
      <c r="AD513" s="53"/>
      <c r="AE513" s="8"/>
      <c r="AF513" s="54">
        <f t="shared" si="63"/>
        <v>0</v>
      </c>
      <c r="AG513" s="53"/>
      <c r="AH513" s="8"/>
      <c r="AI513" s="54">
        <f t="shared" si="65"/>
        <v>0</v>
      </c>
      <c r="AJ513" s="53">
        <f t="shared" si="70"/>
        <v>0</v>
      </c>
      <c r="AK513" s="8">
        <f t="shared" si="70"/>
        <v>0</v>
      </c>
      <c r="AL513" s="54">
        <f t="shared" si="70"/>
        <v>0</v>
      </c>
      <c r="AM513" s="55">
        <f t="shared" si="66"/>
        <v>0</v>
      </c>
      <c r="AN513" s="4">
        <f t="shared" si="67"/>
        <v>0</v>
      </c>
      <c r="AO513" s="4"/>
    </row>
    <row r="514" spans="1:41" ht="12.75">
      <c r="A514" s="11">
        <v>507</v>
      </c>
      <c r="B514" s="46">
        <v>18600291</v>
      </c>
      <c r="C514" s="47"/>
      <c r="D514" s="5" t="s">
        <v>233</v>
      </c>
      <c r="F514" s="48"/>
      <c r="G514" s="48"/>
      <c r="H514" s="48"/>
      <c r="I514" s="48"/>
      <c r="J514" s="48"/>
      <c r="K514" s="48"/>
      <c r="L514" s="48"/>
      <c r="R514" s="49">
        <v>374.47</v>
      </c>
      <c r="S514" s="50">
        <f t="shared" si="64"/>
        <v>15.602916666666667</v>
      </c>
      <c r="T514" s="50" t="e">
        <f>S514-#REF!</f>
        <v>#REF!</v>
      </c>
      <c r="U514" s="51" t="s">
        <v>37</v>
      </c>
      <c r="V514" s="51"/>
      <c r="W514" s="51" t="s">
        <v>40</v>
      </c>
      <c r="X514" s="56"/>
      <c r="Y514" s="56" t="s">
        <v>37</v>
      </c>
      <c r="AA514" s="53">
        <v>0</v>
      </c>
      <c r="AB514" s="8">
        <v>0</v>
      </c>
      <c r="AC514" s="54">
        <v>0</v>
      </c>
      <c r="AD514" s="53"/>
      <c r="AE514" s="8"/>
      <c r="AF514" s="54">
        <f t="shared" si="63"/>
        <v>0</v>
      </c>
      <c r="AG514" s="53"/>
      <c r="AH514" s="8"/>
      <c r="AI514" s="54">
        <f t="shared" si="65"/>
        <v>0</v>
      </c>
      <c r="AJ514" s="53">
        <f t="shared" si="70"/>
        <v>15.602916666666667</v>
      </c>
      <c r="AK514" s="8">
        <f t="shared" si="70"/>
        <v>15.602916666666667</v>
      </c>
      <c r="AL514" s="54">
        <f t="shared" si="70"/>
        <v>15.602916666666667</v>
      </c>
      <c r="AM514" s="55">
        <f t="shared" si="66"/>
        <v>0</v>
      </c>
      <c r="AN514" s="4">
        <f t="shared" si="67"/>
        <v>0</v>
      </c>
      <c r="AO514" s="4"/>
    </row>
    <row r="515" spans="1:41" ht="12.75">
      <c r="A515" s="11">
        <v>508</v>
      </c>
      <c r="B515" s="46">
        <v>18600321</v>
      </c>
      <c r="C515" s="47"/>
      <c r="D515" s="5" t="s">
        <v>234</v>
      </c>
      <c r="F515" s="48">
        <v>1554550.08</v>
      </c>
      <c r="G515" s="48">
        <v>0</v>
      </c>
      <c r="H515" s="48">
        <v>0</v>
      </c>
      <c r="I515" s="48">
        <v>7583389.86</v>
      </c>
      <c r="J515" s="48">
        <v>12667980.63</v>
      </c>
      <c r="K515" s="48">
        <v>14192707.39</v>
      </c>
      <c r="L515" s="48">
        <v>15693913.58</v>
      </c>
      <c r="M515" s="49">
        <v>15921177.6</v>
      </c>
      <c r="N515" s="49">
        <v>32147115.64</v>
      </c>
      <c r="O515" s="49">
        <v>33256039.8</v>
      </c>
      <c r="P515" s="49">
        <v>33620210.77</v>
      </c>
      <c r="Q515" s="49">
        <v>0</v>
      </c>
      <c r="R515" s="49">
        <v>0</v>
      </c>
      <c r="S515" s="50">
        <f t="shared" si="64"/>
        <v>13821650.859166667</v>
      </c>
      <c r="T515" s="50" t="e">
        <f>S515-#REF!</f>
        <v>#REF!</v>
      </c>
      <c r="U515" s="51">
        <v>65</v>
      </c>
      <c r="V515" s="51"/>
      <c r="W515" s="51">
        <v>62</v>
      </c>
      <c r="X515" s="56"/>
      <c r="Y515" s="56">
        <v>47</v>
      </c>
      <c r="AA515" s="53">
        <v>0</v>
      </c>
      <c r="AB515" s="8">
        <v>0</v>
      </c>
      <c r="AC515" s="54">
        <v>0</v>
      </c>
      <c r="AD515" s="53"/>
      <c r="AE515" s="8"/>
      <c r="AF515" s="54">
        <f t="shared" si="63"/>
        <v>0</v>
      </c>
      <c r="AG515" s="53"/>
      <c r="AH515" s="8"/>
      <c r="AI515" s="54">
        <f t="shared" si="65"/>
        <v>0</v>
      </c>
      <c r="AJ515" s="53">
        <f t="shared" si="70"/>
        <v>13821650.859166667</v>
      </c>
      <c r="AK515" s="8">
        <f t="shared" si="70"/>
        <v>13821650.859166667</v>
      </c>
      <c r="AL515" s="54">
        <f t="shared" si="70"/>
        <v>13821650.859166667</v>
      </c>
      <c r="AM515" s="55">
        <f t="shared" si="66"/>
        <v>0</v>
      </c>
      <c r="AN515" s="4">
        <f t="shared" si="67"/>
        <v>0</v>
      </c>
      <c r="AO515" s="4"/>
    </row>
    <row r="516" spans="1:41" ht="12.75">
      <c r="A516" s="11">
        <v>509</v>
      </c>
      <c r="B516" s="46">
        <v>18600323</v>
      </c>
      <c r="C516" s="47"/>
      <c r="D516" s="5" t="s">
        <v>235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50">
        <f t="shared" si="64"/>
        <v>0</v>
      </c>
      <c r="T516" s="50" t="e">
        <f>S516-#REF!</f>
        <v>#REF!</v>
      </c>
      <c r="U516" s="51">
        <v>11</v>
      </c>
      <c r="V516" s="51"/>
      <c r="W516" s="51">
        <v>2</v>
      </c>
      <c r="X516" s="56"/>
      <c r="Y516" s="56">
        <v>11</v>
      </c>
      <c r="AA516" s="53">
        <f>S516</f>
        <v>0</v>
      </c>
      <c r="AB516" s="8">
        <f>S516</f>
        <v>0</v>
      </c>
      <c r="AC516" s="54">
        <f>S516</f>
        <v>0</v>
      </c>
      <c r="AD516" s="53"/>
      <c r="AE516" s="8"/>
      <c r="AF516" s="54">
        <f aca="true" t="shared" si="71" ref="AF516:AF579">AD516+AE516</f>
        <v>0</v>
      </c>
      <c r="AG516" s="53"/>
      <c r="AH516" s="8"/>
      <c r="AI516" s="54">
        <f t="shared" si="65"/>
        <v>0</v>
      </c>
      <c r="AJ516" s="53">
        <f t="shared" si="70"/>
        <v>0</v>
      </c>
      <c r="AK516" s="8">
        <f t="shared" si="70"/>
        <v>0</v>
      </c>
      <c r="AL516" s="54">
        <f t="shared" si="70"/>
        <v>0</v>
      </c>
      <c r="AM516" s="55">
        <f t="shared" si="66"/>
        <v>0</v>
      </c>
      <c r="AN516" s="4">
        <f t="shared" si="67"/>
        <v>0</v>
      </c>
      <c r="AO516" s="4"/>
    </row>
    <row r="517" spans="1:41" ht="12.75">
      <c r="A517" s="11">
        <v>510</v>
      </c>
      <c r="B517" s="46">
        <v>18600341</v>
      </c>
      <c r="C517" s="47"/>
      <c r="D517" s="5" t="s">
        <v>236</v>
      </c>
      <c r="E517" s="3">
        <v>38961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9">
        <v>24279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50">
        <f t="shared" si="64"/>
        <v>2023.25</v>
      </c>
      <c r="T517" s="50" t="e">
        <f>S517-#REF!</f>
        <v>#REF!</v>
      </c>
      <c r="U517" s="51" t="s">
        <v>37</v>
      </c>
      <c r="V517" s="51"/>
      <c r="W517" s="51" t="s">
        <v>40</v>
      </c>
      <c r="X517" s="56"/>
      <c r="Y517" s="56" t="s">
        <v>37</v>
      </c>
      <c r="AA517" s="53">
        <v>0</v>
      </c>
      <c r="AB517" s="8">
        <v>0</v>
      </c>
      <c r="AC517" s="54">
        <v>0</v>
      </c>
      <c r="AD517" s="53"/>
      <c r="AE517" s="8"/>
      <c r="AF517" s="54">
        <f t="shared" si="71"/>
        <v>0</v>
      </c>
      <c r="AG517" s="53"/>
      <c r="AH517" s="8"/>
      <c r="AI517" s="54">
        <f t="shared" si="65"/>
        <v>0</v>
      </c>
      <c r="AJ517" s="53">
        <f t="shared" si="70"/>
        <v>2023.25</v>
      </c>
      <c r="AK517" s="8">
        <f t="shared" si="70"/>
        <v>2023.25</v>
      </c>
      <c r="AL517" s="54">
        <f t="shared" si="70"/>
        <v>2023.25</v>
      </c>
      <c r="AM517" s="55">
        <f t="shared" si="66"/>
        <v>0</v>
      </c>
      <c r="AN517" s="4">
        <f t="shared" si="67"/>
        <v>0</v>
      </c>
      <c r="AO517" s="4"/>
    </row>
    <row r="518" spans="1:41" ht="12.75">
      <c r="A518" s="11">
        <v>511</v>
      </c>
      <c r="B518" s="46">
        <v>18600393</v>
      </c>
      <c r="C518" s="47"/>
      <c r="D518" s="5" t="s">
        <v>237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50">
        <f t="shared" si="64"/>
        <v>0</v>
      </c>
      <c r="T518" s="50" t="e">
        <f>S518-#REF!</f>
        <v>#REF!</v>
      </c>
      <c r="U518" s="51">
        <v>65</v>
      </c>
      <c r="V518" s="51"/>
      <c r="W518" s="51">
        <v>62</v>
      </c>
      <c r="X518" s="56"/>
      <c r="Y518" s="56">
        <v>47</v>
      </c>
      <c r="AA518" s="53">
        <v>0</v>
      </c>
      <c r="AB518" s="8">
        <v>0</v>
      </c>
      <c r="AC518" s="54">
        <v>0</v>
      </c>
      <c r="AD518" s="53"/>
      <c r="AE518" s="8"/>
      <c r="AF518" s="54">
        <f t="shared" si="71"/>
        <v>0</v>
      </c>
      <c r="AG518" s="53"/>
      <c r="AH518" s="8"/>
      <c r="AI518" s="54">
        <f t="shared" si="65"/>
        <v>0</v>
      </c>
      <c r="AJ518" s="53">
        <f t="shared" si="70"/>
        <v>0</v>
      </c>
      <c r="AK518" s="8">
        <f t="shared" si="70"/>
        <v>0</v>
      </c>
      <c r="AL518" s="54">
        <f t="shared" si="70"/>
        <v>0</v>
      </c>
      <c r="AM518" s="55">
        <f t="shared" si="66"/>
        <v>0</v>
      </c>
      <c r="AN518" s="4">
        <f t="shared" si="67"/>
        <v>0</v>
      </c>
      <c r="AO518" s="4"/>
    </row>
    <row r="519" spans="1:41" ht="12.75">
      <c r="A519" s="11">
        <v>512</v>
      </c>
      <c r="B519" s="46">
        <v>18600441</v>
      </c>
      <c r="C519" s="47"/>
      <c r="D519" s="5" t="s">
        <v>238</v>
      </c>
      <c r="F519" s="48">
        <v>141295.71</v>
      </c>
      <c r="G519" s="48">
        <v>139708.12</v>
      </c>
      <c r="H519" s="48">
        <v>138120.53</v>
      </c>
      <c r="I519" s="48">
        <v>136532.94</v>
      </c>
      <c r="J519" s="48">
        <v>134945.35</v>
      </c>
      <c r="K519" s="48">
        <v>133357.76</v>
      </c>
      <c r="L519" s="48">
        <v>131770.17</v>
      </c>
      <c r="M519" s="49">
        <v>130182.58</v>
      </c>
      <c r="N519" s="49">
        <v>128594.99</v>
      </c>
      <c r="O519" s="49">
        <v>127007.4</v>
      </c>
      <c r="P519" s="49">
        <v>125419.81</v>
      </c>
      <c r="Q519" s="49">
        <v>123832.22</v>
      </c>
      <c r="R519" s="49">
        <v>122244.63</v>
      </c>
      <c r="S519" s="50">
        <f aca="true" t="shared" si="72" ref="S519:S582">(F519+R519+SUM(G519:Q519)*2)/24</f>
        <v>131770.17</v>
      </c>
      <c r="T519" s="50" t="e">
        <f>S519-#REF!</f>
        <v>#REF!</v>
      </c>
      <c r="U519" s="51"/>
      <c r="V519" s="51"/>
      <c r="W519" s="51" t="s">
        <v>1161</v>
      </c>
      <c r="X519" s="56"/>
      <c r="Y519" s="56"/>
      <c r="AA519" s="53">
        <v>0</v>
      </c>
      <c r="AB519" s="8">
        <v>0</v>
      </c>
      <c r="AC519" s="54">
        <v>0</v>
      </c>
      <c r="AD519" s="53"/>
      <c r="AE519" s="8"/>
      <c r="AF519" s="54">
        <f t="shared" si="71"/>
        <v>0</v>
      </c>
      <c r="AG519" s="53"/>
      <c r="AH519" s="8"/>
      <c r="AI519" s="54">
        <f aca="true" t="shared" si="73" ref="AI519:AI582">AG519+AH519</f>
        <v>0</v>
      </c>
      <c r="AJ519" s="53">
        <f t="shared" si="70"/>
        <v>0</v>
      </c>
      <c r="AK519" s="8">
        <f t="shared" si="70"/>
        <v>0</v>
      </c>
      <c r="AL519" s="54">
        <f t="shared" si="70"/>
        <v>0</v>
      </c>
      <c r="AM519" s="55">
        <f aca="true" t="shared" si="74" ref="AM519:AM582">S519-AC519-AF519-AL519-AI519</f>
        <v>131770.17</v>
      </c>
      <c r="AN519" s="4">
        <f t="shared" si="67"/>
        <v>0</v>
      </c>
      <c r="AO519" s="4"/>
    </row>
    <row r="520" spans="1:41" ht="12.75">
      <c r="A520" s="11">
        <v>513</v>
      </c>
      <c r="B520" s="46">
        <v>18600473</v>
      </c>
      <c r="C520" s="47"/>
      <c r="D520" s="70" t="s">
        <v>239</v>
      </c>
      <c r="E520" s="3">
        <v>38777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50">
        <f t="shared" si="72"/>
        <v>0</v>
      </c>
      <c r="T520" s="50" t="e">
        <f>S520-#REF!</f>
        <v>#REF!</v>
      </c>
      <c r="U520" s="51" t="s">
        <v>1215</v>
      </c>
      <c r="V520" s="51"/>
      <c r="W520" s="51" t="s">
        <v>40</v>
      </c>
      <c r="X520" s="56"/>
      <c r="Y520" s="56" t="s">
        <v>37</v>
      </c>
      <c r="AA520" s="53">
        <v>0</v>
      </c>
      <c r="AB520" s="8">
        <v>0</v>
      </c>
      <c r="AC520" s="54">
        <v>0</v>
      </c>
      <c r="AD520" s="53"/>
      <c r="AE520" s="8"/>
      <c r="AF520" s="54">
        <f t="shared" si="71"/>
        <v>0</v>
      </c>
      <c r="AG520" s="53"/>
      <c r="AH520" s="8"/>
      <c r="AI520" s="54">
        <f t="shared" si="73"/>
        <v>0</v>
      </c>
      <c r="AJ520" s="53">
        <f t="shared" si="70"/>
        <v>0</v>
      </c>
      <c r="AK520" s="8">
        <f t="shared" si="70"/>
        <v>0</v>
      </c>
      <c r="AL520" s="54">
        <f t="shared" si="70"/>
        <v>0</v>
      </c>
      <c r="AM520" s="55">
        <f t="shared" si="74"/>
        <v>0</v>
      </c>
      <c r="AN520" s="4">
        <f aca="true" t="shared" si="75" ref="AN520:AN583">S520-AC520-AF520-AI520-AL520-AM520</f>
        <v>0</v>
      </c>
      <c r="AO520" s="4"/>
    </row>
    <row r="521" spans="1:41" ht="12.75">
      <c r="A521" s="11">
        <v>514</v>
      </c>
      <c r="B521" s="46">
        <v>18600511</v>
      </c>
      <c r="C521" s="47"/>
      <c r="D521" s="5" t="s">
        <v>240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50">
        <f t="shared" si="72"/>
        <v>0</v>
      </c>
      <c r="T521" s="50" t="e">
        <f>S521-#REF!</f>
        <v>#REF!</v>
      </c>
      <c r="U521" s="51" t="s">
        <v>1163</v>
      </c>
      <c r="V521" s="51"/>
      <c r="W521" s="51" t="s">
        <v>1164</v>
      </c>
      <c r="X521" s="56"/>
      <c r="Y521" s="56">
        <v>40</v>
      </c>
      <c r="AA521" s="53">
        <v>0</v>
      </c>
      <c r="AB521" s="8">
        <v>0</v>
      </c>
      <c r="AC521" s="54">
        <v>0</v>
      </c>
      <c r="AD521" s="53"/>
      <c r="AE521" s="8"/>
      <c r="AF521" s="54">
        <f t="shared" si="71"/>
        <v>0</v>
      </c>
      <c r="AG521" s="53"/>
      <c r="AH521" s="8"/>
      <c r="AI521" s="54">
        <f t="shared" si="73"/>
        <v>0</v>
      </c>
      <c r="AJ521" s="53">
        <f t="shared" si="70"/>
        <v>0</v>
      </c>
      <c r="AK521" s="8">
        <f t="shared" si="70"/>
        <v>0</v>
      </c>
      <c r="AL521" s="54">
        <f t="shared" si="70"/>
        <v>0</v>
      </c>
      <c r="AM521" s="55">
        <f t="shared" si="74"/>
        <v>0</v>
      </c>
      <c r="AN521" s="4">
        <f t="shared" si="75"/>
        <v>0</v>
      </c>
      <c r="AO521" s="4"/>
    </row>
    <row r="522" spans="1:41" ht="12.75">
      <c r="A522" s="11">
        <v>515</v>
      </c>
      <c r="B522" s="46">
        <v>18600512</v>
      </c>
      <c r="C522" s="47"/>
      <c r="D522" s="5" t="s">
        <v>241</v>
      </c>
      <c r="F522" s="48">
        <v>65856776</v>
      </c>
      <c r="G522" s="48">
        <v>65856776</v>
      </c>
      <c r="H522" s="48">
        <v>65856776</v>
      </c>
      <c r="I522" s="48">
        <v>54757495</v>
      </c>
      <c r="J522" s="48">
        <v>54757495</v>
      </c>
      <c r="K522" s="48">
        <v>54757495</v>
      </c>
      <c r="L522" s="48">
        <v>-1271231</v>
      </c>
      <c r="M522" s="49">
        <v>-1271231</v>
      </c>
      <c r="N522" s="49">
        <v>-1271231</v>
      </c>
      <c r="O522" s="49">
        <v>18934026</v>
      </c>
      <c r="P522" s="49">
        <v>18934026</v>
      </c>
      <c r="Q522" s="49">
        <v>18934026</v>
      </c>
      <c r="R522" s="49">
        <v>37517974</v>
      </c>
      <c r="S522" s="50">
        <f t="shared" si="72"/>
        <v>33388483.083333332</v>
      </c>
      <c r="T522" s="50" t="e">
        <f>S522-#REF!</f>
        <v>#REF!</v>
      </c>
      <c r="U522" s="51" t="s">
        <v>1163</v>
      </c>
      <c r="V522" s="51"/>
      <c r="W522" s="51" t="s">
        <v>1164</v>
      </c>
      <c r="X522" s="56"/>
      <c r="Y522" s="56">
        <v>40</v>
      </c>
      <c r="AA522" s="53">
        <v>0</v>
      </c>
      <c r="AB522" s="8">
        <v>0</v>
      </c>
      <c r="AC522" s="54">
        <v>0</v>
      </c>
      <c r="AD522" s="53"/>
      <c r="AE522" s="8"/>
      <c r="AF522" s="54">
        <f t="shared" si="71"/>
        <v>0</v>
      </c>
      <c r="AG522" s="53"/>
      <c r="AH522" s="8"/>
      <c r="AI522" s="54">
        <f t="shared" si="73"/>
        <v>0</v>
      </c>
      <c r="AJ522" s="53">
        <f t="shared" si="70"/>
        <v>33388483.083333332</v>
      </c>
      <c r="AK522" s="8">
        <f t="shared" si="70"/>
        <v>33388483.083333332</v>
      </c>
      <c r="AL522" s="54">
        <f t="shared" si="70"/>
        <v>33388483.083333332</v>
      </c>
      <c r="AM522" s="55">
        <f t="shared" si="74"/>
        <v>0</v>
      </c>
      <c r="AN522" s="4">
        <f t="shared" si="75"/>
        <v>0</v>
      </c>
      <c r="AO522" s="4"/>
    </row>
    <row r="523" spans="1:41" ht="12.75">
      <c r="A523" s="11">
        <v>516</v>
      </c>
      <c r="B523" s="46">
        <v>18600561</v>
      </c>
      <c r="C523" s="47"/>
      <c r="D523" s="5" t="s">
        <v>242</v>
      </c>
      <c r="E523" s="3">
        <v>38352</v>
      </c>
      <c r="F523" s="48">
        <v>2180868</v>
      </c>
      <c r="G523" s="48">
        <v>2180868</v>
      </c>
      <c r="H523" s="48">
        <v>2180868</v>
      </c>
      <c r="I523" s="48">
        <v>2110331</v>
      </c>
      <c r="J523" s="48">
        <v>2110331</v>
      </c>
      <c r="K523" s="48">
        <v>2110331</v>
      </c>
      <c r="L523" s="48">
        <v>2045452</v>
      </c>
      <c r="M523" s="49">
        <v>2045452</v>
      </c>
      <c r="N523" s="49">
        <v>2045452</v>
      </c>
      <c r="O523" s="49">
        <v>1921915</v>
      </c>
      <c r="P523" s="49">
        <v>1921915</v>
      </c>
      <c r="Q523" s="49">
        <v>1921915</v>
      </c>
      <c r="R523" s="49">
        <v>1844816</v>
      </c>
      <c r="S523" s="50">
        <f t="shared" si="72"/>
        <v>2050639.3333333333</v>
      </c>
      <c r="T523" s="50" t="e">
        <f>S523-#REF!</f>
        <v>#REF!</v>
      </c>
      <c r="U523" s="51">
        <v>47</v>
      </c>
      <c r="V523" s="51"/>
      <c r="W523" s="51">
        <v>62</v>
      </c>
      <c r="X523" s="56"/>
      <c r="Y523" s="56">
        <v>47</v>
      </c>
      <c r="AA523" s="53">
        <v>0</v>
      </c>
      <c r="AB523" s="8">
        <v>0</v>
      </c>
      <c r="AC523" s="54">
        <v>0</v>
      </c>
      <c r="AD523" s="53"/>
      <c r="AE523" s="8"/>
      <c r="AF523" s="54">
        <f t="shared" si="71"/>
        <v>0</v>
      </c>
      <c r="AG523" s="53"/>
      <c r="AH523" s="8"/>
      <c r="AI523" s="54">
        <f t="shared" si="73"/>
        <v>0</v>
      </c>
      <c r="AJ523" s="53">
        <f t="shared" si="70"/>
        <v>2050639.3333333333</v>
      </c>
      <c r="AK523" s="8">
        <f t="shared" si="70"/>
        <v>2050639.3333333333</v>
      </c>
      <c r="AL523" s="54">
        <f t="shared" si="70"/>
        <v>2050639.3333333333</v>
      </c>
      <c r="AM523" s="55">
        <f t="shared" si="74"/>
        <v>0</v>
      </c>
      <c r="AN523" s="4">
        <f t="shared" si="75"/>
        <v>0</v>
      </c>
      <c r="AO523" s="4"/>
    </row>
    <row r="524" spans="1:41" ht="12.75">
      <c r="A524" s="11">
        <v>517</v>
      </c>
      <c r="B524" s="46">
        <v>18600601</v>
      </c>
      <c r="C524" s="47"/>
      <c r="D524" s="5" t="s">
        <v>243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9">
        <v>0</v>
      </c>
      <c r="N524" s="49">
        <v>0</v>
      </c>
      <c r="O524" s="49">
        <v>0</v>
      </c>
      <c r="P524" s="49">
        <v>0</v>
      </c>
      <c r="Q524" s="49">
        <v>0</v>
      </c>
      <c r="R524" s="49">
        <v>0</v>
      </c>
      <c r="S524" s="50">
        <f t="shared" si="72"/>
        <v>0</v>
      </c>
      <c r="T524" s="50" t="e">
        <f>S524-#REF!</f>
        <v>#REF!</v>
      </c>
      <c r="U524" s="51" t="s">
        <v>1163</v>
      </c>
      <c r="V524" s="51"/>
      <c r="W524" s="51" t="s">
        <v>1164</v>
      </c>
      <c r="X524" s="56"/>
      <c r="Y524" s="56">
        <v>40</v>
      </c>
      <c r="AA524" s="53">
        <v>0</v>
      </c>
      <c r="AB524" s="8">
        <v>0</v>
      </c>
      <c r="AC524" s="54">
        <v>0</v>
      </c>
      <c r="AD524" s="53"/>
      <c r="AE524" s="8"/>
      <c r="AF524" s="54">
        <f t="shared" si="71"/>
        <v>0</v>
      </c>
      <c r="AG524" s="53"/>
      <c r="AH524" s="8"/>
      <c r="AI524" s="54">
        <f t="shared" si="73"/>
        <v>0</v>
      </c>
      <c r="AJ524" s="53">
        <f t="shared" si="70"/>
        <v>0</v>
      </c>
      <c r="AK524" s="8">
        <f t="shared" si="70"/>
        <v>0</v>
      </c>
      <c r="AL524" s="54">
        <f t="shared" si="70"/>
        <v>0</v>
      </c>
      <c r="AM524" s="55">
        <f t="shared" si="74"/>
        <v>0</v>
      </c>
      <c r="AN524" s="4">
        <f t="shared" si="75"/>
        <v>0</v>
      </c>
      <c r="AO524" s="4"/>
    </row>
    <row r="525" spans="1:41" ht="12.75">
      <c r="A525" s="11">
        <v>518</v>
      </c>
      <c r="B525" s="46">
        <v>18600613</v>
      </c>
      <c r="C525" s="47"/>
      <c r="D525" s="70" t="s">
        <v>244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9">
        <v>0</v>
      </c>
      <c r="N525" s="49">
        <v>0</v>
      </c>
      <c r="O525" s="49">
        <v>0</v>
      </c>
      <c r="P525" s="49">
        <v>0</v>
      </c>
      <c r="Q525" s="49">
        <v>0</v>
      </c>
      <c r="R525" s="49">
        <v>0</v>
      </c>
      <c r="S525" s="50">
        <f t="shared" si="72"/>
        <v>0</v>
      </c>
      <c r="T525" s="50" t="e">
        <f>S525-#REF!</f>
        <v>#REF!</v>
      </c>
      <c r="U525" s="51" t="s">
        <v>1104</v>
      </c>
      <c r="V525" s="51"/>
      <c r="W525" s="51" t="s">
        <v>10</v>
      </c>
      <c r="X525" s="56"/>
      <c r="Y525" s="56" t="s">
        <v>1104</v>
      </c>
      <c r="AA525" s="53">
        <f>S525</f>
        <v>0</v>
      </c>
      <c r="AB525" s="8">
        <f>S525</f>
        <v>0</v>
      </c>
      <c r="AC525" s="54">
        <f>S525</f>
        <v>0</v>
      </c>
      <c r="AD525" s="53"/>
      <c r="AE525" s="8"/>
      <c r="AF525" s="54">
        <f t="shared" si="71"/>
        <v>0</v>
      </c>
      <c r="AG525" s="53"/>
      <c r="AH525" s="8"/>
      <c r="AI525" s="54">
        <f t="shared" si="73"/>
        <v>0</v>
      </c>
      <c r="AJ525" s="53">
        <f t="shared" si="70"/>
        <v>0</v>
      </c>
      <c r="AK525" s="8">
        <f t="shared" si="70"/>
        <v>0</v>
      </c>
      <c r="AL525" s="54">
        <f t="shared" si="70"/>
        <v>0</v>
      </c>
      <c r="AM525" s="55">
        <f t="shared" si="74"/>
        <v>0</v>
      </c>
      <c r="AN525" s="4">
        <f t="shared" si="75"/>
        <v>0</v>
      </c>
      <c r="AO525" s="4"/>
    </row>
    <row r="526" spans="1:41" ht="12.75">
      <c r="A526" s="11">
        <v>519</v>
      </c>
      <c r="B526" s="46">
        <v>18600701</v>
      </c>
      <c r="C526" s="47"/>
      <c r="D526" s="5" t="s">
        <v>245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9">
        <v>0</v>
      </c>
      <c r="N526" s="49">
        <v>0</v>
      </c>
      <c r="O526" s="49">
        <v>0</v>
      </c>
      <c r="P526" s="49">
        <v>0</v>
      </c>
      <c r="Q526" s="49">
        <v>0</v>
      </c>
      <c r="R526" s="49">
        <v>0</v>
      </c>
      <c r="S526" s="50">
        <f t="shared" si="72"/>
        <v>0</v>
      </c>
      <c r="T526" s="50" t="e">
        <f>S526-#REF!</f>
        <v>#REF!</v>
      </c>
      <c r="U526" s="51">
        <v>43</v>
      </c>
      <c r="V526" s="51"/>
      <c r="W526" s="51">
        <v>62</v>
      </c>
      <c r="X526" s="56"/>
      <c r="Y526" s="56" t="s">
        <v>1063</v>
      </c>
      <c r="AA526" s="53">
        <v>0</v>
      </c>
      <c r="AB526" s="8">
        <v>0</v>
      </c>
      <c r="AC526" s="54">
        <v>0</v>
      </c>
      <c r="AD526" s="53"/>
      <c r="AE526" s="8"/>
      <c r="AF526" s="54">
        <f t="shared" si="71"/>
        <v>0</v>
      </c>
      <c r="AG526" s="53"/>
      <c r="AH526" s="8"/>
      <c r="AI526" s="54">
        <f t="shared" si="73"/>
        <v>0</v>
      </c>
      <c r="AJ526" s="53">
        <f t="shared" si="70"/>
        <v>0</v>
      </c>
      <c r="AK526" s="8">
        <f t="shared" si="70"/>
        <v>0</v>
      </c>
      <c r="AL526" s="54">
        <f t="shared" si="70"/>
        <v>0</v>
      </c>
      <c r="AM526" s="55">
        <f t="shared" si="74"/>
        <v>0</v>
      </c>
      <c r="AN526" s="4">
        <f t="shared" si="75"/>
        <v>0</v>
      </c>
      <c r="AO526" s="4"/>
    </row>
    <row r="527" spans="1:41" ht="12.75">
      <c r="A527" s="11">
        <v>520</v>
      </c>
      <c r="B527" s="46">
        <v>18600703</v>
      </c>
      <c r="C527" s="47"/>
      <c r="D527" s="5" t="s">
        <v>246</v>
      </c>
      <c r="F527" s="48">
        <v>101439.12</v>
      </c>
      <c r="G527" s="48">
        <v>97537.62</v>
      </c>
      <c r="H527" s="48">
        <v>93636.12</v>
      </c>
      <c r="I527" s="48">
        <v>89734.62</v>
      </c>
      <c r="J527" s="48">
        <v>85833.12</v>
      </c>
      <c r="K527" s="48">
        <v>81931.62</v>
      </c>
      <c r="L527" s="48">
        <v>78030.12</v>
      </c>
      <c r="M527" s="49">
        <v>74128.62</v>
      </c>
      <c r="N527" s="49">
        <v>70227.12</v>
      </c>
      <c r="O527" s="49">
        <v>66325.62</v>
      </c>
      <c r="P527" s="49">
        <v>62424.12</v>
      </c>
      <c r="Q527" s="49">
        <v>58522.62</v>
      </c>
      <c r="R527" s="49">
        <v>54621.12</v>
      </c>
      <c r="S527" s="50">
        <f t="shared" si="72"/>
        <v>78030.12</v>
      </c>
      <c r="T527" s="50" t="e">
        <f>S527-#REF!</f>
        <v>#REF!</v>
      </c>
      <c r="U527" s="51">
        <v>11</v>
      </c>
      <c r="V527" s="51"/>
      <c r="W527" s="51">
        <v>2</v>
      </c>
      <c r="X527" s="56"/>
      <c r="Y527" s="56">
        <v>11</v>
      </c>
      <c r="AA527" s="53">
        <f aca="true" t="shared" si="76" ref="AA527:AA534">S527</f>
        <v>78030.12</v>
      </c>
      <c r="AB527" s="8">
        <f aca="true" t="shared" si="77" ref="AB527:AB534">S527</f>
        <v>78030.12</v>
      </c>
      <c r="AC527" s="54">
        <f aca="true" t="shared" si="78" ref="AC527:AC534">S527</f>
        <v>78030.12</v>
      </c>
      <c r="AD527" s="53"/>
      <c r="AE527" s="8"/>
      <c r="AF527" s="54">
        <f t="shared" si="71"/>
        <v>0</v>
      </c>
      <c r="AG527" s="53"/>
      <c r="AH527" s="8"/>
      <c r="AI527" s="54">
        <f t="shared" si="73"/>
        <v>0</v>
      </c>
      <c r="AJ527" s="53">
        <f aca="true" t="shared" si="79" ref="AJ527:AL546">IF($Y527&gt;0,$S527-$AF527-$AI527-$AC527,0)</f>
        <v>0</v>
      </c>
      <c r="AK527" s="8">
        <f t="shared" si="79"/>
        <v>0</v>
      </c>
      <c r="AL527" s="54">
        <f t="shared" si="79"/>
        <v>0</v>
      </c>
      <c r="AM527" s="55">
        <f t="shared" si="74"/>
        <v>0</v>
      </c>
      <c r="AN527" s="4">
        <f t="shared" si="75"/>
        <v>0</v>
      </c>
      <c r="AO527" s="4"/>
    </row>
    <row r="528" spans="1:41" ht="12.75">
      <c r="A528" s="11">
        <v>521</v>
      </c>
      <c r="B528" s="46">
        <v>18600713</v>
      </c>
      <c r="C528" s="47"/>
      <c r="D528" s="70" t="s">
        <v>247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9">
        <v>0</v>
      </c>
      <c r="N528" s="49">
        <v>0</v>
      </c>
      <c r="O528" s="49">
        <v>0</v>
      </c>
      <c r="P528" s="49">
        <v>0</v>
      </c>
      <c r="Q528" s="49">
        <v>0</v>
      </c>
      <c r="R528" s="49">
        <v>0</v>
      </c>
      <c r="S528" s="50">
        <f t="shared" si="72"/>
        <v>0</v>
      </c>
      <c r="T528" s="50" t="e">
        <f>S528-#REF!</f>
        <v>#REF!</v>
      </c>
      <c r="U528" s="51" t="s">
        <v>248</v>
      </c>
      <c r="V528" s="51"/>
      <c r="W528" s="51" t="s">
        <v>249</v>
      </c>
      <c r="X528" s="56"/>
      <c r="Y528" s="56" t="s">
        <v>248</v>
      </c>
      <c r="AA528" s="53">
        <f t="shared" si="76"/>
        <v>0</v>
      </c>
      <c r="AB528" s="8">
        <f t="shared" si="77"/>
        <v>0</v>
      </c>
      <c r="AC528" s="54">
        <f t="shared" si="78"/>
        <v>0</v>
      </c>
      <c r="AD528" s="53"/>
      <c r="AE528" s="8"/>
      <c r="AF528" s="54">
        <f t="shared" si="71"/>
        <v>0</v>
      </c>
      <c r="AG528" s="53"/>
      <c r="AH528" s="8"/>
      <c r="AI528" s="54">
        <f t="shared" si="73"/>
        <v>0</v>
      </c>
      <c r="AJ528" s="53">
        <f t="shared" si="79"/>
        <v>0</v>
      </c>
      <c r="AK528" s="8">
        <f t="shared" si="79"/>
        <v>0</v>
      </c>
      <c r="AL528" s="54">
        <f t="shared" si="79"/>
        <v>0</v>
      </c>
      <c r="AM528" s="55">
        <f t="shared" si="74"/>
        <v>0</v>
      </c>
      <c r="AN528" s="4">
        <f t="shared" si="75"/>
        <v>0</v>
      </c>
      <c r="AO528" s="4"/>
    </row>
    <row r="529" spans="1:41" ht="12.75">
      <c r="A529" s="11">
        <v>522</v>
      </c>
      <c r="B529" s="46">
        <v>18600813</v>
      </c>
      <c r="C529" s="47"/>
      <c r="D529" s="5" t="s">
        <v>250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9">
        <v>0</v>
      </c>
      <c r="N529" s="49">
        <v>0</v>
      </c>
      <c r="O529" s="49">
        <v>0</v>
      </c>
      <c r="P529" s="49">
        <v>0</v>
      </c>
      <c r="Q529" s="49">
        <v>0</v>
      </c>
      <c r="R529" s="49">
        <v>0</v>
      </c>
      <c r="S529" s="50">
        <f t="shared" si="72"/>
        <v>0</v>
      </c>
      <c r="T529" s="50" t="e">
        <f>S529-#REF!</f>
        <v>#REF!</v>
      </c>
      <c r="U529" s="51">
        <v>11</v>
      </c>
      <c r="V529" s="51"/>
      <c r="W529" s="51">
        <v>2</v>
      </c>
      <c r="X529" s="56"/>
      <c r="Y529" s="56">
        <v>11</v>
      </c>
      <c r="AA529" s="53">
        <f t="shared" si="76"/>
        <v>0</v>
      </c>
      <c r="AB529" s="8">
        <f t="shared" si="77"/>
        <v>0</v>
      </c>
      <c r="AC529" s="54">
        <f t="shared" si="78"/>
        <v>0</v>
      </c>
      <c r="AD529" s="53"/>
      <c r="AE529" s="8"/>
      <c r="AF529" s="54">
        <f t="shared" si="71"/>
        <v>0</v>
      </c>
      <c r="AG529" s="53"/>
      <c r="AH529" s="8"/>
      <c r="AI529" s="54">
        <f t="shared" si="73"/>
        <v>0</v>
      </c>
      <c r="AJ529" s="53">
        <f t="shared" si="79"/>
        <v>0</v>
      </c>
      <c r="AK529" s="8">
        <f t="shared" si="79"/>
        <v>0</v>
      </c>
      <c r="AL529" s="54">
        <f t="shared" si="79"/>
        <v>0</v>
      </c>
      <c r="AM529" s="55">
        <f t="shared" si="74"/>
        <v>0</v>
      </c>
      <c r="AN529" s="4">
        <f t="shared" si="75"/>
        <v>0</v>
      </c>
      <c r="AO529" s="4"/>
    </row>
    <row r="530" spans="1:41" ht="12.75">
      <c r="A530" s="11">
        <v>523</v>
      </c>
      <c r="B530" s="46">
        <v>18600823</v>
      </c>
      <c r="C530" s="47"/>
      <c r="D530" s="5" t="s">
        <v>251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9">
        <v>0</v>
      </c>
      <c r="N530" s="49">
        <v>0</v>
      </c>
      <c r="O530" s="49">
        <v>0</v>
      </c>
      <c r="P530" s="49">
        <v>0</v>
      </c>
      <c r="Q530" s="49">
        <v>0</v>
      </c>
      <c r="R530" s="49">
        <v>0</v>
      </c>
      <c r="S530" s="50">
        <f t="shared" si="72"/>
        <v>0</v>
      </c>
      <c r="T530" s="50" t="e">
        <f>S530-#REF!</f>
        <v>#REF!</v>
      </c>
      <c r="U530" s="51">
        <v>11</v>
      </c>
      <c r="V530" s="51"/>
      <c r="W530" s="51">
        <v>2</v>
      </c>
      <c r="X530" s="56"/>
      <c r="Y530" s="56">
        <v>11</v>
      </c>
      <c r="AA530" s="53">
        <f t="shared" si="76"/>
        <v>0</v>
      </c>
      <c r="AB530" s="8">
        <f t="shared" si="77"/>
        <v>0</v>
      </c>
      <c r="AC530" s="54">
        <f t="shared" si="78"/>
        <v>0</v>
      </c>
      <c r="AD530" s="53"/>
      <c r="AE530" s="8"/>
      <c r="AF530" s="54">
        <f t="shared" si="71"/>
        <v>0</v>
      </c>
      <c r="AG530" s="53"/>
      <c r="AH530" s="8"/>
      <c r="AI530" s="54">
        <f t="shared" si="73"/>
        <v>0</v>
      </c>
      <c r="AJ530" s="53">
        <f t="shared" si="79"/>
        <v>0</v>
      </c>
      <c r="AK530" s="8">
        <f t="shared" si="79"/>
        <v>0</v>
      </c>
      <c r="AL530" s="54">
        <f t="shared" si="79"/>
        <v>0</v>
      </c>
      <c r="AM530" s="55">
        <f t="shared" si="74"/>
        <v>0</v>
      </c>
      <c r="AN530" s="4">
        <f t="shared" si="75"/>
        <v>0</v>
      </c>
      <c r="AO530" s="4"/>
    </row>
    <row r="531" spans="1:41" ht="12.75">
      <c r="A531" s="11">
        <v>524</v>
      </c>
      <c r="B531" s="46">
        <v>18600953</v>
      </c>
      <c r="C531" s="47"/>
      <c r="D531" s="5" t="s">
        <v>252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0</v>
      </c>
      <c r="S531" s="50">
        <f t="shared" si="72"/>
        <v>0</v>
      </c>
      <c r="T531" s="50" t="e">
        <f>S531-#REF!</f>
        <v>#REF!</v>
      </c>
      <c r="U531" s="51">
        <v>11</v>
      </c>
      <c r="V531" s="51"/>
      <c r="W531" s="51">
        <v>2</v>
      </c>
      <c r="X531" s="56"/>
      <c r="Y531" s="56">
        <v>11</v>
      </c>
      <c r="AA531" s="53">
        <f t="shared" si="76"/>
        <v>0</v>
      </c>
      <c r="AB531" s="8">
        <f t="shared" si="77"/>
        <v>0</v>
      </c>
      <c r="AC531" s="54">
        <f t="shared" si="78"/>
        <v>0</v>
      </c>
      <c r="AD531" s="53"/>
      <c r="AE531" s="8"/>
      <c r="AF531" s="54">
        <f t="shared" si="71"/>
        <v>0</v>
      </c>
      <c r="AG531" s="53"/>
      <c r="AH531" s="8"/>
      <c r="AI531" s="54">
        <f t="shared" si="73"/>
        <v>0</v>
      </c>
      <c r="AJ531" s="53">
        <f t="shared" si="79"/>
        <v>0</v>
      </c>
      <c r="AK531" s="8">
        <f t="shared" si="79"/>
        <v>0</v>
      </c>
      <c r="AL531" s="54">
        <f t="shared" si="79"/>
        <v>0</v>
      </c>
      <c r="AM531" s="55">
        <f t="shared" si="74"/>
        <v>0</v>
      </c>
      <c r="AN531" s="4">
        <f t="shared" si="75"/>
        <v>0</v>
      </c>
      <c r="AO531" s="4"/>
    </row>
    <row r="532" spans="1:41" ht="12.75">
      <c r="A532" s="11">
        <v>525</v>
      </c>
      <c r="B532" s="46">
        <v>18600983</v>
      </c>
      <c r="C532" s="47"/>
      <c r="D532" s="5" t="s">
        <v>253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  <c r="S532" s="50">
        <f t="shared" si="72"/>
        <v>0</v>
      </c>
      <c r="T532" s="50" t="e">
        <f>S532-#REF!</f>
        <v>#REF!</v>
      </c>
      <c r="U532" s="51">
        <v>11</v>
      </c>
      <c r="V532" s="51"/>
      <c r="W532" s="51">
        <v>2</v>
      </c>
      <c r="X532" s="56"/>
      <c r="Y532" s="56">
        <v>11</v>
      </c>
      <c r="AA532" s="53">
        <f t="shared" si="76"/>
        <v>0</v>
      </c>
      <c r="AB532" s="8">
        <f t="shared" si="77"/>
        <v>0</v>
      </c>
      <c r="AC532" s="54">
        <f t="shared" si="78"/>
        <v>0</v>
      </c>
      <c r="AD532" s="53"/>
      <c r="AE532" s="8"/>
      <c r="AF532" s="54">
        <f t="shared" si="71"/>
        <v>0</v>
      </c>
      <c r="AG532" s="53"/>
      <c r="AH532" s="8"/>
      <c r="AI532" s="54">
        <f t="shared" si="73"/>
        <v>0</v>
      </c>
      <c r="AJ532" s="53">
        <f t="shared" si="79"/>
        <v>0</v>
      </c>
      <c r="AK532" s="8">
        <f t="shared" si="79"/>
        <v>0</v>
      </c>
      <c r="AL532" s="54">
        <f t="shared" si="79"/>
        <v>0</v>
      </c>
      <c r="AM532" s="55">
        <f t="shared" si="74"/>
        <v>0</v>
      </c>
      <c r="AN532" s="4">
        <f t="shared" si="75"/>
        <v>0</v>
      </c>
      <c r="AO532" s="4"/>
    </row>
    <row r="533" spans="1:41" ht="12.75">
      <c r="A533" s="11">
        <v>526</v>
      </c>
      <c r="B533" s="46">
        <v>18600993</v>
      </c>
      <c r="C533" s="47"/>
      <c r="D533" s="70" t="s">
        <v>254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9">
        <v>0</v>
      </c>
      <c r="N533" s="49">
        <v>0</v>
      </c>
      <c r="O533" s="49">
        <v>0</v>
      </c>
      <c r="P533" s="49">
        <v>0</v>
      </c>
      <c r="Q533" s="49">
        <v>0</v>
      </c>
      <c r="R533" s="49">
        <v>0</v>
      </c>
      <c r="S533" s="50">
        <f t="shared" si="72"/>
        <v>0</v>
      </c>
      <c r="T533" s="50" t="e">
        <f>S533-#REF!</f>
        <v>#REF!</v>
      </c>
      <c r="U533" s="51" t="s">
        <v>1104</v>
      </c>
      <c r="V533" s="51"/>
      <c r="W533" s="51" t="s">
        <v>10</v>
      </c>
      <c r="X533" s="56"/>
      <c r="Y533" s="56" t="s">
        <v>1104</v>
      </c>
      <c r="AA533" s="53">
        <f t="shared" si="76"/>
        <v>0</v>
      </c>
      <c r="AB533" s="8">
        <f t="shared" si="77"/>
        <v>0</v>
      </c>
      <c r="AC533" s="54">
        <f t="shared" si="78"/>
        <v>0</v>
      </c>
      <c r="AD533" s="53"/>
      <c r="AE533" s="8"/>
      <c r="AF533" s="54">
        <f t="shared" si="71"/>
        <v>0</v>
      </c>
      <c r="AG533" s="53"/>
      <c r="AH533" s="8"/>
      <c r="AI533" s="54">
        <f t="shared" si="73"/>
        <v>0</v>
      </c>
      <c r="AJ533" s="53">
        <f t="shared" si="79"/>
        <v>0</v>
      </c>
      <c r="AK533" s="8">
        <f t="shared" si="79"/>
        <v>0</v>
      </c>
      <c r="AL533" s="54">
        <f t="shared" si="79"/>
        <v>0</v>
      </c>
      <c r="AM533" s="55">
        <f t="shared" si="74"/>
        <v>0</v>
      </c>
      <c r="AN533" s="4">
        <f t="shared" si="75"/>
        <v>0</v>
      </c>
      <c r="AO533" s="4"/>
    </row>
    <row r="534" spans="1:41" ht="12.75">
      <c r="A534" s="11">
        <v>527</v>
      </c>
      <c r="B534" s="46">
        <v>18601033</v>
      </c>
      <c r="C534" s="47"/>
      <c r="D534" s="70" t="s">
        <v>255</v>
      </c>
      <c r="E534" s="3">
        <v>39052</v>
      </c>
      <c r="F534" s="48">
        <v>0</v>
      </c>
      <c r="G534" s="48">
        <v>0</v>
      </c>
      <c r="H534" s="48">
        <v>2092.8</v>
      </c>
      <c r="I534" s="48">
        <v>0</v>
      </c>
      <c r="J534" s="48">
        <v>0</v>
      </c>
      <c r="K534" s="48">
        <v>0</v>
      </c>
      <c r="L534" s="48">
        <v>0</v>
      </c>
      <c r="M534" s="49">
        <v>0</v>
      </c>
      <c r="N534" s="49">
        <v>0</v>
      </c>
      <c r="O534" s="49">
        <v>0</v>
      </c>
      <c r="P534" s="49">
        <v>0</v>
      </c>
      <c r="Q534" s="49">
        <v>0</v>
      </c>
      <c r="R534" s="49">
        <v>0</v>
      </c>
      <c r="S534" s="50">
        <f t="shared" si="72"/>
        <v>174.4</v>
      </c>
      <c r="T534" s="50" t="e">
        <f>S534-#REF!</f>
        <v>#REF!</v>
      </c>
      <c r="U534" s="51" t="s">
        <v>1104</v>
      </c>
      <c r="V534" s="51"/>
      <c r="W534" s="51" t="s">
        <v>10</v>
      </c>
      <c r="X534" s="56"/>
      <c r="Y534" s="56" t="s">
        <v>1104</v>
      </c>
      <c r="AA534" s="53">
        <f t="shared" si="76"/>
        <v>174.4</v>
      </c>
      <c r="AB534" s="8">
        <f t="shared" si="77"/>
        <v>174.4</v>
      </c>
      <c r="AC534" s="54">
        <f t="shared" si="78"/>
        <v>174.4</v>
      </c>
      <c r="AD534" s="53"/>
      <c r="AE534" s="8"/>
      <c r="AF534" s="54">
        <f t="shared" si="71"/>
        <v>0</v>
      </c>
      <c r="AG534" s="53"/>
      <c r="AH534" s="8"/>
      <c r="AI534" s="54">
        <f t="shared" si="73"/>
        <v>0</v>
      </c>
      <c r="AJ534" s="53">
        <f t="shared" si="79"/>
        <v>0</v>
      </c>
      <c r="AK534" s="8">
        <f t="shared" si="79"/>
        <v>0</v>
      </c>
      <c r="AL534" s="54">
        <f t="shared" si="79"/>
        <v>0</v>
      </c>
      <c r="AM534" s="55">
        <f t="shared" si="74"/>
        <v>0</v>
      </c>
      <c r="AN534" s="4">
        <f t="shared" si="75"/>
        <v>0</v>
      </c>
      <c r="AO534" s="4"/>
    </row>
    <row r="535" spans="1:41" ht="12.75">
      <c r="A535" s="11">
        <v>528</v>
      </c>
      <c r="B535" s="46">
        <v>18601051</v>
      </c>
      <c r="C535" s="47"/>
      <c r="D535" s="70" t="s">
        <v>256</v>
      </c>
      <c r="E535" s="3">
        <v>39142</v>
      </c>
      <c r="F535" s="48"/>
      <c r="G535" s="48"/>
      <c r="H535" s="48"/>
      <c r="I535" s="48"/>
      <c r="J535" s="48"/>
      <c r="K535" s="48"/>
      <c r="L535" s="48">
        <v>2689050</v>
      </c>
      <c r="M535" s="49">
        <v>2689050</v>
      </c>
      <c r="N535" s="49">
        <v>2689050</v>
      </c>
      <c r="O535" s="49">
        <v>2765880</v>
      </c>
      <c r="P535" s="49">
        <v>2765880</v>
      </c>
      <c r="Q535" s="49">
        <v>2765880</v>
      </c>
      <c r="R535" s="49">
        <v>2055202</v>
      </c>
      <c r="S535" s="50">
        <f t="shared" si="72"/>
        <v>1449365.9166666667</v>
      </c>
      <c r="T535" s="50" t="e">
        <f>S535-#REF!</f>
        <v>#REF!</v>
      </c>
      <c r="U535" s="51">
        <v>47</v>
      </c>
      <c r="V535" s="51"/>
      <c r="W535" s="51" t="s">
        <v>40</v>
      </c>
      <c r="X535" s="56"/>
      <c r="Y535" s="56">
        <v>47</v>
      </c>
      <c r="AA535" s="53">
        <v>0</v>
      </c>
      <c r="AB535" s="8">
        <v>0</v>
      </c>
      <c r="AC535" s="54">
        <v>0</v>
      </c>
      <c r="AD535" s="53"/>
      <c r="AE535" s="8"/>
      <c r="AF535" s="54">
        <f t="shared" si="71"/>
        <v>0</v>
      </c>
      <c r="AG535" s="53"/>
      <c r="AH535" s="8"/>
      <c r="AI535" s="54">
        <f t="shared" si="73"/>
        <v>0</v>
      </c>
      <c r="AJ535" s="53">
        <f t="shared" si="79"/>
        <v>1449365.9166666667</v>
      </c>
      <c r="AK535" s="8">
        <f t="shared" si="79"/>
        <v>1449365.9166666667</v>
      </c>
      <c r="AL535" s="54">
        <f t="shared" si="79"/>
        <v>1449365.9166666667</v>
      </c>
      <c r="AM535" s="55">
        <f t="shared" si="74"/>
        <v>0</v>
      </c>
      <c r="AN535" s="4">
        <f t="shared" si="75"/>
        <v>0</v>
      </c>
      <c r="AO535" s="4"/>
    </row>
    <row r="536" spans="1:41" ht="12.75">
      <c r="A536" s="11">
        <v>529</v>
      </c>
      <c r="B536" s="46">
        <v>18601052</v>
      </c>
      <c r="C536" s="47"/>
      <c r="D536" s="70" t="s">
        <v>257</v>
      </c>
      <c r="E536" s="3">
        <v>39142</v>
      </c>
      <c r="F536" s="48"/>
      <c r="G536" s="48"/>
      <c r="H536" s="48"/>
      <c r="I536" s="48"/>
      <c r="J536" s="48"/>
      <c r="K536" s="48"/>
      <c r="L536" s="48">
        <v>1860950</v>
      </c>
      <c r="M536" s="49">
        <v>1860950</v>
      </c>
      <c r="N536" s="49">
        <v>1860950</v>
      </c>
      <c r="O536" s="49">
        <v>1914120</v>
      </c>
      <c r="P536" s="49">
        <v>1914120</v>
      </c>
      <c r="Q536" s="49">
        <v>1914120</v>
      </c>
      <c r="R536" s="49">
        <v>1422298</v>
      </c>
      <c r="S536" s="50">
        <f t="shared" si="72"/>
        <v>1003029.9166666666</v>
      </c>
      <c r="T536" s="50" t="e">
        <f>S536-#REF!</f>
        <v>#REF!</v>
      </c>
      <c r="U536" s="51">
        <v>65</v>
      </c>
      <c r="V536" s="51"/>
      <c r="W536" s="51" t="s">
        <v>43</v>
      </c>
      <c r="X536" s="67"/>
      <c r="Y536" s="67">
        <v>47</v>
      </c>
      <c r="AA536" s="53">
        <v>0</v>
      </c>
      <c r="AB536" s="8">
        <v>0</v>
      </c>
      <c r="AC536" s="54">
        <v>0</v>
      </c>
      <c r="AD536" s="53"/>
      <c r="AE536" s="8"/>
      <c r="AF536" s="54">
        <f t="shared" si="71"/>
        <v>0</v>
      </c>
      <c r="AG536" s="53"/>
      <c r="AH536" s="8"/>
      <c r="AI536" s="54">
        <f t="shared" si="73"/>
        <v>0</v>
      </c>
      <c r="AJ536" s="53">
        <f t="shared" si="79"/>
        <v>1003029.9166666666</v>
      </c>
      <c r="AK536" s="8">
        <f t="shared" si="79"/>
        <v>1003029.9166666666</v>
      </c>
      <c r="AL536" s="54">
        <f t="shared" si="79"/>
        <v>1003029.9166666666</v>
      </c>
      <c r="AM536" s="55">
        <f t="shared" si="74"/>
        <v>0</v>
      </c>
      <c r="AN536" s="4">
        <f t="shared" si="75"/>
        <v>0</v>
      </c>
      <c r="AO536" s="4"/>
    </row>
    <row r="537" spans="1:41" ht="12.75">
      <c r="A537" s="11">
        <v>530</v>
      </c>
      <c r="B537" s="46">
        <v>18608022</v>
      </c>
      <c r="C537" s="47"/>
      <c r="D537" s="5" t="s">
        <v>258</v>
      </c>
      <c r="F537" s="48">
        <v>29988664.26</v>
      </c>
      <c r="G537" s="48">
        <v>29988664.26</v>
      </c>
      <c r="H537" s="48">
        <v>29988664.26</v>
      </c>
      <c r="I537" s="48">
        <v>29506744.71</v>
      </c>
      <c r="J537" s="48">
        <v>29506744.71</v>
      </c>
      <c r="K537" s="48">
        <v>29506744.71</v>
      </c>
      <c r="L537" s="48">
        <v>29270051.26</v>
      </c>
      <c r="M537" s="49">
        <v>29270051.26</v>
      </c>
      <c r="N537" s="49">
        <v>29270051.26</v>
      </c>
      <c r="O537" s="49">
        <v>28900481.48</v>
      </c>
      <c r="P537" s="49">
        <v>28900481.48</v>
      </c>
      <c r="Q537" s="49">
        <v>28900481.48</v>
      </c>
      <c r="R537" s="49">
        <v>29456933.95</v>
      </c>
      <c r="S537" s="50">
        <f t="shared" si="72"/>
        <v>29394329.99791667</v>
      </c>
      <c r="T537" s="50" t="e">
        <f>S537-#REF!</f>
        <v>#REF!</v>
      </c>
      <c r="U537" s="51">
        <v>65</v>
      </c>
      <c r="V537" s="51"/>
      <c r="W537" s="51" t="s">
        <v>43</v>
      </c>
      <c r="X537" s="56"/>
      <c r="Y537" s="56">
        <v>47</v>
      </c>
      <c r="AA537" s="53">
        <v>0</v>
      </c>
      <c r="AB537" s="8">
        <v>0</v>
      </c>
      <c r="AC537" s="54">
        <v>0</v>
      </c>
      <c r="AD537" s="53"/>
      <c r="AE537" s="8"/>
      <c r="AF537" s="54">
        <f t="shared" si="71"/>
        <v>0</v>
      </c>
      <c r="AG537" s="53"/>
      <c r="AH537" s="8"/>
      <c r="AI537" s="54">
        <f t="shared" si="73"/>
        <v>0</v>
      </c>
      <c r="AJ537" s="53">
        <f t="shared" si="79"/>
        <v>29394329.99791667</v>
      </c>
      <c r="AK537" s="8">
        <f t="shared" si="79"/>
        <v>29394329.99791667</v>
      </c>
      <c r="AL537" s="54">
        <f t="shared" si="79"/>
        <v>29394329.99791667</v>
      </c>
      <c r="AM537" s="55">
        <f t="shared" si="74"/>
        <v>0</v>
      </c>
      <c r="AN537" s="4">
        <f t="shared" si="75"/>
        <v>0</v>
      </c>
      <c r="AO537" s="4"/>
    </row>
    <row r="538" spans="1:41" ht="12.75">
      <c r="A538" s="11">
        <v>531</v>
      </c>
      <c r="B538" s="46">
        <v>18608062</v>
      </c>
      <c r="C538" s="47"/>
      <c r="D538" s="5" t="s">
        <v>259</v>
      </c>
      <c r="F538" s="48">
        <v>-66060679.74</v>
      </c>
      <c r="G538" s="48">
        <v>-66064319.43</v>
      </c>
      <c r="H538" s="48">
        <v>-66065075.04</v>
      </c>
      <c r="I538" s="48">
        <v>-66066528.43</v>
      </c>
      <c r="J538" s="48">
        <v>-66066528.43</v>
      </c>
      <c r="K538" s="48">
        <v>-66066528.43</v>
      </c>
      <c r="L538" s="48">
        <v>-66066528.43</v>
      </c>
      <c r="M538" s="49">
        <v>-66066528.43</v>
      </c>
      <c r="N538" s="49">
        <v>-66066528.43</v>
      </c>
      <c r="O538" s="49">
        <v>-66366528.43</v>
      </c>
      <c r="P538" s="49">
        <v>-66366605.91</v>
      </c>
      <c r="Q538" s="49">
        <v>-67211605.91</v>
      </c>
      <c r="R538" s="49">
        <v>-67211605.91</v>
      </c>
      <c r="S538" s="50">
        <f t="shared" si="72"/>
        <v>-66259120.677083336</v>
      </c>
      <c r="T538" s="50" t="e">
        <f>S538-#REF!</f>
        <v>#REF!</v>
      </c>
      <c r="U538" s="51" t="s">
        <v>260</v>
      </c>
      <c r="V538" s="51"/>
      <c r="W538" s="51" t="s">
        <v>261</v>
      </c>
      <c r="X538" s="56"/>
      <c r="Y538" s="56">
        <v>51</v>
      </c>
      <c r="AA538" s="53">
        <v>0</v>
      </c>
      <c r="AB538" s="8">
        <v>0</v>
      </c>
      <c r="AC538" s="54">
        <v>0</v>
      </c>
      <c r="AD538" s="53"/>
      <c r="AE538" s="8"/>
      <c r="AF538" s="54">
        <f t="shared" si="71"/>
        <v>0</v>
      </c>
      <c r="AG538" s="53"/>
      <c r="AH538" s="8"/>
      <c r="AI538" s="54">
        <f t="shared" si="73"/>
        <v>0</v>
      </c>
      <c r="AJ538" s="53">
        <f t="shared" si="79"/>
        <v>-66259120.677083336</v>
      </c>
      <c r="AK538" s="8">
        <f t="shared" si="79"/>
        <v>-66259120.677083336</v>
      </c>
      <c r="AL538" s="54">
        <f t="shared" si="79"/>
        <v>-66259120.677083336</v>
      </c>
      <c r="AM538" s="55">
        <f t="shared" si="74"/>
        <v>0</v>
      </c>
      <c r="AN538" s="4">
        <f t="shared" si="75"/>
        <v>0</v>
      </c>
      <c r="AO538" s="4"/>
    </row>
    <row r="539" spans="1:41" ht="12.75">
      <c r="A539" s="11">
        <v>532</v>
      </c>
      <c r="B539" s="46">
        <v>18608112</v>
      </c>
      <c r="C539" s="47"/>
      <c r="D539" s="5" t="s">
        <v>262</v>
      </c>
      <c r="F539" s="48">
        <v>37150178.33</v>
      </c>
      <c r="G539" s="48">
        <v>37160996.97</v>
      </c>
      <c r="H539" s="48">
        <v>37209460.49</v>
      </c>
      <c r="I539" s="48">
        <v>37213837.42</v>
      </c>
      <c r="J539" s="48">
        <v>37232210.03</v>
      </c>
      <c r="K539" s="48">
        <v>37256012.28</v>
      </c>
      <c r="L539" s="48">
        <v>37266497.46</v>
      </c>
      <c r="M539" s="49">
        <v>37274289.46</v>
      </c>
      <c r="N539" s="49">
        <v>37284537.73</v>
      </c>
      <c r="O539" s="49">
        <v>37292943.25</v>
      </c>
      <c r="P539" s="49">
        <v>37301946.76</v>
      </c>
      <c r="Q539" s="49">
        <v>37320215.63</v>
      </c>
      <c r="R539" s="49">
        <v>37327695.17</v>
      </c>
      <c r="S539" s="50">
        <f t="shared" si="72"/>
        <v>37254323.685833335</v>
      </c>
      <c r="T539" s="50" t="e">
        <f>S539-#REF!</f>
        <v>#REF!</v>
      </c>
      <c r="U539" s="51">
        <v>65</v>
      </c>
      <c r="V539" s="51"/>
      <c r="W539" s="51" t="s">
        <v>43</v>
      </c>
      <c r="X539" s="56"/>
      <c r="Y539" s="56">
        <v>47</v>
      </c>
      <c r="AA539" s="53">
        <v>0</v>
      </c>
      <c r="AB539" s="8">
        <v>0</v>
      </c>
      <c r="AC539" s="54">
        <v>0</v>
      </c>
      <c r="AD539" s="53"/>
      <c r="AE539" s="8"/>
      <c r="AF539" s="54">
        <f t="shared" si="71"/>
        <v>0</v>
      </c>
      <c r="AG539" s="53"/>
      <c r="AH539" s="8"/>
      <c r="AI539" s="54">
        <f t="shared" si="73"/>
        <v>0</v>
      </c>
      <c r="AJ539" s="53">
        <f t="shared" si="79"/>
        <v>37254323.685833335</v>
      </c>
      <c r="AK539" s="8">
        <f t="shared" si="79"/>
        <v>37254323.685833335</v>
      </c>
      <c r="AL539" s="54">
        <f t="shared" si="79"/>
        <v>37254323.685833335</v>
      </c>
      <c r="AM539" s="55">
        <f t="shared" si="74"/>
        <v>0</v>
      </c>
      <c r="AN539" s="4">
        <f t="shared" si="75"/>
        <v>0</v>
      </c>
      <c r="AO539" s="4"/>
    </row>
    <row r="540" spans="1:41" ht="12.75">
      <c r="A540" s="11">
        <v>533</v>
      </c>
      <c r="B540" s="46">
        <v>18608142</v>
      </c>
      <c r="C540" s="47"/>
      <c r="D540" s="5" t="s">
        <v>263</v>
      </c>
      <c r="F540" s="48">
        <v>9351936.58</v>
      </c>
      <c r="G540" s="48">
        <v>9351936.58</v>
      </c>
      <c r="H540" s="48">
        <v>9351936.58</v>
      </c>
      <c r="I540" s="48">
        <v>9351936.58</v>
      </c>
      <c r="J540" s="48">
        <v>9351936.58</v>
      </c>
      <c r="K540" s="48">
        <v>9351936.58</v>
      </c>
      <c r="L540" s="48">
        <v>9351936.58</v>
      </c>
      <c r="M540" s="49">
        <v>9351936.58</v>
      </c>
      <c r="N540" s="49">
        <v>9351936.58</v>
      </c>
      <c r="O540" s="49">
        <v>9351936.58</v>
      </c>
      <c r="P540" s="49">
        <v>9351936.58</v>
      </c>
      <c r="Q540" s="49">
        <v>9351936.58</v>
      </c>
      <c r="R540" s="49">
        <v>9351936.58</v>
      </c>
      <c r="S540" s="50">
        <f t="shared" si="72"/>
        <v>9351936.58</v>
      </c>
      <c r="T540" s="50" t="e">
        <f>S540-#REF!</f>
        <v>#REF!</v>
      </c>
      <c r="U540" s="51">
        <v>65</v>
      </c>
      <c r="V540" s="51"/>
      <c r="W540" s="51" t="s">
        <v>43</v>
      </c>
      <c r="X540" s="56"/>
      <c r="Y540" s="56">
        <v>47</v>
      </c>
      <c r="AA540" s="53">
        <v>0</v>
      </c>
      <c r="AB540" s="8">
        <v>0</v>
      </c>
      <c r="AC540" s="54">
        <v>0</v>
      </c>
      <c r="AD540" s="53"/>
      <c r="AE540" s="8"/>
      <c r="AF540" s="54">
        <f t="shared" si="71"/>
        <v>0</v>
      </c>
      <c r="AG540" s="53"/>
      <c r="AH540" s="8"/>
      <c r="AI540" s="54">
        <f t="shared" si="73"/>
        <v>0</v>
      </c>
      <c r="AJ540" s="53">
        <f t="shared" si="79"/>
        <v>9351936.58</v>
      </c>
      <c r="AK540" s="8">
        <f t="shared" si="79"/>
        <v>9351936.58</v>
      </c>
      <c r="AL540" s="54">
        <f t="shared" si="79"/>
        <v>9351936.58</v>
      </c>
      <c r="AM540" s="55">
        <f t="shared" si="74"/>
        <v>0</v>
      </c>
      <c r="AN540" s="4">
        <f t="shared" si="75"/>
        <v>0</v>
      </c>
      <c r="AO540" s="4"/>
    </row>
    <row r="541" spans="1:41" ht="12.75">
      <c r="A541" s="11">
        <v>534</v>
      </c>
      <c r="B541" s="46">
        <v>18608152</v>
      </c>
      <c r="C541" s="47"/>
      <c r="D541" s="5" t="s">
        <v>264</v>
      </c>
      <c r="F541" s="48">
        <v>209796.52</v>
      </c>
      <c r="G541" s="48">
        <v>209796.52</v>
      </c>
      <c r="H541" s="48">
        <v>209796.52</v>
      </c>
      <c r="I541" s="48">
        <v>209796.52</v>
      </c>
      <c r="J541" s="48">
        <v>209796.52</v>
      </c>
      <c r="K541" s="48">
        <v>209796.52</v>
      </c>
      <c r="L541" s="48">
        <v>209796.52</v>
      </c>
      <c r="M541" s="49">
        <v>209796.52</v>
      </c>
      <c r="N541" s="49">
        <v>209796.52</v>
      </c>
      <c r="O541" s="49">
        <v>209796.52</v>
      </c>
      <c r="P541" s="49">
        <v>209796.52</v>
      </c>
      <c r="Q541" s="49">
        <v>209796.52</v>
      </c>
      <c r="R541" s="49">
        <v>209796.52</v>
      </c>
      <c r="S541" s="50">
        <f t="shared" si="72"/>
        <v>209796.52</v>
      </c>
      <c r="T541" s="50" t="e">
        <f>S541-#REF!</f>
        <v>#REF!</v>
      </c>
      <c r="U541" s="51">
        <v>65</v>
      </c>
      <c r="V541" s="51"/>
      <c r="W541" s="51" t="s">
        <v>43</v>
      </c>
      <c r="X541" s="56"/>
      <c r="Y541" s="56">
        <v>47</v>
      </c>
      <c r="AA541" s="53">
        <v>0</v>
      </c>
      <c r="AB541" s="8">
        <v>0</v>
      </c>
      <c r="AC541" s="54">
        <v>0</v>
      </c>
      <c r="AD541" s="53"/>
      <c r="AE541" s="8"/>
      <c r="AF541" s="54">
        <f t="shared" si="71"/>
        <v>0</v>
      </c>
      <c r="AG541" s="53"/>
      <c r="AH541" s="8"/>
      <c r="AI541" s="54">
        <f t="shared" si="73"/>
        <v>0</v>
      </c>
      <c r="AJ541" s="53">
        <f t="shared" si="79"/>
        <v>209796.52</v>
      </c>
      <c r="AK541" s="8">
        <f t="shared" si="79"/>
        <v>209796.52</v>
      </c>
      <c r="AL541" s="54">
        <f t="shared" si="79"/>
        <v>209796.52</v>
      </c>
      <c r="AM541" s="55">
        <f t="shared" si="74"/>
        <v>0</v>
      </c>
      <c r="AN541" s="4">
        <f t="shared" si="75"/>
        <v>0</v>
      </c>
      <c r="AO541" s="4"/>
    </row>
    <row r="542" spans="1:41" ht="12.75">
      <c r="A542" s="11">
        <v>535</v>
      </c>
      <c r="B542" s="46">
        <v>18608212</v>
      </c>
      <c r="C542" s="47"/>
      <c r="D542" s="5" t="s">
        <v>265</v>
      </c>
      <c r="F542" s="48">
        <v>1296086.49</v>
      </c>
      <c r="G542" s="48">
        <v>1303897.94</v>
      </c>
      <c r="H542" s="48">
        <v>1307834.99</v>
      </c>
      <c r="I542" s="48">
        <v>1308870.57</v>
      </c>
      <c r="J542" s="48">
        <v>1308958.37</v>
      </c>
      <c r="K542" s="48">
        <v>1309708.37</v>
      </c>
      <c r="L542" s="48">
        <v>1310313.37</v>
      </c>
      <c r="M542" s="49">
        <v>1310875.12</v>
      </c>
      <c r="N542" s="49">
        <v>1311023.87</v>
      </c>
      <c r="O542" s="49">
        <v>1311193.87</v>
      </c>
      <c r="P542" s="49">
        <v>1311300.12</v>
      </c>
      <c r="Q542" s="49">
        <v>1311300.12</v>
      </c>
      <c r="R542" s="49">
        <v>1313043.62</v>
      </c>
      <c r="S542" s="50">
        <f t="shared" si="72"/>
        <v>1309153.480416667</v>
      </c>
      <c r="T542" s="50" t="e">
        <f>S542-#REF!</f>
        <v>#REF!</v>
      </c>
      <c r="U542" s="51">
        <v>65</v>
      </c>
      <c r="V542" s="51"/>
      <c r="W542" s="51" t="s">
        <v>43</v>
      </c>
      <c r="X542" s="56"/>
      <c r="Y542" s="56">
        <v>47</v>
      </c>
      <c r="AA542" s="53">
        <v>0</v>
      </c>
      <c r="AB542" s="8">
        <v>0</v>
      </c>
      <c r="AC542" s="54">
        <v>0</v>
      </c>
      <c r="AD542" s="53"/>
      <c r="AE542" s="8"/>
      <c r="AF542" s="54">
        <f t="shared" si="71"/>
        <v>0</v>
      </c>
      <c r="AG542" s="53"/>
      <c r="AH542" s="8"/>
      <c r="AI542" s="54">
        <f t="shared" si="73"/>
        <v>0</v>
      </c>
      <c r="AJ542" s="53">
        <f t="shared" si="79"/>
        <v>1309153.480416667</v>
      </c>
      <c r="AK542" s="8">
        <f t="shared" si="79"/>
        <v>1309153.480416667</v>
      </c>
      <c r="AL542" s="54">
        <f t="shared" si="79"/>
        <v>1309153.480416667</v>
      </c>
      <c r="AM542" s="55">
        <f t="shared" si="74"/>
        <v>0</v>
      </c>
      <c r="AN542" s="4">
        <f t="shared" si="75"/>
        <v>0</v>
      </c>
      <c r="AO542" s="4"/>
    </row>
    <row r="543" spans="1:41" ht="12.75">
      <c r="A543" s="11">
        <v>536</v>
      </c>
      <c r="B543" s="46">
        <v>18608242</v>
      </c>
      <c r="C543" s="47"/>
      <c r="D543" s="5" t="s">
        <v>266</v>
      </c>
      <c r="F543" s="48">
        <v>8717.5</v>
      </c>
      <c r="G543" s="48">
        <v>8717.5</v>
      </c>
      <c r="H543" s="48">
        <v>8717.5</v>
      </c>
      <c r="I543" s="48">
        <v>8717.5</v>
      </c>
      <c r="J543" s="48">
        <v>8717.5</v>
      </c>
      <c r="K543" s="48">
        <v>8717.5</v>
      </c>
      <c r="L543" s="48">
        <v>8717.5</v>
      </c>
      <c r="M543" s="49">
        <v>8717.5</v>
      </c>
      <c r="N543" s="49">
        <v>8717.5</v>
      </c>
      <c r="O543" s="49">
        <v>8717.5</v>
      </c>
      <c r="P543" s="49">
        <v>8717.5</v>
      </c>
      <c r="Q543" s="49">
        <v>8717.5</v>
      </c>
      <c r="R543" s="49">
        <v>8717.5</v>
      </c>
      <c r="S543" s="50">
        <f t="shared" si="72"/>
        <v>8717.5</v>
      </c>
      <c r="T543" s="50" t="e">
        <f>S543-#REF!</f>
        <v>#REF!</v>
      </c>
      <c r="U543" s="51">
        <v>65</v>
      </c>
      <c r="V543" s="51"/>
      <c r="W543" s="51" t="s">
        <v>43</v>
      </c>
      <c r="X543" s="56"/>
      <c r="Y543" s="56">
        <v>47</v>
      </c>
      <c r="AA543" s="53">
        <v>0</v>
      </c>
      <c r="AB543" s="8">
        <v>0</v>
      </c>
      <c r="AC543" s="54">
        <v>0</v>
      </c>
      <c r="AD543" s="53"/>
      <c r="AE543" s="8"/>
      <c r="AF543" s="54">
        <f t="shared" si="71"/>
        <v>0</v>
      </c>
      <c r="AG543" s="53"/>
      <c r="AH543" s="8"/>
      <c r="AI543" s="54">
        <f t="shared" si="73"/>
        <v>0</v>
      </c>
      <c r="AJ543" s="53">
        <f t="shared" si="79"/>
        <v>8717.5</v>
      </c>
      <c r="AK543" s="8">
        <f t="shared" si="79"/>
        <v>8717.5</v>
      </c>
      <c r="AL543" s="54">
        <f t="shared" si="79"/>
        <v>8717.5</v>
      </c>
      <c r="AM543" s="55">
        <f t="shared" si="74"/>
        <v>0</v>
      </c>
      <c r="AN543" s="4">
        <f t="shared" si="75"/>
        <v>0</v>
      </c>
      <c r="AO543" s="4"/>
    </row>
    <row r="544" spans="1:41" ht="12.75">
      <c r="A544" s="11">
        <v>537</v>
      </c>
      <c r="B544" s="46">
        <v>18608312</v>
      </c>
      <c r="C544" s="47"/>
      <c r="D544" s="5" t="s">
        <v>267</v>
      </c>
      <c r="F544" s="48">
        <v>2496551.21</v>
      </c>
      <c r="G544" s="48">
        <v>2496846.21</v>
      </c>
      <c r="H544" s="48">
        <v>2496846.21</v>
      </c>
      <c r="I544" s="48">
        <v>2496996.21</v>
      </c>
      <c r="J544" s="48">
        <v>2496996.21</v>
      </c>
      <c r="K544" s="48">
        <v>2498271.21</v>
      </c>
      <c r="L544" s="48">
        <v>2498707.07</v>
      </c>
      <c r="M544" s="49">
        <v>2499430.84</v>
      </c>
      <c r="N544" s="49">
        <v>2500325.84</v>
      </c>
      <c r="O544" s="49">
        <v>2501173.19</v>
      </c>
      <c r="P544" s="49">
        <v>2504318.19</v>
      </c>
      <c r="Q544" s="49">
        <v>2504318.19</v>
      </c>
      <c r="R544" s="49">
        <v>2505729.76</v>
      </c>
      <c r="S544" s="50">
        <f t="shared" si="72"/>
        <v>2499614.1545833335</v>
      </c>
      <c r="T544" s="50" t="e">
        <f>S544-#REF!</f>
        <v>#REF!</v>
      </c>
      <c r="U544" s="51">
        <v>65</v>
      </c>
      <c r="V544" s="51"/>
      <c r="W544" s="51" t="s">
        <v>43</v>
      </c>
      <c r="X544" s="56"/>
      <c r="Y544" s="56">
        <v>47</v>
      </c>
      <c r="AA544" s="53">
        <v>0</v>
      </c>
      <c r="AB544" s="8">
        <v>0</v>
      </c>
      <c r="AC544" s="54">
        <v>0</v>
      </c>
      <c r="AD544" s="53"/>
      <c r="AE544" s="8"/>
      <c r="AF544" s="54">
        <f t="shared" si="71"/>
        <v>0</v>
      </c>
      <c r="AG544" s="53"/>
      <c r="AH544" s="8"/>
      <c r="AI544" s="54">
        <f t="shared" si="73"/>
        <v>0</v>
      </c>
      <c r="AJ544" s="53">
        <f t="shared" si="79"/>
        <v>2499614.1545833335</v>
      </c>
      <c r="AK544" s="8">
        <f t="shared" si="79"/>
        <v>2499614.1545833335</v>
      </c>
      <c r="AL544" s="54">
        <f t="shared" si="79"/>
        <v>2499614.1545833335</v>
      </c>
      <c r="AM544" s="55">
        <f t="shared" si="74"/>
        <v>0</v>
      </c>
      <c r="AN544" s="4">
        <f t="shared" si="75"/>
        <v>0</v>
      </c>
      <c r="AO544" s="4"/>
    </row>
    <row r="545" spans="1:41" ht="12.75">
      <c r="A545" s="11">
        <v>538</v>
      </c>
      <c r="B545" s="46">
        <v>18608412</v>
      </c>
      <c r="C545" s="47"/>
      <c r="D545" s="5" t="s">
        <v>268</v>
      </c>
      <c r="F545" s="48">
        <v>2573728.54</v>
      </c>
      <c r="G545" s="48">
        <v>2573728.54</v>
      </c>
      <c r="H545" s="48">
        <v>2573728.54</v>
      </c>
      <c r="I545" s="48">
        <v>2574313.54</v>
      </c>
      <c r="J545" s="48">
        <v>2574313.54</v>
      </c>
      <c r="K545" s="48">
        <v>2574313.54</v>
      </c>
      <c r="L545" s="48">
        <v>2574313.54</v>
      </c>
      <c r="M545" s="49">
        <v>2574313.54</v>
      </c>
      <c r="N545" s="49">
        <v>2574313.54</v>
      </c>
      <c r="O545" s="49">
        <v>2574313.54</v>
      </c>
      <c r="P545" s="49">
        <v>2574313.54</v>
      </c>
      <c r="Q545" s="49">
        <v>2574313.54</v>
      </c>
      <c r="R545" s="49">
        <v>2574313.54</v>
      </c>
      <c r="S545" s="50">
        <f t="shared" si="72"/>
        <v>2574191.6649999996</v>
      </c>
      <c r="T545" s="50" t="e">
        <f>S545-#REF!</f>
        <v>#REF!</v>
      </c>
      <c r="U545" s="51">
        <v>65</v>
      </c>
      <c r="V545" s="51"/>
      <c r="W545" s="51" t="s">
        <v>43</v>
      </c>
      <c r="X545" s="56"/>
      <c r="Y545" s="56">
        <v>47</v>
      </c>
      <c r="AA545" s="53">
        <v>0</v>
      </c>
      <c r="AB545" s="8">
        <v>0</v>
      </c>
      <c r="AC545" s="54">
        <v>0</v>
      </c>
      <c r="AD545" s="53"/>
      <c r="AE545" s="8"/>
      <c r="AF545" s="54">
        <f t="shared" si="71"/>
        <v>0</v>
      </c>
      <c r="AG545" s="53"/>
      <c r="AH545" s="8"/>
      <c r="AI545" s="54">
        <f t="shared" si="73"/>
        <v>0</v>
      </c>
      <c r="AJ545" s="53">
        <f t="shared" si="79"/>
        <v>2574191.6649999996</v>
      </c>
      <c r="AK545" s="8">
        <f t="shared" si="79"/>
        <v>2574191.6649999996</v>
      </c>
      <c r="AL545" s="54">
        <f t="shared" si="79"/>
        <v>2574191.6649999996</v>
      </c>
      <c r="AM545" s="55">
        <f t="shared" si="74"/>
        <v>0</v>
      </c>
      <c r="AN545" s="4">
        <f t="shared" si="75"/>
        <v>0</v>
      </c>
      <c r="AO545" s="4"/>
    </row>
    <row r="546" spans="1:41" ht="12.75">
      <c r="A546" s="11">
        <v>539</v>
      </c>
      <c r="B546" s="46">
        <v>18608442</v>
      </c>
      <c r="C546" s="47"/>
      <c r="D546" s="5" t="s">
        <v>269</v>
      </c>
      <c r="F546" s="48">
        <v>856121.11</v>
      </c>
      <c r="G546" s="48">
        <v>856121.11</v>
      </c>
      <c r="H546" s="48">
        <v>856121.11</v>
      </c>
      <c r="I546" s="48">
        <v>856121.11</v>
      </c>
      <c r="J546" s="48">
        <v>856121.11</v>
      </c>
      <c r="K546" s="48">
        <v>856121.11</v>
      </c>
      <c r="L546" s="48">
        <v>856121.11</v>
      </c>
      <c r="M546" s="49">
        <v>856121.11</v>
      </c>
      <c r="N546" s="49">
        <v>856121.11</v>
      </c>
      <c r="O546" s="49">
        <v>856121.11</v>
      </c>
      <c r="P546" s="49">
        <v>856121.11</v>
      </c>
      <c r="Q546" s="49">
        <v>856121.11</v>
      </c>
      <c r="R546" s="49">
        <v>856121.11</v>
      </c>
      <c r="S546" s="50">
        <f t="shared" si="72"/>
        <v>856121.11</v>
      </c>
      <c r="T546" s="50" t="e">
        <f>S546-#REF!</f>
        <v>#REF!</v>
      </c>
      <c r="U546" s="51">
        <v>65</v>
      </c>
      <c r="V546" s="51"/>
      <c r="W546" s="51" t="s">
        <v>43</v>
      </c>
      <c r="X546" s="56"/>
      <c r="Y546" s="56">
        <v>47</v>
      </c>
      <c r="AA546" s="53">
        <v>0</v>
      </c>
      <c r="AB546" s="8">
        <v>0</v>
      </c>
      <c r="AC546" s="54">
        <v>0</v>
      </c>
      <c r="AD546" s="53"/>
      <c r="AE546" s="8"/>
      <c r="AF546" s="54">
        <f t="shared" si="71"/>
        <v>0</v>
      </c>
      <c r="AG546" s="53"/>
      <c r="AH546" s="8"/>
      <c r="AI546" s="54">
        <f t="shared" si="73"/>
        <v>0</v>
      </c>
      <c r="AJ546" s="53">
        <f t="shared" si="79"/>
        <v>856121.11</v>
      </c>
      <c r="AK546" s="8">
        <f t="shared" si="79"/>
        <v>856121.11</v>
      </c>
      <c r="AL546" s="54">
        <f t="shared" si="79"/>
        <v>856121.11</v>
      </c>
      <c r="AM546" s="55">
        <f t="shared" si="74"/>
        <v>0</v>
      </c>
      <c r="AN546" s="4">
        <f t="shared" si="75"/>
        <v>0</v>
      </c>
      <c r="AO546" s="4"/>
    </row>
    <row r="547" spans="1:41" ht="12.75">
      <c r="A547" s="11">
        <v>540</v>
      </c>
      <c r="B547" s="46">
        <v>18608452</v>
      </c>
      <c r="C547" s="47"/>
      <c r="D547" s="5" t="s">
        <v>270</v>
      </c>
      <c r="F547" s="48">
        <v>366.95</v>
      </c>
      <c r="G547" s="48">
        <v>366.95</v>
      </c>
      <c r="H547" s="48">
        <v>366.95</v>
      </c>
      <c r="I547" s="48">
        <v>366.95</v>
      </c>
      <c r="J547" s="48">
        <v>366.95</v>
      </c>
      <c r="K547" s="48">
        <v>366.95</v>
      </c>
      <c r="L547" s="48">
        <v>366.95</v>
      </c>
      <c r="M547" s="49">
        <v>366.95</v>
      </c>
      <c r="N547" s="49">
        <v>366.95</v>
      </c>
      <c r="O547" s="49">
        <v>366.95</v>
      </c>
      <c r="P547" s="49">
        <v>366.95</v>
      </c>
      <c r="Q547" s="49">
        <v>366.95</v>
      </c>
      <c r="R547" s="49">
        <v>366.95</v>
      </c>
      <c r="S547" s="50">
        <f t="shared" si="72"/>
        <v>366.9499999999999</v>
      </c>
      <c r="T547" s="50" t="e">
        <f>S547-#REF!</f>
        <v>#REF!</v>
      </c>
      <c r="U547" s="51">
        <v>65</v>
      </c>
      <c r="V547" s="51"/>
      <c r="W547" s="51" t="s">
        <v>43</v>
      </c>
      <c r="X547" s="56"/>
      <c r="Y547" s="56">
        <v>47</v>
      </c>
      <c r="AA547" s="53">
        <v>0</v>
      </c>
      <c r="AB547" s="8">
        <v>0</v>
      </c>
      <c r="AC547" s="54">
        <v>0</v>
      </c>
      <c r="AD547" s="53"/>
      <c r="AE547" s="8"/>
      <c r="AF547" s="54">
        <f t="shared" si="71"/>
        <v>0</v>
      </c>
      <c r="AG547" s="53"/>
      <c r="AH547" s="8"/>
      <c r="AI547" s="54">
        <f t="shared" si="73"/>
        <v>0</v>
      </c>
      <c r="AJ547" s="53">
        <f aca="true" t="shared" si="80" ref="AJ547:AL566">IF($Y547&gt;0,$S547-$AF547-$AI547-$AC547,0)</f>
        <v>366.9499999999999</v>
      </c>
      <c r="AK547" s="8">
        <f t="shared" si="80"/>
        <v>366.9499999999999</v>
      </c>
      <c r="AL547" s="54">
        <f t="shared" si="80"/>
        <v>366.9499999999999</v>
      </c>
      <c r="AM547" s="55">
        <f t="shared" si="74"/>
        <v>0</v>
      </c>
      <c r="AN547" s="4">
        <f t="shared" si="75"/>
        <v>0</v>
      </c>
      <c r="AO547" s="4"/>
    </row>
    <row r="548" spans="1:41" ht="12.75">
      <c r="A548" s="11">
        <v>541</v>
      </c>
      <c r="B548" s="46">
        <v>18608512</v>
      </c>
      <c r="C548" s="47"/>
      <c r="D548" s="5" t="s">
        <v>271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50">
        <f t="shared" si="72"/>
        <v>0</v>
      </c>
      <c r="T548" s="50" t="e">
        <f>S548-#REF!</f>
        <v>#REF!</v>
      </c>
      <c r="U548" s="51">
        <v>65</v>
      </c>
      <c r="V548" s="51"/>
      <c r="W548" s="51" t="s">
        <v>43</v>
      </c>
      <c r="X548" s="56"/>
      <c r="Y548" s="56">
        <v>47</v>
      </c>
      <c r="AA548" s="53">
        <v>0</v>
      </c>
      <c r="AB548" s="8">
        <v>0</v>
      </c>
      <c r="AC548" s="54">
        <v>0</v>
      </c>
      <c r="AD548" s="53"/>
      <c r="AE548" s="8"/>
      <c r="AF548" s="54">
        <f t="shared" si="71"/>
        <v>0</v>
      </c>
      <c r="AG548" s="53"/>
      <c r="AH548" s="8"/>
      <c r="AI548" s="54">
        <f t="shared" si="73"/>
        <v>0</v>
      </c>
      <c r="AJ548" s="53">
        <f t="shared" si="80"/>
        <v>0</v>
      </c>
      <c r="AK548" s="8">
        <f t="shared" si="80"/>
        <v>0</v>
      </c>
      <c r="AL548" s="54">
        <f t="shared" si="80"/>
        <v>0</v>
      </c>
      <c r="AM548" s="55">
        <f t="shared" si="74"/>
        <v>0</v>
      </c>
      <c r="AN548" s="4">
        <f t="shared" si="75"/>
        <v>0</v>
      </c>
      <c r="AO548" s="4"/>
    </row>
    <row r="549" spans="1:41" ht="12.75">
      <c r="A549" s="11">
        <v>542</v>
      </c>
      <c r="B549" s="46">
        <v>18608542</v>
      </c>
      <c r="C549" s="47"/>
      <c r="D549" s="5" t="s">
        <v>272</v>
      </c>
      <c r="F549" s="48">
        <v>379591.4</v>
      </c>
      <c r="G549" s="48">
        <v>379591.4</v>
      </c>
      <c r="H549" s="48">
        <v>379591.4</v>
      </c>
      <c r="I549" s="48">
        <v>379591.4</v>
      </c>
      <c r="J549" s="48">
        <v>379591.4</v>
      </c>
      <c r="K549" s="48">
        <v>379591.4</v>
      </c>
      <c r="L549" s="48">
        <v>379591.4</v>
      </c>
      <c r="M549" s="49">
        <v>379591.4</v>
      </c>
      <c r="N549" s="49">
        <v>379591.4</v>
      </c>
      <c r="O549" s="49">
        <v>379591.4</v>
      </c>
      <c r="P549" s="49">
        <v>379591.4</v>
      </c>
      <c r="Q549" s="49">
        <v>379591.4</v>
      </c>
      <c r="R549" s="49">
        <v>379591.4</v>
      </c>
      <c r="S549" s="50">
        <f t="shared" si="72"/>
        <v>379591.39999999997</v>
      </c>
      <c r="T549" s="50" t="e">
        <f>S549-#REF!</f>
        <v>#REF!</v>
      </c>
      <c r="U549" s="51">
        <v>65</v>
      </c>
      <c r="V549" s="51"/>
      <c r="W549" s="51" t="s">
        <v>43</v>
      </c>
      <c r="X549" s="56"/>
      <c r="Y549" s="56">
        <v>47</v>
      </c>
      <c r="AA549" s="53">
        <v>0</v>
      </c>
      <c r="AB549" s="8">
        <v>0</v>
      </c>
      <c r="AC549" s="54">
        <v>0</v>
      </c>
      <c r="AD549" s="53"/>
      <c r="AE549" s="8"/>
      <c r="AF549" s="54">
        <f t="shared" si="71"/>
        <v>0</v>
      </c>
      <c r="AG549" s="53"/>
      <c r="AH549" s="8"/>
      <c r="AI549" s="54">
        <f t="shared" si="73"/>
        <v>0</v>
      </c>
      <c r="AJ549" s="53">
        <f t="shared" si="80"/>
        <v>379591.39999999997</v>
      </c>
      <c r="AK549" s="8">
        <f t="shared" si="80"/>
        <v>379591.39999999997</v>
      </c>
      <c r="AL549" s="54">
        <f t="shared" si="80"/>
        <v>379591.39999999997</v>
      </c>
      <c r="AM549" s="55">
        <f t="shared" si="74"/>
        <v>0</v>
      </c>
      <c r="AN549" s="4">
        <f t="shared" si="75"/>
        <v>0</v>
      </c>
      <c r="AO549" s="4"/>
    </row>
    <row r="550" spans="1:41" ht="12.75">
      <c r="A550" s="11">
        <v>543</v>
      </c>
      <c r="B550" s="46">
        <v>18608612</v>
      </c>
      <c r="C550" s="47"/>
      <c r="D550" s="5" t="s">
        <v>273</v>
      </c>
      <c r="F550" s="48">
        <v>769040.33</v>
      </c>
      <c r="G550" s="48">
        <v>769040.33</v>
      </c>
      <c r="H550" s="48">
        <v>769040.33</v>
      </c>
      <c r="I550" s="48">
        <v>769040.33</v>
      </c>
      <c r="J550" s="48">
        <v>769040.33</v>
      </c>
      <c r="K550" s="48">
        <v>769040.33</v>
      </c>
      <c r="L550" s="48">
        <v>769040.33</v>
      </c>
      <c r="M550" s="49">
        <v>769040.33</v>
      </c>
      <c r="N550" s="49">
        <v>769040.33</v>
      </c>
      <c r="O550" s="49">
        <v>769040.33</v>
      </c>
      <c r="P550" s="49">
        <v>769040.33</v>
      </c>
      <c r="Q550" s="49">
        <v>769040.33</v>
      </c>
      <c r="R550" s="49">
        <v>769040.33</v>
      </c>
      <c r="S550" s="50">
        <f t="shared" si="72"/>
        <v>769040.33</v>
      </c>
      <c r="T550" s="50" t="e">
        <f>S550-#REF!</f>
        <v>#REF!</v>
      </c>
      <c r="U550" s="51">
        <v>65</v>
      </c>
      <c r="V550" s="51"/>
      <c r="W550" s="51" t="s">
        <v>43</v>
      </c>
      <c r="X550" s="56"/>
      <c r="Y550" s="56">
        <v>47</v>
      </c>
      <c r="AA550" s="53">
        <v>0</v>
      </c>
      <c r="AB550" s="8">
        <v>0</v>
      </c>
      <c r="AC550" s="54">
        <v>0</v>
      </c>
      <c r="AD550" s="53"/>
      <c r="AE550" s="8"/>
      <c r="AF550" s="54">
        <f t="shared" si="71"/>
        <v>0</v>
      </c>
      <c r="AG550" s="53"/>
      <c r="AH550" s="8"/>
      <c r="AI550" s="54">
        <f t="shared" si="73"/>
        <v>0</v>
      </c>
      <c r="AJ550" s="53">
        <f t="shared" si="80"/>
        <v>769040.33</v>
      </c>
      <c r="AK550" s="8">
        <f t="shared" si="80"/>
        <v>769040.33</v>
      </c>
      <c r="AL550" s="54">
        <f t="shared" si="80"/>
        <v>769040.33</v>
      </c>
      <c r="AM550" s="55">
        <f t="shared" si="74"/>
        <v>0</v>
      </c>
      <c r="AN550" s="4">
        <f t="shared" si="75"/>
        <v>0</v>
      </c>
      <c r="AO550" s="4"/>
    </row>
    <row r="551" spans="1:41" ht="12.75">
      <c r="A551" s="11">
        <v>544</v>
      </c>
      <c r="B551" s="46">
        <v>18608642</v>
      </c>
      <c r="C551" s="47"/>
      <c r="D551" s="5" t="s">
        <v>272</v>
      </c>
      <c r="F551" s="48">
        <v>15888.2</v>
      </c>
      <c r="G551" s="48">
        <v>15888.2</v>
      </c>
      <c r="H551" s="48">
        <v>15888.2</v>
      </c>
      <c r="I551" s="48">
        <v>15888.2</v>
      </c>
      <c r="J551" s="48">
        <v>15888.2</v>
      </c>
      <c r="K551" s="48">
        <v>15888.2</v>
      </c>
      <c r="L551" s="48">
        <v>15888.2</v>
      </c>
      <c r="M551" s="49">
        <v>15888.2</v>
      </c>
      <c r="N551" s="49">
        <v>15888.2</v>
      </c>
      <c r="O551" s="49">
        <v>15888.2</v>
      </c>
      <c r="P551" s="49">
        <v>15888.2</v>
      </c>
      <c r="Q551" s="49">
        <v>15888.2</v>
      </c>
      <c r="R551" s="49">
        <v>15888.2</v>
      </c>
      <c r="S551" s="50">
        <f t="shared" si="72"/>
        <v>15888.200000000003</v>
      </c>
      <c r="T551" s="50" t="e">
        <f>S551-#REF!</f>
        <v>#REF!</v>
      </c>
      <c r="U551" s="51">
        <v>65</v>
      </c>
      <c r="V551" s="51"/>
      <c r="W551" s="51" t="s">
        <v>43</v>
      </c>
      <c r="X551" s="56"/>
      <c r="Y551" s="56">
        <v>47</v>
      </c>
      <c r="AA551" s="53">
        <v>0</v>
      </c>
      <c r="AB551" s="8">
        <v>0</v>
      </c>
      <c r="AC551" s="54">
        <v>0</v>
      </c>
      <c r="AD551" s="53"/>
      <c r="AE551" s="8"/>
      <c r="AF551" s="54">
        <f t="shared" si="71"/>
        <v>0</v>
      </c>
      <c r="AG551" s="53"/>
      <c r="AH551" s="8"/>
      <c r="AI551" s="54">
        <f t="shared" si="73"/>
        <v>0</v>
      </c>
      <c r="AJ551" s="53">
        <f t="shared" si="80"/>
        <v>15888.200000000003</v>
      </c>
      <c r="AK551" s="8">
        <f t="shared" si="80"/>
        <v>15888.200000000003</v>
      </c>
      <c r="AL551" s="54">
        <f t="shared" si="80"/>
        <v>15888.200000000003</v>
      </c>
      <c r="AM551" s="55">
        <f t="shared" si="74"/>
        <v>0</v>
      </c>
      <c r="AN551" s="4">
        <f t="shared" si="75"/>
        <v>0</v>
      </c>
      <c r="AO551" s="4"/>
    </row>
    <row r="552" spans="1:41" ht="12.75">
      <c r="A552" s="11">
        <v>545</v>
      </c>
      <c r="B552" s="46">
        <v>18608712</v>
      </c>
      <c r="C552" s="47"/>
      <c r="D552" s="5" t="s">
        <v>274</v>
      </c>
      <c r="F552" s="48">
        <v>3033714.27</v>
      </c>
      <c r="G552" s="48">
        <v>3056083.41</v>
      </c>
      <c r="H552" s="48">
        <v>3069305.69</v>
      </c>
      <c r="I552" s="48">
        <v>3082810.85</v>
      </c>
      <c r="J552" s="48">
        <v>3085190.97</v>
      </c>
      <c r="K552" s="48">
        <v>3086957.86</v>
      </c>
      <c r="L552" s="48">
        <v>3090671.71</v>
      </c>
      <c r="M552" s="49">
        <v>3094408.69</v>
      </c>
      <c r="N552" s="49">
        <v>3107953.53</v>
      </c>
      <c r="O552" s="49">
        <v>3114945.01</v>
      </c>
      <c r="P552" s="49">
        <v>3138400.74</v>
      </c>
      <c r="Q552" s="49">
        <v>3174458.99</v>
      </c>
      <c r="R552" s="49">
        <v>3243004.37</v>
      </c>
      <c r="S552" s="50">
        <f t="shared" si="72"/>
        <v>3103295.564166667</v>
      </c>
      <c r="T552" s="50" t="e">
        <f>S552-#REF!</f>
        <v>#REF!</v>
      </c>
      <c r="U552" s="51">
        <v>65</v>
      </c>
      <c r="V552" s="51"/>
      <c r="W552" s="51" t="s">
        <v>43</v>
      </c>
      <c r="X552" s="56"/>
      <c r="Y552" s="56">
        <v>47</v>
      </c>
      <c r="AA552" s="53">
        <v>0</v>
      </c>
      <c r="AB552" s="8">
        <v>0</v>
      </c>
      <c r="AC552" s="54">
        <v>0</v>
      </c>
      <c r="AD552" s="53"/>
      <c r="AE552" s="8"/>
      <c r="AF552" s="54">
        <f t="shared" si="71"/>
        <v>0</v>
      </c>
      <c r="AG552" s="53"/>
      <c r="AH552" s="8"/>
      <c r="AI552" s="54">
        <f t="shared" si="73"/>
        <v>0</v>
      </c>
      <c r="AJ552" s="53">
        <f t="shared" si="80"/>
        <v>3103295.564166667</v>
      </c>
      <c r="AK552" s="8">
        <f t="shared" si="80"/>
        <v>3103295.564166667</v>
      </c>
      <c r="AL552" s="54">
        <f t="shared" si="80"/>
        <v>3103295.564166667</v>
      </c>
      <c r="AM552" s="55">
        <f t="shared" si="74"/>
        <v>0</v>
      </c>
      <c r="AN552" s="4">
        <f t="shared" si="75"/>
        <v>0</v>
      </c>
      <c r="AO552" s="4"/>
    </row>
    <row r="553" spans="1:41" ht="12.75">
      <c r="A553" s="11">
        <v>546</v>
      </c>
      <c r="B553" s="46">
        <v>18608742</v>
      </c>
      <c r="C553" s="47"/>
      <c r="D553" s="5" t="s">
        <v>275</v>
      </c>
      <c r="F553" s="48">
        <v>3065933.28</v>
      </c>
      <c r="G553" s="48">
        <v>3082446.89</v>
      </c>
      <c r="H553" s="48">
        <v>3095184.38</v>
      </c>
      <c r="I553" s="48">
        <v>3136011.51</v>
      </c>
      <c r="J553" s="48">
        <v>3145996.21</v>
      </c>
      <c r="K553" s="48">
        <v>3145996.21</v>
      </c>
      <c r="L553" s="48">
        <v>3174621.07</v>
      </c>
      <c r="M553" s="49">
        <v>3199404.39</v>
      </c>
      <c r="N553" s="49">
        <v>3227619.91</v>
      </c>
      <c r="O553" s="49">
        <v>3254793.75</v>
      </c>
      <c r="P553" s="49">
        <v>3269695.76</v>
      </c>
      <c r="Q553" s="49">
        <v>3269695.76</v>
      </c>
      <c r="R553" s="49">
        <v>3269695.76</v>
      </c>
      <c r="S553" s="50">
        <f t="shared" si="72"/>
        <v>3180773.3633333333</v>
      </c>
      <c r="T553" s="50" t="e">
        <f>S553-#REF!</f>
        <v>#REF!</v>
      </c>
      <c r="U553" s="51">
        <v>65</v>
      </c>
      <c r="V553" s="51"/>
      <c r="W553" s="51" t="s">
        <v>43</v>
      </c>
      <c r="X553" s="56"/>
      <c r="Y553" s="56">
        <v>47</v>
      </c>
      <c r="AA553" s="53">
        <v>0</v>
      </c>
      <c r="AB553" s="8">
        <v>0</v>
      </c>
      <c r="AC553" s="54">
        <v>0</v>
      </c>
      <c r="AD553" s="53"/>
      <c r="AE553" s="8"/>
      <c r="AF553" s="54">
        <f t="shared" si="71"/>
        <v>0</v>
      </c>
      <c r="AG553" s="53"/>
      <c r="AH553" s="8"/>
      <c r="AI553" s="54">
        <f t="shared" si="73"/>
        <v>0</v>
      </c>
      <c r="AJ553" s="53">
        <f t="shared" si="80"/>
        <v>3180773.3633333333</v>
      </c>
      <c r="AK553" s="8">
        <f t="shared" si="80"/>
        <v>3180773.3633333333</v>
      </c>
      <c r="AL553" s="54">
        <f t="shared" si="80"/>
        <v>3180773.3633333333</v>
      </c>
      <c r="AM553" s="55">
        <f t="shared" si="74"/>
        <v>0</v>
      </c>
      <c r="AN553" s="4">
        <f t="shared" si="75"/>
        <v>0</v>
      </c>
      <c r="AO553" s="4"/>
    </row>
    <row r="554" spans="1:41" ht="12.75">
      <c r="A554" s="11">
        <v>547</v>
      </c>
      <c r="B554" s="46">
        <v>18608812</v>
      </c>
      <c r="C554" s="47"/>
      <c r="D554" s="5" t="s">
        <v>276</v>
      </c>
      <c r="F554" s="48">
        <v>995</v>
      </c>
      <c r="G554" s="48">
        <v>995</v>
      </c>
      <c r="H554" s="48">
        <v>995</v>
      </c>
      <c r="I554" s="48">
        <v>995</v>
      </c>
      <c r="J554" s="48">
        <v>995</v>
      </c>
      <c r="K554" s="48">
        <v>995</v>
      </c>
      <c r="L554" s="48">
        <v>995</v>
      </c>
      <c r="M554" s="49">
        <v>995</v>
      </c>
      <c r="N554" s="49">
        <v>995</v>
      </c>
      <c r="O554" s="49">
        <v>995</v>
      </c>
      <c r="P554" s="49">
        <v>995</v>
      </c>
      <c r="Q554" s="49">
        <v>995</v>
      </c>
      <c r="R554" s="49">
        <v>995</v>
      </c>
      <c r="S554" s="50">
        <f t="shared" si="72"/>
        <v>995</v>
      </c>
      <c r="T554" s="50" t="e">
        <f>S554-#REF!</f>
        <v>#REF!</v>
      </c>
      <c r="U554" s="51">
        <v>65</v>
      </c>
      <c r="V554" s="51"/>
      <c r="W554" s="51" t="s">
        <v>43</v>
      </c>
      <c r="X554" s="56"/>
      <c r="Y554" s="56">
        <v>47</v>
      </c>
      <c r="AA554" s="53">
        <v>0</v>
      </c>
      <c r="AB554" s="8">
        <v>0</v>
      </c>
      <c r="AC554" s="54">
        <v>0</v>
      </c>
      <c r="AD554" s="53"/>
      <c r="AE554" s="8"/>
      <c r="AF554" s="54">
        <f t="shared" si="71"/>
        <v>0</v>
      </c>
      <c r="AG554" s="53"/>
      <c r="AH554" s="8"/>
      <c r="AI554" s="54">
        <f t="shared" si="73"/>
        <v>0</v>
      </c>
      <c r="AJ554" s="53">
        <f t="shared" si="80"/>
        <v>995</v>
      </c>
      <c r="AK554" s="8">
        <f t="shared" si="80"/>
        <v>995</v>
      </c>
      <c r="AL554" s="54">
        <f t="shared" si="80"/>
        <v>995</v>
      </c>
      <c r="AM554" s="55">
        <f t="shared" si="74"/>
        <v>0</v>
      </c>
      <c r="AN554" s="4">
        <f t="shared" si="75"/>
        <v>0</v>
      </c>
      <c r="AO554" s="4"/>
    </row>
    <row r="555" spans="1:41" ht="12.75">
      <c r="A555" s="11">
        <v>548</v>
      </c>
      <c r="B555" s="46">
        <v>18608912</v>
      </c>
      <c r="C555" s="47"/>
      <c r="D555" s="5" t="s">
        <v>277</v>
      </c>
      <c r="F555" s="48">
        <v>1519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9">
        <v>0</v>
      </c>
      <c r="N555" s="49">
        <v>0</v>
      </c>
      <c r="O555" s="49">
        <v>0</v>
      </c>
      <c r="P555" s="49">
        <v>0</v>
      </c>
      <c r="Q555" s="49">
        <v>0</v>
      </c>
      <c r="R555" s="49">
        <v>0</v>
      </c>
      <c r="S555" s="50">
        <f t="shared" si="72"/>
        <v>63.291666666666664</v>
      </c>
      <c r="T555" s="50" t="e">
        <f>S555-#REF!</f>
        <v>#REF!</v>
      </c>
      <c r="U555" s="51">
        <v>65</v>
      </c>
      <c r="V555" s="51"/>
      <c r="W555" s="51" t="s">
        <v>43</v>
      </c>
      <c r="X555" s="56"/>
      <c r="Y555" s="56">
        <v>47</v>
      </c>
      <c r="AA555" s="53">
        <v>0</v>
      </c>
      <c r="AB555" s="8">
        <v>0</v>
      </c>
      <c r="AC555" s="54">
        <v>0</v>
      </c>
      <c r="AD555" s="53"/>
      <c r="AE555" s="8"/>
      <c r="AF555" s="54">
        <f t="shared" si="71"/>
        <v>0</v>
      </c>
      <c r="AG555" s="53"/>
      <c r="AH555" s="8"/>
      <c r="AI555" s="54">
        <f t="shared" si="73"/>
        <v>0</v>
      </c>
      <c r="AJ555" s="53">
        <f t="shared" si="80"/>
        <v>63.291666666666664</v>
      </c>
      <c r="AK555" s="8">
        <f t="shared" si="80"/>
        <v>63.291666666666664</v>
      </c>
      <c r="AL555" s="54">
        <f t="shared" si="80"/>
        <v>63.291666666666664</v>
      </c>
      <c r="AM555" s="55">
        <f t="shared" si="74"/>
        <v>0</v>
      </c>
      <c r="AN555" s="4">
        <f t="shared" si="75"/>
        <v>0</v>
      </c>
      <c r="AO555" s="4"/>
    </row>
    <row r="556" spans="1:41" ht="12.75">
      <c r="A556" s="11">
        <v>549</v>
      </c>
      <c r="B556" s="46">
        <v>18608941</v>
      </c>
      <c r="C556" s="47"/>
      <c r="D556" s="5" t="s">
        <v>278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9">
        <v>0</v>
      </c>
      <c r="N556" s="49">
        <v>0</v>
      </c>
      <c r="O556" s="49">
        <v>0</v>
      </c>
      <c r="P556" s="49">
        <v>0</v>
      </c>
      <c r="Q556" s="49">
        <v>0</v>
      </c>
      <c r="R556" s="49">
        <v>0</v>
      </c>
      <c r="S556" s="50">
        <f t="shared" si="72"/>
        <v>0</v>
      </c>
      <c r="T556" s="50" t="e">
        <f>S556-#REF!</f>
        <v>#REF!</v>
      </c>
      <c r="U556" s="51">
        <v>65</v>
      </c>
      <c r="V556" s="51"/>
      <c r="W556" s="51" t="s">
        <v>43</v>
      </c>
      <c r="X556" s="56"/>
      <c r="Y556" s="56">
        <v>47</v>
      </c>
      <c r="AA556" s="53">
        <v>0</v>
      </c>
      <c r="AB556" s="8">
        <v>0</v>
      </c>
      <c r="AC556" s="54">
        <v>0</v>
      </c>
      <c r="AD556" s="53"/>
      <c r="AE556" s="8"/>
      <c r="AF556" s="54">
        <f t="shared" si="71"/>
        <v>0</v>
      </c>
      <c r="AG556" s="53"/>
      <c r="AH556" s="8"/>
      <c r="AI556" s="54">
        <f t="shared" si="73"/>
        <v>0</v>
      </c>
      <c r="AJ556" s="53">
        <f t="shared" si="80"/>
        <v>0</v>
      </c>
      <c r="AK556" s="8">
        <f t="shared" si="80"/>
        <v>0</v>
      </c>
      <c r="AL556" s="54">
        <f t="shared" si="80"/>
        <v>0</v>
      </c>
      <c r="AM556" s="55">
        <f t="shared" si="74"/>
        <v>0</v>
      </c>
      <c r="AN556" s="4">
        <f t="shared" si="75"/>
        <v>0</v>
      </c>
      <c r="AO556" s="4"/>
    </row>
    <row r="557" spans="1:41" ht="12.75">
      <c r="A557" s="11">
        <v>550</v>
      </c>
      <c r="B557" s="46">
        <v>18608942</v>
      </c>
      <c r="C557" s="47"/>
      <c r="D557" s="5" t="s">
        <v>278</v>
      </c>
      <c r="F557" s="48">
        <v>3066310.15</v>
      </c>
      <c r="G557" s="48">
        <v>3068486.15</v>
      </c>
      <c r="H557" s="48">
        <v>3070464.2</v>
      </c>
      <c r="I557" s="48">
        <v>3071667.85</v>
      </c>
      <c r="J557" s="48">
        <v>3070891.85</v>
      </c>
      <c r="K557" s="48">
        <v>3071041.85</v>
      </c>
      <c r="L557" s="48">
        <v>3071142.57</v>
      </c>
      <c r="M557" s="49">
        <v>3072076.87</v>
      </c>
      <c r="N557" s="49">
        <v>3072076.87</v>
      </c>
      <c r="O557" s="49">
        <v>3072076.87</v>
      </c>
      <c r="P557" s="49">
        <v>3072787.09</v>
      </c>
      <c r="Q557" s="49">
        <v>3081118.5</v>
      </c>
      <c r="R557" s="49">
        <v>3081193.73</v>
      </c>
      <c r="S557" s="50">
        <f t="shared" si="72"/>
        <v>3072298.5508333333</v>
      </c>
      <c r="T557" s="50" t="e">
        <f>S557-#REF!</f>
        <v>#REF!</v>
      </c>
      <c r="U557" s="51">
        <v>65</v>
      </c>
      <c r="V557" s="51"/>
      <c r="W557" s="51" t="s">
        <v>43</v>
      </c>
      <c r="X557" s="56"/>
      <c r="Y557" s="56">
        <v>47</v>
      </c>
      <c r="AA557" s="53">
        <v>0</v>
      </c>
      <c r="AB557" s="8">
        <v>0</v>
      </c>
      <c r="AC557" s="54">
        <v>0</v>
      </c>
      <c r="AD557" s="53"/>
      <c r="AE557" s="8"/>
      <c r="AF557" s="54">
        <f t="shared" si="71"/>
        <v>0</v>
      </c>
      <c r="AG557" s="53"/>
      <c r="AH557" s="8"/>
      <c r="AI557" s="54">
        <f t="shared" si="73"/>
        <v>0</v>
      </c>
      <c r="AJ557" s="53">
        <f t="shared" si="80"/>
        <v>3072298.5508333333</v>
      </c>
      <c r="AK557" s="8">
        <f t="shared" si="80"/>
        <v>3072298.5508333333</v>
      </c>
      <c r="AL557" s="54">
        <f t="shared" si="80"/>
        <v>3072298.5508333333</v>
      </c>
      <c r="AM557" s="55">
        <f t="shared" si="74"/>
        <v>0</v>
      </c>
      <c r="AN557" s="4">
        <f t="shared" si="75"/>
        <v>0</v>
      </c>
      <c r="AO557" s="4"/>
    </row>
    <row r="558" spans="1:41" ht="12.75">
      <c r="A558" s="11">
        <v>551</v>
      </c>
      <c r="B558" s="46">
        <v>18609112</v>
      </c>
      <c r="C558" s="47"/>
      <c r="D558" s="5" t="s">
        <v>279</v>
      </c>
      <c r="F558" s="48">
        <v>10680.71</v>
      </c>
      <c r="G558" s="48">
        <v>10680.71</v>
      </c>
      <c r="H558" s="48">
        <v>10680.71</v>
      </c>
      <c r="I558" s="48">
        <v>0</v>
      </c>
      <c r="J558" s="48">
        <v>0</v>
      </c>
      <c r="K558" s="48">
        <v>0</v>
      </c>
      <c r="L558" s="48">
        <v>0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49">
        <v>0</v>
      </c>
      <c r="S558" s="50">
        <f t="shared" si="72"/>
        <v>2225.1479166666663</v>
      </c>
      <c r="T558" s="50" t="e">
        <f>S558-#REF!</f>
        <v>#REF!</v>
      </c>
      <c r="U558" s="51">
        <v>65</v>
      </c>
      <c r="V558" s="51"/>
      <c r="W558" s="51" t="s">
        <v>43</v>
      </c>
      <c r="X558" s="56"/>
      <c r="Y558" s="56">
        <v>47</v>
      </c>
      <c r="AA558" s="53">
        <v>0</v>
      </c>
      <c r="AB558" s="8">
        <v>0</v>
      </c>
      <c r="AC558" s="54">
        <v>0</v>
      </c>
      <c r="AD558" s="53"/>
      <c r="AE558" s="8"/>
      <c r="AF558" s="54">
        <f t="shared" si="71"/>
        <v>0</v>
      </c>
      <c r="AG558" s="53"/>
      <c r="AH558" s="8"/>
      <c r="AI558" s="54">
        <f t="shared" si="73"/>
        <v>0</v>
      </c>
      <c r="AJ558" s="53">
        <f t="shared" si="80"/>
        <v>2225.1479166666663</v>
      </c>
      <c r="AK558" s="8">
        <f t="shared" si="80"/>
        <v>2225.1479166666663</v>
      </c>
      <c r="AL558" s="54">
        <f t="shared" si="80"/>
        <v>2225.1479166666663</v>
      </c>
      <c r="AM558" s="55">
        <f t="shared" si="74"/>
        <v>0</v>
      </c>
      <c r="AN558" s="4">
        <f t="shared" si="75"/>
        <v>0</v>
      </c>
      <c r="AO558" s="4"/>
    </row>
    <row r="559" spans="1:41" ht="12.75">
      <c r="A559" s="11">
        <v>552</v>
      </c>
      <c r="B559" s="46">
        <v>18609122</v>
      </c>
      <c r="C559" s="47"/>
      <c r="D559" s="5" t="s">
        <v>280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9">
        <v>0</v>
      </c>
      <c r="N559" s="49">
        <v>0</v>
      </c>
      <c r="O559" s="49">
        <v>0</v>
      </c>
      <c r="P559" s="49">
        <v>0</v>
      </c>
      <c r="Q559" s="49">
        <v>0</v>
      </c>
      <c r="R559" s="49">
        <v>0</v>
      </c>
      <c r="S559" s="50">
        <f t="shared" si="72"/>
        <v>0</v>
      </c>
      <c r="T559" s="50" t="e">
        <f>S559-#REF!</f>
        <v>#REF!</v>
      </c>
      <c r="U559" s="51">
        <v>65</v>
      </c>
      <c r="V559" s="51"/>
      <c r="W559" s="51" t="s">
        <v>43</v>
      </c>
      <c r="X559" s="56"/>
      <c r="Y559" s="56">
        <v>47</v>
      </c>
      <c r="AA559" s="53">
        <v>0</v>
      </c>
      <c r="AB559" s="8">
        <v>0</v>
      </c>
      <c r="AC559" s="54">
        <v>0</v>
      </c>
      <c r="AD559" s="53"/>
      <c r="AE559" s="8"/>
      <c r="AF559" s="54">
        <f t="shared" si="71"/>
        <v>0</v>
      </c>
      <c r="AG559" s="53"/>
      <c r="AH559" s="8"/>
      <c r="AI559" s="54">
        <f t="shared" si="73"/>
        <v>0</v>
      </c>
      <c r="AJ559" s="53">
        <f t="shared" si="80"/>
        <v>0</v>
      </c>
      <c r="AK559" s="8">
        <f t="shared" si="80"/>
        <v>0</v>
      </c>
      <c r="AL559" s="54">
        <f t="shared" si="80"/>
        <v>0</v>
      </c>
      <c r="AM559" s="55">
        <f t="shared" si="74"/>
        <v>0</v>
      </c>
      <c r="AN559" s="4">
        <f t="shared" si="75"/>
        <v>0</v>
      </c>
      <c r="AO559" s="4"/>
    </row>
    <row r="560" spans="1:41" ht="12.75">
      <c r="A560" s="11">
        <v>553</v>
      </c>
      <c r="B560" s="46">
        <v>18609132</v>
      </c>
      <c r="C560" s="47"/>
      <c r="D560" s="5" t="s">
        <v>281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  <c r="S560" s="50">
        <f t="shared" si="72"/>
        <v>0</v>
      </c>
      <c r="T560" s="50" t="e">
        <f>S560-#REF!</f>
        <v>#REF!</v>
      </c>
      <c r="U560" s="51">
        <v>65</v>
      </c>
      <c r="V560" s="51"/>
      <c r="W560" s="51" t="s">
        <v>43</v>
      </c>
      <c r="X560" s="56"/>
      <c r="Y560" s="56">
        <v>47</v>
      </c>
      <c r="AA560" s="53">
        <v>0</v>
      </c>
      <c r="AB560" s="8">
        <v>0</v>
      </c>
      <c r="AC560" s="54">
        <v>0</v>
      </c>
      <c r="AD560" s="53"/>
      <c r="AE560" s="8"/>
      <c r="AF560" s="54">
        <f t="shared" si="71"/>
        <v>0</v>
      </c>
      <c r="AG560" s="53"/>
      <c r="AH560" s="8"/>
      <c r="AI560" s="54">
        <f t="shared" si="73"/>
        <v>0</v>
      </c>
      <c r="AJ560" s="53">
        <f t="shared" si="80"/>
        <v>0</v>
      </c>
      <c r="AK560" s="8">
        <f t="shared" si="80"/>
        <v>0</v>
      </c>
      <c r="AL560" s="54">
        <f t="shared" si="80"/>
        <v>0</v>
      </c>
      <c r="AM560" s="55">
        <f t="shared" si="74"/>
        <v>0</v>
      </c>
      <c r="AN560" s="4">
        <f t="shared" si="75"/>
        <v>0</v>
      </c>
      <c r="AO560" s="4"/>
    </row>
    <row r="561" spans="1:41" ht="12.75">
      <c r="A561" s="11">
        <v>554</v>
      </c>
      <c r="B561" s="46">
        <v>18609142</v>
      </c>
      <c r="C561" s="47"/>
      <c r="D561" s="5" t="s">
        <v>282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  <c r="S561" s="50">
        <f t="shared" si="72"/>
        <v>0</v>
      </c>
      <c r="T561" s="50" t="e">
        <f>S561-#REF!</f>
        <v>#REF!</v>
      </c>
      <c r="U561" s="51">
        <v>65</v>
      </c>
      <c r="V561" s="51"/>
      <c r="W561" s="51" t="s">
        <v>43</v>
      </c>
      <c r="X561" s="56"/>
      <c r="Y561" s="56">
        <v>47</v>
      </c>
      <c r="AA561" s="53">
        <v>0</v>
      </c>
      <c r="AB561" s="8">
        <v>0</v>
      </c>
      <c r="AC561" s="54">
        <v>0</v>
      </c>
      <c r="AD561" s="53"/>
      <c r="AE561" s="8"/>
      <c r="AF561" s="54">
        <f t="shared" si="71"/>
        <v>0</v>
      </c>
      <c r="AG561" s="53"/>
      <c r="AH561" s="8"/>
      <c r="AI561" s="54">
        <f t="shared" si="73"/>
        <v>0</v>
      </c>
      <c r="AJ561" s="53">
        <f t="shared" si="80"/>
        <v>0</v>
      </c>
      <c r="AK561" s="8">
        <f t="shared" si="80"/>
        <v>0</v>
      </c>
      <c r="AL561" s="54">
        <f t="shared" si="80"/>
        <v>0</v>
      </c>
      <c r="AM561" s="55">
        <f t="shared" si="74"/>
        <v>0</v>
      </c>
      <c r="AN561" s="4">
        <f t="shared" si="75"/>
        <v>0</v>
      </c>
      <c r="AO561" s="4"/>
    </row>
    <row r="562" spans="1:41" ht="12.75">
      <c r="A562" s="11">
        <v>555</v>
      </c>
      <c r="B562" s="46">
        <v>18609212</v>
      </c>
      <c r="C562" s="47"/>
      <c r="D562" s="73" t="s">
        <v>283</v>
      </c>
      <c r="F562" s="48">
        <v>66942.15</v>
      </c>
      <c r="G562" s="48">
        <v>66942.15</v>
      </c>
      <c r="H562" s="48">
        <v>66942.15</v>
      </c>
      <c r="I562" s="48">
        <v>66942.15</v>
      </c>
      <c r="J562" s="48">
        <v>66942.15</v>
      </c>
      <c r="K562" s="48">
        <v>66942.15</v>
      </c>
      <c r="L562" s="48">
        <v>66942.15</v>
      </c>
      <c r="M562" s="49">
        <v>66942.15</v>
      </c>
      <c r="N562" s="49">
        <v>66942.15</v>
      </c>
      <c r="O562" s="49">
        <v>66942.15</v>
      </c>
      <c r="P562" s="49">
        <v>66942.15</v>
      </c>
      <c r="Q562" s="49">
        <v>66942.15</v>
      </c>
      <c r="R562" s="49">
        <v>66942.15</v>
      </c>
      <c r="S562" s="50">
        <f t="shared" si="72"/>
        <v>66942.15000000001</v>
      </c>
      <c r="T562" s="50" t="e">
        <f>S562-#REF!</f>
        <v>#REF!</v>
      </c>
      <c r="U562" s="51">
        <v>65</v>
      </c>
      <c r="V562" s="51"/>
      <c r="W562" s="51" t="s">
        <v>43</v>
      </c>
      <c r="X562" s="56"/>
      <c r="Y562" s="56">
        <v>47</v>
      </c>
      <c r="AA562" s="53">
        <v>0</v>
      </c>
      <c r="AB562" s="8">
        <v>0</v>
      </c>
      <c r="AC562" s="54">
        <v>0</v>
      </c>
      <c r="AD562" s="53"/>
      <c r="AE562" s="8"/>
      <c r="AF562" s="54">
        <f t="shared" si="71"/>
        <v>0</v>
      </c>
      <c r="AG562" s="53"/>
      <c r="AH562" s="8"/>
      <c r="AI562" s="54">
        <f t="shared" si="73"/>
        <v>0</v>
      </c>
      <c r="AJ562" s="53">
        <f t="shared" si="80"/>
        <v>66942.15000000001</v>
      </c>
      <c r="AK562" s="8">
        <f t="shared" si="80"/>
        <v>66942.15000000001</v>
      </c>
      <c r="AL562" s="54">
        <f t="shared" si="80"/>
        <v>66942.15000000001</v>
      </c>
      <c r="AM562" s="55">
        <f t="shared" si="74"/>
        <v>0</v>
      </c>
      <c r="AN562" s="4">
        <f t="shared" si="75"/>
        <v>0</v>
      </c>
      <c r="AO562" s="4"/>
    </row>
    <row r="563" spans="1:41" ht="12.75">
      <c r="A563" s="11">
        <v>556</v>
      </c>
      <c r="B563" s="46">
        <v>18609312</v>
      </c>
      <c r="C563" s="47"/>
      <c r="D563" s="5" t="s">
        <v>284</v>
      </c>
      <c r="F563" s="48">
        <v>5845940.86</v>
      </c>
      <c r="G563" s="48">
        <v>5903978.48</v>
      </c>
      <c r="H563" s="48">
        <v>5969120.62</v>
      </c>
      <c r="I563" s="48">
        <v>6138927.3</v>
      </c>
      <c r="J563" s="48">
        <v>6171761.52</v>
      </c>
      <c r="K563" s="48">
        <v>6222168.37</v>
      </c>
      <c r="L563" s="48">
        <v>6303152.61</v>
      </c>
      <c r="M563" s="49">
        <v>6700628.61</v>
      </c>
      <c r="N563" s="49">
        <v>6771617.44</v>
      </c>
      <c r="O563" s="49">
        <v>6836448.07</v>
      </c>
      <c r="P563" s="49">
        <v>6898234.48</v>
      </c>
      <c r="Q563" s="49">
        <v>6899059.48</v>
      </c>
      <c r="R563" s="49">
        <v>7077235.1</v>
      </c>
      <c r="S563" s="50">
        <f t="shared" si="72"/>
        <v>6439723.746666667</v>
      </c>
      <c r="T563" s="50" t="e">
        <f>S563-#REF!</f>
        <v>#REF!</v>
      </c>
      <c r="U563" s="51">
        <v>65</v>
      </c>
      <c r="V563" s="51"/>
      <c r="W563" s="51" t="s">
        <v>43</v>
      </c>
      <c r="X563" s="56"/>
      <c r="Y563" s="56">
        <v>47</v>
      </c>
      <c r="AA563" s="53">
        <v>0</v>
      </c>
      <c r="AB563" s="8">
        <v>0</v>
      </c>
      <c r="AC563" s="54">
        <v>0</v>
      </c>
      <c r="AD563" s="53"/>
      <c r="AE563" s="8"/>
      <c r="AF563" s="54">
        <f t="shared" si="71"/>
        <v>0</v>
      </c>
      <c r="AG563" s="53"/>
      <c r="AH563" s="8"/>
      <c r="AI563" s="54">
        <f t="shared" si="73"/>
        <v>0</v>
      </c>
      <c r="AJ563" s="53">
        <f t="shared" si="80"/>
        <v>6439723.746666667</v>
      </c>
      <c r="AK563" s="8">
        <f t="shared" si="80"/>
        <v>6439723.746666667</v>
      </c>
      <c r="AL563" s="54">
        <f t="shared" si="80"/>
        <v>6439723.746666667</v>
      </c>
      <c r="AM563" s="55">
        <f t="shared" si="74"/>
        <v>0</v>
      </c>
      <c r="AN563" s="4">
        <f t="shared" si="75"/>
        <v>0</v>
      </c>
      <c r="AO563" s="4"/>
    </row>
    <row r="564" spans="1:41" ht="12.75">
      <c r="A564" s="11">
        <v>557</v>
      </c>
      <c r="B564" s="46">
        <v>18609522</v>
      </c>
      <c r="C564" s="47"/>
      <c r="D564" s="5" t="s">
        <v>285</v>
      </c>
      <c r="E564" s="3">
        <v>38477</v>
      </c>
      <c r="F564" s="48">
        <v>58387.41</v>
      </c>
      <c r="G564" s="48">
        <v>58943.25</v>
      </c>
      <c r="H564" s="48">
        <v>59043.75</v>
      </c>
      <c r="I564" s="48">
        <v>59043.75</v>
      </c>
      <c r="J564" s="48">
        <v>59043.75</v>
      </c>
      <c r="K564" s="48">
        <v>59043.75</v>
      </c>
      <c r="L564" s="48">
        <v>59043.75</v>
      </c>
      <c r="M564" s="49">
        <v>59043.75</v>
      </c>
      <c r="N564" s="49">
        <v>59043.75</v>
      </c>
      <c r="O564" s="49">
        <v>59043.75</v>
      </c>
      <c r="P564" s="49">
        <v>59043.75</v>
      </c>
      <c r="Q564" s="49">
        <v>59043.75</v>
      </c>
      <c r="R564" s="49">
        <v>59043.75</v>
      </c>
      <c r="S564" s="50">
        <f t="shared" si="72"/>
        <v>59008.0275</v>
      </c>
      <c r="T564" s="50" t="e">
        <f>S564-#REF!</f>
        <v>#REF!</v>
      </c>
      <c r="U564" s="51">
        <v>65</v>
      </c>
      <c r="V564" s="51"/>
      <c r="W564" s="51" t="s">
        <v>43</v>
      </c>
      <c r="X564" s="56"/>
      <c r="Y564" s="56">
        <v>47</v>
      </c>
      <c r="AA564" s="53">
        <v>0</v>
      </c>
      <c r="AB564" s="8">
        <v>0</v>
      </c>
      <c r="AC564" s="54">
        <v>0</v>
      </c>
      <c r="AD564" s="53"/>
      <c r="AE564" s="8"/>
      <c r="AF564" s="54">
        <f t="shared" si="71"/>
        <v>0</v>
      </c>
      <c r="AG564" s="53"/>
      <c r="AH564" s="8"/>
      <c r="AI564" s="54">
        <f t="shared" si="73"/>
        <v>0</v>
      </c>
      <c r="AJ564" s="53">
        <f t="shared" si="80"/>
        <v>59008.0275</v>
      </c>
      <c r="AK564" s="8">
        <f t="shared" si="80"/>
        <v>59008.0275</v>
      </c>
      <c r="AL564" s="54">
        <f t="shared" si="80"/>
        <v>59008.0275</v>
      </c>
      <c r="AM564" s="55">
        <f t="shared" si="74"/>
        <v>0</v>
      </c>
      <c r="AN564" s="4">
        <f t="shared" si="75"/>
        <v>0</v>
      </c>
      <c r="AO564" s="4"/>
    </row>
    <row r="565" spans="1:41" ht="12.75">
      <c r="A565" s="11">
        <v>558</v>
      </c>
      <c r="B565" s="46">
        <v>18609532</v>
      </c>
      <c r="C565" s="47"/>
      <c r="D565" s="5" t="s">
        <v>286</v>
      </c>
      <c r="E565" s="3">
        <v>39052</v>
      </c>
      <c r="F565" s="48">
        <v>0</v>
      </c>
      <c r="G565" s="48">
        <v>0</v>
      </c>
      <c r="H565" s="48">
        <v>0</v>
      </c>
      <c r="I565" s="48">
        <v>8462.61</v>
      </c>
      <c r="J565" s="48">
        <v>11054.52</v>
      </c>
      <c r="K565" s="48">
        <v>15498.94</v>
      </c>
      <c r="L565" s="48">
        <v>17256.19</v>
      </c>
      <c r="M565" s="49">
        <v>19207.49</v>
      </c>
      <c r="N565" s="49">
        <v>23669.49</v>
      </c>
      <c r="O565" s="49">
        <v>24389.94</v>
      </c>
      <c r="P565" s="49">
        <v>29468.28</v>
      </c>
      <c r="Q565" s="49">
        <v>39930.97</v>
      </c>
      <c r="R565" s="49">
        <v>57932.84</v>
      </c>
      <c r="S565" s="50">
        <f t="shared" si="72"/>
        <v>18158.737500000003</v>
      </c>
      <c r="T565" s="50" t="e">
        <f>S565-#REF!</f>
        <v>#REF!</v>
      </c>
      <c r="U565" s="51">
        <v>65</v>
      </c>
      <c r="V565" s="51"/>
      <c r="W565" s="51" t="s">
        <v>43</v>
      </c>
      <c r="X565" s="56"/>
      <c r="Y565" s="56">
        <v>47</v>
      </c>
      <c r="AA565" s="53">
        <v>0</v>
      </c>
      <c r="AB565" s="8">
        <v>0</v>
      </c>
      <c r="AC565" s="54">
        <v>0</v>
      </c>
      <c r="AD565" s="53"/>
      <c r="AE565" s="8"/>
      <c r="AF565" s="54">
        <f t="shared" si="71"/>
        <v>0</v>
      </c>
      <c r="AG565" s="53"/>
      <c r="AH565" s="8"/>
      <c r="AI565" s="54">
        <f t="shared" si="73"/>
        <v>0</v>
      </c>
      <c r="AJ565" s="53">
        <f t="shared" si="80"/>
        <v>18158.737500000003</v>
      </c>
      <c r="AK565" s="8">
        <f t="shared" si="80"/>
        <v>18158.737500000003</v>
      </c>
      <c r="AL565" s="54">
        <f t="shared" si="80"/>
        <v>18158.737500000003</v>
      </c>
      <c r="AM565" s="55">
        <f t="shared" si="74"/>
        <v>0</v>
      </c>
      <c r="AN565" s="4">
        <f t="shared" si="75"/>
        <v>0</v>
      </c>
      <c r="AO565" s="4"/>
    </row>
    <row r="566" spans="1:41" ht="12.75">
      <c r="A566" s="11">
        <v>559</v>
      </c>
      <c r="B566" s="46">
        <v>18609542</v>
      </c>
      <c r="C566" s="47"/>
      <c r="D566" s="5" t="s">
        <v>287</v>
      </c>
      <c r="E566" s="3">
        <v>39240</v>
      </c>
      <c r="F566" s="48"/>
      <c r="G566" s="48"/>
      <c r="H566" s="48"/>
      <c r="I566" s="48"/>
      <c r="J566" s="48"/>
      <c r="K566" s="48"/>
      <c r="L566" s="48"/>
      <c r="N566" s="49">
        <v>0</v>
      </c>
      <c r="O566" s="49">
        <v>74.86</v>
      </c>
      <c r="P566" s="49">
        <v>74.86</v>
      </c>
      <c r="Q566" s="49">
        <v>74.86</v>
      </c>
      <c r="R566" s="49">
        <v>74.86</v>
      </c>
      <c r="S566" s="50">
        <f t="shared" si="72"/>
        <v>21.834166666666665</v>
      </c>
      <c r="T566" s="50" t="e">
        <f>S566-#REF!</f>
        <v>#REF!</v>
      </c>
      <c r="U566" s="51">
        <v>65</v>
      </c>
      <c r="V566" s="51"/>
      <c r="W566" s="51" t="s">
        <v>43</v>
      </c>
      <c r="X566" s="56"/>
      <c r="Y566" s="56">
        <v>47</v>
      </c>
      <c r="AA566" s="53">
        <v>0</v>
      </c>
      <c r="AB566" s="8">
        <v>0</v>
      </c>
      <c r="AC566" s="54">
        <v>0</v>
      </c>
      <c r="AD566" s="53"/>
      <c r="AE566" s="8"/>
      <c r="AF566" s="54">
        <f t="shared" si="71"/>
        <v>0</v>
      </c>
      <c r="AG566" s="53"/>
      <c r="AH566" s="8"/>
      <c r="AI566" s="54">
        <f t="shared" si="73"/>
        <v>0</v>
      </c>
      <c r="AJ566" s="53">
        <f t="shared" si="80"/>
        <v>21.834166666666665</v>
      </c>
      <c r="AK566" s="8">
        <f t="shared" si="80"/>
        <v>21.834166666666665</v>
      </c>
      <c r="AL566" s="54">
        <f t="shared" si="80"/>
        <v>21.834166666666665</v>
      </c>
      <c r="AM566" s="55">
        <f t="shared" si="74"/>
        <v>0</v>
      </c>
      <c r="AN566" s="4">
        <f t="shared" si="75"/>
        <v>0</v>
      </c>
      <c r="AO566" s="4"/>
    </row>
    <row r="567" spans="1:41" ht="12.75">
      <c r="A567" s="11">
        <v>560</v>
      </c>
      <c r="B567" s="46">
        <v>18601003</v>
      </c>
      <c r="C567" s="47"/>
      <c r="D567" s="5" t="s">
        <v>288</v>
      </c>
      <c r="E567" s="3">
        <v>38961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50">
        <f t="shared" si="72"/>
        <v>0</v>
      </c>
      <c r="T567" s="50" t="e">
        <f>S567-#REF!</f>
        <v>#REF!</v>
      </c>
      <c r="U567" s="51" t="s">
        <v>1104</v>
      </c>
      <c r="V567" s="51"/>
      <c r="W567" s="51" t="s">
        <v>10</v>
      </c>
      <c r="X567" s="56"/>
      <c r="Y567" s="56" t="s">
        <v>1104</v>
      </c>
      <c r="AA567" s="53">
        <f>S567</f>
        <v>0</v>
      </c>
      <c r="AB567" s="8">
        <f>S567</f>
        <v>0</v>
      </c>
      <c r="AC567" s="54">
        <f>S567</f>
        <v>0</v>
      </c>
      <c r="AD567" s="53"/>
      <c r="AE567" s="8"/>
      <c r="AF567" s="54">
        <f t="shared" si="71"/>
        <v>0</v>
      </c>
      <c r="AG567" s="53"/>
      <c r="AH567" s="8"/>
      <c r="AI567" s="54">
        <f t="shared" si="73"/>
        <v>0</v>
      </c>
      <c r="AJ567" s="53">
        <f aca="true" t="shared" si="81" ref="AJ567:AL586">IF($Y567&gt;0,$S567-$AF567-$AI567-$AC567,0)</f>
        <v>0</v>
      </c>
      <c r="AK567" s="8">
        <f t="shared" si="81"/>
        <v>0</v>
      </c>
      <c r="AL567" s="54">
        <f t="shared" si="81"/>
        <v>0</v>
      </c>
      <c r="AM567" s="55">
        <f t="shared" si="74"/>
        <v>0</v>
      </c>
      <c r="AN567" s="4">
        <f t="shared" si="75"/>
        <v>0</v>
      </c>
      <c r="AO567" s="4"/>
    </row>
    <row r="568" spans="1:41" ht="12.75">
      <c r="A568" s="11">
        <v>561</v>
      </c>
      <c r="B568" s="46">
        <v>18630031</v>
      </c>
      <c r="C568" s="47"/>
      <c r="D568" s="99" t="s">
        <v>289</v>
      </c>
      <c r="E568" s="3">
        <v>39270</v>
      </c>
      <c r="F568" s="48"/>
      <c r="G568" s="48"/>
      <c r="H568" s="48"/>
      <c r="I568" s="48"/>
      <c r="J568" s="48"/>
      <c r="K568" s="48"/>
      <c r="L568" s="48"/>
      <c r="P568" s="49">
        <v>357090.15</v>
      </c>
      <c r="Q568" s="49">
        <v>700140.05</v>
      </c>
      <c r="R568" s="49">
        <v>1061212.9</v>
      </c>
      <c r="S568" s="50">
        <f t="shared" si="72"/>
        <v>132319.72083333335</v>
      </c>
      <c r="T568" s="50" t="e">
        <f>S568-#REF!</f>
        <v>#REF!</v>
      </c>
      <c r="U568" s="51" t="s">
        <v>37</v>
      </c>
      <c r="V568" s="51"/>
      <c r="W568" s="51" t="s">
        <v>40</v>
      </c>
      <c r="X568" s="56"/>
      <c r="Y568" s="56" t="s">
        <v>37</v>
      </c>
      <c r="AA568" s="53"/>
      <c r="AB568" s="8"/>
      <c r="AC568" s="54"/>
      <c r="AD568" s="53"/>
      <c r="AE568" s="8"/>
      <c r="AF568" s="54">
        <f t="shared" si="71"/>
        <v>0</v>
      </c>
      <c r="AG568" s="53"/>
      <c r="AH568" s="8"/>
      <c r="AI568" s="54">
        <f t="shared" si="73"/>
        <v>0</v>
      </c>
      <c r="AJ568" s="53">
        <f t="shared" si="81"/>
        <v>132319.72083333335</v>
      </c>
      <c r="AK568" s="8">
        <f t="shared" si="81"/>
        <v>132319.72083333335</v>
      </c>
      <c r="AL568" s="54">
        <f t="shared" si="81"/>
        <v>132319.72083333335</v>
      </c>
      <c r="AM568" s="55">
        <f t="shared" si="74"/>
        <v>0</v>
      </c>
      <c r="AN568" s="4">
        <f t="shared" si="75"/>
        <v>0</v>
      </c>
      <c r="AO568" s="4"/>
    </row>
    <row r="569" spans="1:41" ht="12.75">
      <c r="A569" s="11">
        <v>562</v>
      </c>
      <c r="B569" s="46">
        <v>18700001</v>
      </c>
      <c r="C569" s="47"/>
      <c r="D569" s="5" t="s">
        <v>290</v>
      </c>
      <c r="F569" s="48">
        <v>603713.97</v>
      </c>
      <c r="G569" s="48">
        <v>587123.98</v>
      </c>
      <c r="H569" s="48">
        <v>555741.65</v>
      </c>
      <c r="I569" s="48">
        <v>524359.32</v>
      </c>
      <c r="J569" s="48">
        <v>482674.07</v>
      </c>
      <c r="K569" s="48">
        <v>468691</v>
      </c>
      <c r="L569" s="48">
        <v>454707.93</v>
      </c>
      <c r="M569" s="49">
        <v>440724.86</v>
      </c>
      <c r="N569" s="49">
        <v>426741.79</v>
      </c>
      <c r="O569" s="49">
        <v>412758.72</v>
      </c>
      <c r="P569" s="49">
        <v>398775.65</v>
      </c>
      <c r="Q569" s="49">
        <v>384792.58</v>
      </c>
      <c r="R569" s="49">
        <v>370809.51</v>
      </c>
      <c r="S569" s="50">
        <f t="shared" si="72"/>
        <v>468696.1075</v>
      </c>
      <c r="T569" s="50" t="e">
        <f>S569-#REF!</f>
        <v>#REF!</v>
      </c>
      <c r="U569" s="51"/>
      <c r="V569" s="51"/>
      <c r="W569" s="51" t="s">
        <v>1161</v>
      </c>
      <c r="X569" s="56"/>
      <c r="Y569" s="56"/>
      <c r="AA569" s="53">
        <v>0</v>
      </c>
      <c r="AB569" s="8">
        <v>0</v>
      </c>
      <c r="AC569" s="54">
        <v>0</v>
      </c>
      <c r="AD569" s="53"/>
      <c r="AE569" s="8"/>
      <c r="AF569" s="54">
        <f t="shared" si="71"/>
        <v>0</v>
      </c>
      <c r="AG569" s="53"/>
      <c r="AH569" s="8"/>
      <c r="AI569" s="54">
        <f t="shared" si="73"/>
        <v>0</v>
      </c>
      <c r="AJ569" s="53">
        <f t="shared" si="81"/>
        <v>0</v>
      </c>
      <c r="AK569" s="8">
        <f t="shared" si="81"/>
        <v>0</v>
      </c>
      <c r="AL569" s="54">
        <f t="shared" si="81"/>
        <v>0</v>
      </c>
      <c r="AM569" s="55">
        <f t="shared" si="74"/>
        <v>468696.1075</v>
      </c>
      <c r="AN569" s="4">
        <f t="shared" si="75"/>
        <v>0</v>
      </c>
      <c r="AO569" s="4"/>
    </row>
    <row r="570" spans="1:41" ht="12.75">
      <c r="A570" s="11">
        <v>563</v>
      </c>
      <c r="B570" s="46">
        <v>18700002</v>
      </c>
      <c r="C570" s="47"/>
      <c r="D570" s="5" t="s">
        <v>291</v>
      </c>
      <c r="E570" s="3">
        <v>38442</v>
      </c>
      <c r="F570" s="48">
        <v>192391.82</v>
      </c>
      <c r="G570" s="48">
        <v>192391.82</v>
      </c>
      <c r="H570" s="48">
        <v>192391.82</v>
      </c>
      <c r="I570" s="48">
        <v>192391.82</v>
      </c>
      <c r="J570" s="48">
        <v>202279.3</v>
      </c>
      <c r="K570" s="48">
        <v>196563.1</v>
      </c>
      <c r="L570" s="48">
        <v>190846.9</v>
      </c>
      <c r="M570" s="49">
        <v>185130.7</v>
      </c>
      <c r="N570" s="49">
        <v>179414.5</v>
      </c>
      <c r="O570" s="49">
        <v>173698.3</v>
      </c>
      <c r="P570" s="49">
        <v>167982.1</v>
      </c>
      <c r="Q570" s="49">
        <v>162265.9</v>
      </c>
      <c r="R570" s="49">
        <v>156549.7</v>
      </c>
      <c r="S570" s="50">
        <f t="shared" si="72"/>
        <v>184152.25166666668</v>
      </c>
      <c r="T570" s="50" t="e">
        <f>S570-#REF!</f>
        <v>#REF!</v>
      </c>
      <c r="U570" s="51" t="s">
        <v>1186</v>
      </c>
      <c r="V570" s="51"/>
      <c r="W570" s="51"/>
      <c r="X570" s="56"/>
      <c r="Y570" s="56"/>
      <c r="AA570" s="53">
        <v>0</v>
      </c>
      <c r="AB570" s="8">
        <v>0</v>
      </c>
      <c r="AC570" s="54">
        <v>0</v>
      </c>
      <c r="AD570" s="53"/>
      <c r="AE570" s="8"/>
      <c r="AF570" s="54">
        <f t="shared" si="71"/>
        <v>0</v>
      </c>
      <c r="AG570" s="53"/>
      <c r="AH570" s="8"/>
      <c r="AI570" s="54">
        <f t="shared" si="73"/>
        <v>0</v>
      </c>
      <c r="AJ570" s="53">
        <f t="shared" si="81"/>
        <v>0</v>
      </c>
      <c r="AK570" s="8">
        <f t="shared" si="81"/>
        <v>0</v>
      </c>
      <c r="AL570" s="54">
        <f t="shared" si="81"/>
        <v>0</v>
      </c>
      <c r="AM570" s="55">
        <f t="shared" si="74"/>
        <v>184152.25166666668</v>
      </c>
      <c r="AN570" s="4">
        <f t="shared" si="75"/>
        <v>0</v>
      </c>
      <c r="AO570" s="4"/>
    </row>
    <row r="571" spans="1:41" ht="12.75">
      <c r="A571" s="11">
        <v>564</v>
      </c>
      <c r="B571" s="46">
        <v>18700003</v>
      </c>
      <c r="C571" s="11"/>
      <c r="D571" s="71" t="s">
        <v>291</v>
      </c>
      <c r="E571" s="3">
        <v>38508</v>
      </c>
      <c r="F571" s="48">
        <v>1705766.53</v>
      </c>
      <c r="G571" s="48">
        <v>1705766.53</v>
      </c>
      <c r="H571" s="48">
        <v>1705766.53</v>
      </c>
      <c r="I571" s="48">
        <v>1705766.53</v>
      </c>
      <c r="J571" s="48">
        <v>0</v>
      </c>
      <c r="K571" s="48">
        <v>0</v>
      </c>
      <c r="L571" s="48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50">
        <f t="shared" si="72"/>
        <v>497515.2379166666</v>
      </c>
      <c r="T571" s="50" t="e">
        <f>S571-#REF!</f>
        <v>#REF!</v>
      </c>
      <c r="U571" s="51" t="s">
        <v>1148</v>
      </c>
      <c r="V571" s="51"/>
      <c r="W571" s="51" t="s">
        <v>1149</v>
      </c>
      <c r="X571" s="56"/>
      <c r="Y571" s="56"/>
      <c r="AA571" s="53">
        <v>0</v>
      </c>
      <c r="AB571" s="8">
        <v>0</v>
      </c>
      <c r="AC571" s="54">
        <v>0</v>
      </c>
      <c r="AD571" s="53"/>
      <c r="AE571" s="8"/>
      <c r="AF571" s="54">
        <f t="shared" si="71"/>
        <v>0</v>
      </c>
      <c r="AG571" s="53"/>
      <c r="AH571" s="8"/>
      <c r="AI571" s="54">
        <f t="shared" si="73"/>
        <v>0</v>
      </c>
      <c r="AJ571" s="53">
        <f t="shared" si="81"/>
        <v>0</v>
      </c>
      <c r="AK571" s="8">
        <f t="shared" si="81"/>
        <v>0</v>
      </c>
      <c r="AL571" s="54">
        <f t="shared" si="81"/>
        <v>0</v>
      </c>
      <c r="AM571" s="55">
        <f t="shared" si="74"/>
        <v>497515.2379166666</v>
      </c>
      <c r="AN571" s="4">
        <f t="shared" si="75"/>
        <v>0</v>
      </c>
      <c r="AO571" s="4"/>
    </row>
    <row r="572" spans="1:41" ht="12.75">
      <c r="A572" s="11">
        <v>565</v>
      </c>
      <c r="B572" s="46">
        <v>18700011</v>
      </c>
      <c r="C572" s="11"/>
      <c r="D572" s="71" t="s">
        <v>292</v>
      </c>
      <c r="E572" s="3">
        <v>39142</v>
      </c>
      <c r="F572" s="48"/>
      <c r="G572" s="48"/>
      <c r="H572" s="48"/>
      <c r="I572" s="48">
        <v>0</v>
      </c>
      <c r="J572" s="48">
        <v>1077473.53</v>
      </c>
      <c r="K572" s="48">
        <v>1047046.06</v>
      </c>
      <c r="L572" s="48">
        <v>1016618.59</v>
      </c>
      <c r="M572" s="49">
        <v>986191.12</v>
      </c>
      <c r="N572" s="49">
        <v>955763.65</v>
      </c>
      <c r="O572" s="49">
        <v>925336.18</v>
      </c>
      <c r="P572" s="49">
        <v>894908.71</v>
      </c>
      <c r="Q572" s="49">
        <v>864481.24</v>
      </c>
      <c r="R572" s="49">
        <v>834053.77</v>
      </c>
      <c r="S572" s="50">
        <f t="shared" si="72"/>
        <v>682070.4970833333</v>
      </c>
      <c r="T572" s="50" t="e">
        <f>S572-#REF!</f>
        <v>#REF!</v>
      </c>
      <c r="U572" s="51"/>
      <c r="V572" s="51"/>
      <c r="W572" s="51" t="s">
        <v>1161</v>
      </c>
      <c r="X572" s="56"/>
      <c r="Y572" s="56"/>
      <c r="AA572" s="53">
        <v>0</v>
      </c>
      <c r="AB572" s="8">
        <v>0</v>
      </c>
      <c r="AC572" s="54">
        <v>0</v>
      </c>
      <c r="AD572" s="53"/>
      <c r="AE572" s="8"/>
      <c r="AF572" s="54">
        <f t="shared" si="71"/>
        <v>0</v>
      </c>
      <c r="AG572" s="53"/>
      <c r="AH572" s="8"/>
      <c r="AI572" s="54">
        <f t="shared" si="73"/>
        <v>0</v>
      </c>
      <c r="AJ572" s="53">
        <f t="shared" si="81"/>
        <v>0</v>
      </c>
      <c r="AK572" s="8">
        <f t="shared" si="81"/>
        <v>0</v>
      </c>
      <c r="AL572" s="54">
        <f t="shared" si="81"/>
        <v>0</v>
      </c>
      <c r="AM572" s="55">
        <f t="shared" si="74"/>
        <v>682070.4970833333</v>
      </c>
      <c r="AN572" s="4">
        <f t="shared" si="75"/>
        <v>0</v>
      </c>
      <c r="AO572" s="4"/>
    </row>
    <row r="573" spans="1:41" ht="12.75">
      <c r="A573" s="11">
        <v>566</v>
      </c>
      <c r="B573" s="46">
        <v>18700012</v>
      </c>
      <c r="C573" s="11"/>
      <c r="D573" s="100" t="s">
        <v>293</v>
      </c>
      <c r="E573" s="3">
        <v>39142</v>
      </c>
      <c r="F573" s="48"/>
      <c r="G573" s="48"/>
      <c r="H573" s="48"/>
      <c r="I573" s="48">
        <v>0</v>
      </c>
      <c r="J573" s="48">
        <v>599267.11</v>
      </c>
      <c r="K573" s="48">
        <v>582344.02</v>
      </c>
      <c r="L573" s="48">
        <v>565420.93</v>
      </c>
      <c r="M573" s="49">
        <v>548497.84</v>
      </c>
      <c r="N573" s="49">
        <v>531574.75</v>
      </c>
      <c r="O573" s="49">
        <v>514651.66</v>
      </c>
      <c r="P573" s="49">
        <v>497728.57</v>
      </c>
      <c r="Q573" s="49">
        <v>480805.48</v>
      </c>
      <c r="R573" s="49">
        <v>463882.39</v>
      </c>
      <c r="S573" s="50">
        <f t="shared" si="72"/>
        <v>379352.6295833333</v>
      </c>
      <c r="T573" s="50" t="e">
        <f>S573-#REF!</f>
        <v>#REF!</v>
      </c>
      <c r="U573" s="51" t="s">
        <v>1186</v>
      </c>
      <c r="V573" s="51"/>
      <c r="W573" s="51"/>
      <c r="X573" s="56"/>
      <c r="Y573" s="56"/>
      <c r="AA573" s="53">
        <v>0</v>
      </c>
      <c r="AB573" s="8">
        <v>0</v>
      </c>
      <c r="AC573" s="54">
        <v>0</v>
      </c>
      <c r="AD573" s="53"/>
      <c r="AE573" s="8"/>
      <c r="AF573" s="54">
        <f t="shared" si="71"/>
        <v>0</v>
      </c>
      <c r="AG573" s="53"/>
      <c r="AH573" s="8"/>
      <c r="AI573" s="54">
        <f t="shared" si="73"/>
        <v>0</v>
      </c>
      <c r="AJ573" s="53">
        <f t="shared" si="81"/>
        <v>0</v>
      </c>
      <c r="AK573" s="8">
        <f t="shared" si="81"/>
        <v>0</v>
      </c>
      <c r="AL573" s="54">
        <f t="shared" si="81"/>
        <v>0</v>
      </c>
      <c r="AM573" s="55">
        <f t="shared" si="74"/>
        <v>379352.6295833333</v>
      </c>
      <c r="AN573" s="4">
        <f t="shared" si="75"/>
        <v>0</v>
      </c>
      <c r="AO573" s="4"/>
    </row>
    <row r="574" spans="1:41" ht="12.75">
      <c r="A574" s="11">
        <v>567</v>
      </c>
      <c r="B574" s="46">
        <v>18700021</v>
      </c>
      <c r="C574" s="11"/>
      <c r="D574" s="71" t="s">
        <v>294</v>
      </c>
      <c r="E574" s="3">
        <v>39142</v>
      </c>
      <c r="F574" s="48"/>
      <c r="G574" s="48"/>
      <c r="H574" s="48"/>
      <c r="I574" s="48">
        <v>0</v>
      </c>
      <c r="J574" s="48">
        <v>20968.67</v>
      </c>
      <c r="K574" s="48">
        <v>20968.67</v>
      </c>
      <c r="L574" s="48">
        <v>20968.67</v>
      </c>
      <c r="M574" s="49">
        <v>32865.38</v>
      </c>
      <c r="N574" s="49">
        <v>32865.38</v>
      </c>
      <c r="O574" s="49">
        <v>32865.38</v>
      </c>
      <c r="P574" s="49">
        <v>34134.66</v>
      </c>
      <c r="Q574" s="49">
        <v>34134.66</v>
      </c>
      <c r="R574" s="49">
        <v>36175.64</v>
      </c>
      <c r="S574" s="50">
        <f t="shared" si="72"/>
        <v>20654.940833333334</v>
      </c>
      <c r="T574" s="50" t="e">
        <f>S574-#REF!</f>
        <v>#REF!</v>
      </c>
      <c r="U574" s="51"/>
      <c r="V574" s="51"/>
      <c r="W574" s="51" t="s">
        <v>1161</v>
      </c>
      <c r="X574" s="56"/>
      <c r="Y574" s="56"/>
      <c r="AA574" s="53">
        <v>0</v>
      </c>
      <c r="AB574" s="8">
        <v>0</v>
      </c>
      <c r="AC574" s="54">
        <v>0</v>
      </c>
      <c r="AD574" s="53"/>
      <c r="AE574" s="8"/>
      <c r="AF574" s="54">
        <f t="shared" si="71"/>
        <v>0</v>
      </c>
      <c r="AG574" s="53"/>
      <c r="AH574" s="8"/>
      <c r="AI574" s="54">
        <f t="shared" si="73"/>
        <v>0</v>
      </c>
      <c r="AJ574" s="53">
        <f t="shared" si="81"/>
        <v>0</v>
      </c>
      <c r="AK574" s="8">
        <f t="shared" si="81"/>
        <v>0</v>
      </c>
      <c r="AL574" s="54">
        <f t="shared" si="81"/>
        <v>0</v>
      </c>
      <c r="AM574" s="55">
        <f t="shared" si="74"/>
        <v>20654.940833333334</v>
      </c>
      <c r="AN574" s="4">
        <f t="shared" si="75"/>
        <v>0</v>
      </c>
      <c r="AO574" s="4"/>
    </row>
    <row r="575" spans="1:41" ht="12.75">
      <c r="A575" s="11">
        <v>568</v>
      </c>
      <c r="B575" s="46">
        <v>18700022</v>
      </c>
      <c r="C575" s="11"/>
      <c r="D575" s="71" t="s">
        <v>294</v>
      </c>
      <c r="E575" s="3">
        <v>39142</v>
      </c>
      <c r="F575" s="48"/>
      <c r="G575" s="48"/>
      <c r="H575" s="48"/>
      <c r="I575" s="48">
        <v>0</v>
      </c>
      <c r="J575" s="48">
        <v>-13391.51</v>
      </c>
      <c r="K575" s="48">
        <v>-13391.51</v>
      </c>
      <c r="L575" s="48">
        <v>-13391.51</v>
      </c>
      <c r="M575" s="49">
        <v>-13391.51</v>
      </c>
      <c r="N575" s="49">
        <v>-13391.51</v>
      </c>
      <c r="O575" s="49">
        <v>-13391.51</v>
      </c>
      <c r="P575" s="49">
        <v>-13391.51</v>
      </c>
      <c r="Q575" s="49">
        <v>-13391.51</v>
      </c>
      <c r="R575" s="49">
        <v>-13391.51</v>
      </c>
      <c r="S575" s="50">
        <f t="shared" si="72"/>
        <v>-9485.652916666666</v>
      </c>
      <c r="T575" s="50" t="e">
        <f>S575-#REF!</f>
        <v>#REF!</v>
      </c>
      <c r="U575" s="51" t="s">
        <v>1186</v>
      </c>
      <c r="V575" s="51"/>
      <c r="W575" s="51"/>
      <c r="X575" s="56"/>
      <c r="Y575" s="56"/>
      <c r="AA575" s="53">
        <v>0</v>
      </c>
      <c r="AB575" s="8">
        <v>0</v>
      </c>
      <c r="AC575" s="54">
        <v>0</v>
      </c>
      <c r="AD575" s="53"/>
      <c r="AE575" s="8"/>
      <c r="AF575" s="54">
        <f t="shared" si="71"/>
        <v>0</v>
      </c>
      <c r="AG575" s="53"/>
      <c r="AH575" s="8"/>
      <c r="AI575" s="54">
        <f t="shared" si="73"/>
        <v>0</v>
      </c>
      <c r="AJ575" s="53">
        <f t="shared" si="81"/>
        <v>0</v>
      </c>
      <c r="AK575" s="8">
        <f t="shared" si="81"/>
        <v>0</v>
      </c>
      <c r="AL575" s="54">
        <f t="shared" si="81"/>
        <v>0</v>
      </c>
      <c r="AM575" s="55">
        <f t="shared" si="74"/>
        <v>-9485.652916666666</v>
      </c>
      <c r="AN575" s="4">
        <f t="shared" si="75"/>
        <v>0</v>
      </c>
      <c r="AO575" s="4"/>
    </row>
    <row r="576" spans="1:41" ht="12.75">
      <c r="A576" s="11">
        <v>569</v>
      </c>
      <c r="B576" s="46">
        <v>18900013</v>
      </c>
      <c r="C576" s="47"/>
      <c r="D576" s="5" t="s">
        <v>295</v>
      </c>
      <c r="F576" s="48">
        <v>185678</v>
      </c>
      <c r="G576" s="48">
        <v>184150</v>
      </c>
      <c r="H576" s="48">
        <v>182622</v>
      </c>
      <c r="I576" s="48">
        <v>181094</v>
      </c>
      <c r="J576" s="48">
        <v>179566</v>
      </c>
      <c r="K576" s="48">
        <v>178038</v>
      </c>
      <c r="L576" s="48">
        <v>176510</v>
      </c>
      <c r="M576" s="49">
        <v>174982</v>
      </c>
      <c r="N576" s="49">
        <v>173454</v>
      </c>
      <c r="O576" s="49">
        <v>171926</v>
      </c>
      <c r="P576" s="49">
        <v>170398</v>
      </c>
      <c r="Q576" s="49">
        <v>168870</v>
      </c>
      <c r="R576" s="49">
        <v>167342</v>
      </c>
      <c r="S576" s="50">
        <f t="shared" si="72"/>
        <v>176510</v>
      </c>
      <c r="T576" s="50" t="e">
        <f>S576-#REF!</f>
        <v>#REF!</v>
      </c>
      <c r="U576" s="51">
        <v>12</v>
      </c>
      <c r="V576" s="51"/>
      <c r="W576" s="51">
        <v>2</v>
      </c>
      <c r="X576" s="56"/>
      <c r="Y576" s="56">
        <v>12</v>
      </c>
      <c r="AA576" s="53">
        <f aca="true" t="shared" si="82" ref="AA576:AA597">S576</f>
        <v>176510</v>
      </c>
      <c r="AB576" s="8">
        <f aca="true" t="shared" si="83" ref="AB576:AB597">S576</f>
        <v>176510</v>
      </c>
      <c r="AC576" s="54">
        <f aca="true" t="shared" si="84" ref="AC576:AC597">S576</f>
        <v>176510</v>
      </c>
      <c r="AD576" s="53"/>
      <c r="AE576" s="8"/>
      <c r="AF576" s="54">
        <f t="shared" si="71"/>
        <v>0</v>
      </c>
      <c r="AG576" s="53"/>
      <c r="AH576" s="8"/>
      <c r="AI576" s="54">
        <f t="shared" si="73"/>
        <v>0</v>
      </c>
      <c r="AJ576" s="53">
        <f t="shared" si="81"/>
        <v>0</v>
      </c>
      <c r="AK576" s="8">
        <f t="shared" si="81"/>
        <v>0</v>
      </c>
      <c r="AL576" s="54">
        <f t="shared" si="81"/>
        <v>0</v>
      </c>
      <c r="AM576" s="55">
        <f t="shared" si="74"/>
        <v>0</v>
      </c>
      <c r="AN576" s="4">
        <f t="shared" si="75"/>
        <v>0</v>
      </c>
      <c r="AO576" s="4"/>
    </row>
    <row r="577" spans="1:41" ht="12.75">
      <c r="A577" s="11">
        <v>570</v>
      </c>
      <c r="B577" s="46">
        <v>18900083</v>
      </c>
      <c r="C577" s="47"/>
      <c r="D577" s="5" t="s">
        <v>296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50">
        <f t="shared" si="72"/>
        <v>0</v>
      </c>
      <c r="T577" s="50" t="e">
        <f>S577-#REF!</f>
        <v>#REF!</v>
      </c>
      <c r="U577" s="51">
        <v>12</v>
      </c>
      <c r="V577" s="51"/>
      <c r="W577" s="51">
        <v>2</v>
      </c>
      <c r="X577" s="56"/>
      <c r="Y577" s="56">
        <v>12</v>
      </c>
      <c r="AA577" s="53">
        <f t="shared" si="82"/>
        <v>0</v>
      </c>
      <c r="AB577" s="8">
        <f t="shared" si="83"/>
        <v>0</v>
      </c>
      <c r="AC577" s="54">
        <f t="shared" si="84"/>
        <v>0</v>
      </c>
      <c r="AD577" s="53"/>
      <c r="AE577" s="8"/>
      <c r="AF577" s="54">
        <f t="shared" si="71"/>
        <v>0</v>
      </c>
      <c r="AG577" s="53"/>
      <c r="AH577" s="8"/>
      <c r="AI577" s="54">
        <f t="shared" si="73"/>
        <v>0</v>
      </c>
      <c r="AJ577" s="53">
        <f t="shared" si="81"/>
        <v>0</v>
      </c>
      <c r="AK577" s="8">
        <f t="shared" si="81"/>
        <v>0</v>
      </c>
      <c r="AL577" s="54">
        <f t="shared" si="81"/>
        <v>0</v>
      </c>
      <c r="AM577" s="55">
        <f t="shared" si="74"/>
        <v>0</v>
      </c>
      <c r="AN577" s="4">
        <f t="shared" si="75"/>
        <v>0</v>
      </c>
      <c r="AO577" s="4"/>
    </row>
    <row r="578" spans="1:41" ht="12.75">
      <c r="A578" s="11">
        <v>571</v>
      </c>
      <c r="B578" s="46">
        <v>18900153</v>
      </c>
      <c r="C578" s="47"/>
      <c r="D578" s="5" t="s">
        <v>297</v>
      </c>
      <c r="F578" s="48">
        <v>36392.67</v>
      </c>
      <c r="G578" s="48">
        <v>27294.45</v>
      </c>
      <c r="H578" s="48">
        <v>18196.23</v>
      </c>
      <c r="I578" s="48">
        <v>9098.01</v>
      </c>
      <c r="J578" s="48">
        <v>0</v>
      </c>
      <c r="K578" s="48">
        <v>0</v>
      </c>
      <c r="L578" s="48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50">
        <f t="shared" si="72"/>
        <v>6065.41875</v>
      </c>
      <c r="T578" s="50" t="e">
        <f>S578-#REF!</f>
        <v>#REF!</v>
      </c>
      <c r="U578" s="51">
        <v>12</v>
      </c>
      <c r="V578" s="51"/>
      <c r="W578" s="51">
        <v>2</v>
      </c>
      <c r="X578" s="56"/>
      <c r="Y578" s="56">
        <v>12</v>
      </c>
      <c r="AA578" s="53">
        <f t="shared" si="82"/>
        <v>6065.41875</v>
      </c>
      <c r="AB578" s="8">
        <f t="shared" si="83"/>
        <v>6065.41875</v>
      </c>
      <c r="AC578" s="54">
        <f t="shared" si="84"/>
        <v>6065.41875</v>
      </c>
      <c r="AD578" s="53"/>
      <c r="AE578" s="8"/>
      <c r="AF578" s="54">
        <f t="shared" si="71"/>
        <v>0</v>
      </c>
      <c r="AG578" s="53"/>
      <c r="AH578" s="8"/>
      <c r="AI578" s="54">
        <f t="shared" si="73"/>
        <v>0</v>
      </c>
      <c r="AJ578" s="53">
        <f t="shared" si="81"/>
        <v>0</v>
      </c>
      <c r="AK578" s="8">
        <f t="shared" si="81"/>
        <v>0</v>
      </c>
      <c r="AL578" s="54">
        <f t="shared" si="81"/>
        <v>0</v>
      </c>
      <c r="AM578" s="55">
        <f t="shared" si="74"/>
        <v>0</v>
      </c>
      <c r="AN578" s="4">
        <f t="shared" si="75"/>
        <v>0</v>
      </c>
      <c r="AO578" s="4"/>
    </row>
    <row r="579" spans="1:41" ht="12.75">
      <c r="A579" s="11">
        <v>572</v>
      </c>
      <c r="B579" s="46">
        <v>18900173</v>
      </c>
      <c r="C579" s="47"/>
      <c r="D579" s="5" t="s">
        <v>298</v>
      </c>
      <c r="F579" s="48">
        <v>2927255.62</v>
      </c>
      <c r="G579" s="48">
        <v>2913182.27</v>
      </c>
      <c r="H579" s="48">
        <v>2899108.92</v>
      </c>
      <c r="I579" s="48">
        <v>2885035.57</v>
      </c>
      <c r="J579" s="48">
        <v>2870962.22</v>
      </c>
      <c r="K579" s="48">
        <v>2856888.87</v>
      </c>
      <c r="L579" s="48">
        <v>2842815.52</v>
      </c>
      <c r="M579" s="49">
        <v>2828742.17</v>
      </c>
      <c r="N579" s="49">
        <v>2814668.82</v>
      </c>
      <c r="O579" s="49">
        <v>2800595.47</v>
      </c>
      <c r="P579" s="49">
        <v>2786522.12</v>
      </c>
      <c r="Q579" s="49">
        <v>2772448.77</v>
      </c>
      <c r="R579" s="49">
        <v>2758375.42</v>
      </c>
      <c r="S579" s="50">
        <f t="shared" si="72"/>
        <v>2842815.52</v>
      </c>
      <c r="T579" s="50" t="e">
        <f>S579-#REF!</f>
        <v>#REF!</v>
      </c>
      <c r="U579" s="51">
        <v>12</v>
      </c>
      <c r="V579" s="51"/>
      <c r="W579" s="51">
        <v>2</v>
      </c>
      <c r="X579" s="56"/>
      <c r="Y579" s="56">
        <v>12</v>
      </c>
      <c r="AA579" s="53">
        <f t="shared" si="82"/>
        <v>2842815.52</v>
      </c>
      <c r="AB579" s="8">
        <f t="shared" si="83"/>
        <v>2842815.52</v>
      </c>
      <c r="AC579" s="54">
        <f t="shared" si="84"/>
        <v>2842815.52</v>
      </c>
      <c r="AD579" s="53"/>
      <c r="AE579" s="8"/>
      <c r="AF579" s="54">
        <f t="shared" si="71"/>
        <v>0</v>
      </c>
      <c r="AG579" s="53"/>
      <c r="AH579" s="8"/>
      <c r="AI579" s="54">
        <f t="shared" si="73"/>
        <v>0</v>
      </c>
      <c r="AJ579" s="53">
        <f t="shared" si="81"/>
        <v>0</v>
      </c>
      <c r="AK579" s="8">
        <f t="shared" si="81"/>
        <v>0</v>
      </c>
      <c r="AL579" s="54">
        <f t="shared" si="81"/>
        <v>0</v>
      </c>
      <c r="AM579" s="55">
        <f t="shared" si="74"/>
        <v>0</v>
      </c>
      <c r="AN579" s="4">
        <f t="shared" si="75"/>
        <v>0</v>
      </c>
      <c r="AO579" s="4"/>
    </row>
    <row r="580" spans="1:41" ht="12.75">
      <c r="A580" s="11">
        <v>573</v>
      </c>
      <c r="B580" s="46">
        <v>18900183</v>
      </c>
      <c r="C580" s="47"/>
      <c r="D580" s="5" t="s">
        <v>299</v>
      </c>
      <c r="E580" s="3">
        <v>38477</v>
      </c>
      <c r="F580" s="48">
        <v>489814.11</v>
      </c>
      <c r="G580" s="48">
        <v>488390.23</v>
      </c>
      <c r="H580" s="48">
        <v>486966.35</v>
      </c>
      <c r="I580" s="48">
        <v>485542.47</v>
      </c>
      <c r="J580" s="48">
        <v>484118.59</v>
      </c>
      <c r="K580" s="48">
        <v>482694.71</v>
      </c>
      <c r="L580" s="48">
        <v>481270.83</v>
      </c>
      <c r="M580" s="49">
        <v>479846.95</v>
      </c>
      <c r="N580" s="49">
        <v>478423.07</v>
      </c>
      <c r="O580" s="49">
        <v>476999.19</v>
      </c>
      <c r="P580" s="49">
        <v>475575.31</v>
      </c>
      <c r="Q580" s="49">
        <v>474151.43</v>
      </c>
      <c r="R580" s="49">
        <v>472727.55</v>
      </c>
      <c r="S580" s="50">
        <f t="shared" si="72"/>
        <v>481270.83</v>
      </c>
      <c r="T580" s="50" t="e">
        <f>S580-#REF!</f>
        <v>#REF!</v>
      </c>
      <c r="U580" s="51">
        <v>12</v>
      </c>
      <c r="V580" s="51"/>
      <c r="W580" s="51">
        <v>2</v>
      </c>
      <c r="X580" s="56"/>
      <c r="Y580" s="56">
        <v>12</v>
      </c>
      <c r="AA580" s="53">
        <f t="shared" si="82"/>
        <v>481270.83</v>
      </c>
      <c r="AB580" s="8">
        <f t="shared" si="83"/>
        <v>481270.83</v>
      </c>
      <c r="AC580" s="54">
        <f t="shared" si="84"/>
        <v>481270.83</v>
      </c>
      <c r="AD580" s="53"/>
      <c r="AE580" s="8"/>
      <c r="AF580" s="54">
        <f aca="true" t="shared" si="85" ref="AF580:AF630">AD580+AE580</f>
        <v>0</v>
      </c>
      <c r="AG580" s="53"/>
      <c r="AH580" s="8"/>
      <c r="AI580" s="54">
        <f t="shared" si="73"/>
        <v>0</v>
      </c>
      <c r="AJ580" s="53">
        <f t="shared" si="81"/>
        <v>0</v>
      </c>
      <c r="AK580" s="8">
        <f t="shared" si="81"/>
        <v>0</v>
      </c>
      <c r="AL580" s="54">
        <f t="shared" si="81"/>
        <v>0</v>
      </c>
      <c r="AM580" s="55">
        <f t="shared" si="74"/>
        <v>0</v>
      </c>
      <c r="AN580" s="4">
        <f t="shared" si="75"/>
        <v>0</v>
      </c>
      <c r="AO580" s="4"/>
    </row>
    <row r="581" spans="1:41" ht="12.75">
      <c r="A581" s="11">
        <v>574</v>
      </c>
      <c r="B581" s="46">
        <v>18900193</v>
      </c>
      <c r="C581" s="11"/>
      <c r="D581" s="71" t="s">
        <v>300</v>
      </c>
      <c r="E581" s="3">
        <v>38508</v>
      </c>
      <c r="F581" s="48">
        <v>4749362.6</v>
      </c>
      <c r="G581" s="48">
        <v>4730211.94</v>
      </c>
      <c r="H581" s="48">
        <v>4711061.28</v>
      </c>
      <c r="I581" s="48">
        <v>4692065.07</v>
      </c>
      <c r="J581" s="48">
        <v>4673145.45</v>
      </c>
      <c r="K581" s="48">
        <v>4654225.83</v>
      </c>
      <c r="L581" s="48">
        <v>4635306.21</v>
      </c>
      <c r="M581" s="49">
        <v>4615233.59</v>
      </c>
      <c r="N581" s="49">
        <v>4596083.24</v>
      </c>
      <c r="O581" s="49">
        <v>4576932.89</v>
      </c>
      <c r="P581" s="49">
        <v>4557782.54</v>
      </c>
      <c r="Q581" s="49">
        <v>4538632.19</v>
      </c>
      <c r="R581" s="49">
        <v>4519481.84</v>
      </c>
      <c r="S581" s="50">
        <f t="shared" si="72"/>
        <v>4634591.870833333</v>
      </c>
      <c r="T581" s="50" t="e">
        <f>S581-#REF!</f>
        <v>#REF!</v>
      </c>
      <c r="U581" s="51">
        <v>12</v>
      </c>
      <c r="V581" s="51"/>
      <c r="W581" s="51">
        <v>2</v>
      </c>
      <c r="X581" s="56"/>
      <c r="Y581" s="56">
        <v>12</v>
      </c>
      <c r="AA581" s="53">
        <f t="shared" si="82"/>
        <v>4634591.870833333</v>
      </c>
      <c r="AB581" s="8">
        <f t="shared" si="83"/>
        <v>4634591.870833333</v>
      </c>
      <c r="AC581" s="54">
        <f t="shared" si="84"/>
        <v>4634591.870833333</v>
      </c>
      <c r="AD581" s="53"/>
      <c r="AE581" s="8"/>
      <c r="AF581" s="54">
        <f t="shared" si="85"/>
        <v>0</v>
      </c>
      <c r="AG581" s="53"/>
      <c r="AH581" s="8"/>
      <c r="AI581" s="54">
        <f t="shared" si="73"/>
        <v>0</v>
      </c>
      <c r="AJ581" s="53">
        <f t="shared" si="81"/>
        <v>0</v>
      </c>
      <c r="AK581" s="8">
        <f t="shared" si="81"/>
        <v>0</v>
      </c>
      <c r="AL581" s="54">
        <f t="shared" si="81"/>
        <v>0</v>
      </c>
      <c r="AM581" s="55">
        <f t="shared" si="74"/>
        <v>0</v>
      </c>
      <c r="AN581" s="4">
        <f t="shared" si="75"/>
        <v>0</v>
      </c>
      <c r="AO581" s="4"/>
    </row>
    <row r="582" spans="1:41" ht="12.75">
      <c r="A582" s="11">
        <v>575</v>
      </c>
      <c r="B582" s="46">
        <v>18900223</v>
      </c>
      <c r="C582" s="47"/>
      <c r="D582" s="5" t="s">
        <v>301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50">
        <f t="shared" si="72"/>
        <v>0</v>
      </c>
      <c r="T582" s="50" t="e">
        <f>S582-#REF!</f>
        <v>#REF!</v>
      </c>
      <c r="U582" s="51">
        <v>12</v>
      </c>
      <c r="V582" s="51"/>
      <c r="W582" s="51">
        <v>2</v>
      </c>
      <c r="X582" s="56"/>
      <c r="Y582" s="56">
        <v>12</v>
      </c>
      <c r="AA582" s="53">
        <f t="shared" si="82"/>
        <v>0</v>
      </c>
      <c r="AB582" s="8">
        <f t="shared" si="83"/>
        <v>0</v>
      </c>
      <c r="AC582" s="54">
        <f t="shared" si="84"/>
        <v>0</v>
      </c>
      <c r="AD582" s="53"/>
      <c r="AE582" s="8"/>
      <c r="AF582" s="54">
        <f t="shared" si="85"/>
        <v>0</v>
      </c>
      <c r="AG582" s="53"/>
      <c r="AH582" s="8"/>
      <c r="AI582" s="54">
        <f t="shared" si="73"/>
        <v>0</v>
      </c>
      <c r="AJ582" s="53">
        <f t="shared" si="81"/>
        <v>0</v>
      </c>
      <c r="AK582" s="8">
        <f t="shared" si="81"/>
        <v>0</v>
      </c>
      <c r="AL582" s="54">
        <f t="shared" si="81"/>
        <v>0</v>
      </c>
      <c r="AM582" s="55">
        <f t="shared" si="74"/>
        <v>0</v>
      </c>
      <c r="AN582" s="4">
        <f t="shared" si="75"/>
        <v>0</v>
      </c>
      <c r="AO582" s="4"/>
    </row>
    <row r="583" spans="1:41" ht="12.75">
      <c r="A583" s="11">
        <v>576</v>
      </c>
      <c r="B583" s="46">
        <v>18900243</v>
      </c>
      <c r="C583" s="47"/>
      <c r="D583" s="5" t="s">
        <v>302</v>
      </c>
      <c r="F583" s="48">
        <v>41110.92</v>
      </c>
      <c r="G583" s="48">
        <v>40819.35</v>
      </c>
      <c r="H583" s="48">
        <v>40527.78</v>
      </c>
      <c r="I583" s="48">
        <v>40236.21</v>
      </c>
      <c r="J583" s="48">
        <v>39944.64</v>
      </c>
      <c r="K583" s="48">
        <v>39653.07</v>
      </c>
      <c r="L583" s="48">
        <v>39361.5</v>
      </c>
      <c r="M583" s="49">
        <v>39069.93</v>
      </c>
      <c r="N583" s="49">
        <v>38778.36</v>
      </c>
      <c r="O583" s="49">
        <v>38486.79</v>
      </c>
      <c r="P583" s="49">
        <v>38195.22</v>
      </c>
      <c r="Q583" s="49">
        <v>37903.65</v>
      </c>
      <c r="R583" s="49">
        <v>37612.08</v>
      </c>
      <c r="S583" s="50">
        <f aca="true" t="shared" si="86" ref="S583:S631">(F583+R583+SUM(G583:Q583)*2)/24</f>
        <v>39361.5</v>
      </c>
      <c r="T583" s="50" t="e">
        <f>S583-#REF!</f>
        <v>#REF!</v>
      </c>
      <c r="U583" s="51">
        <v>12</v>
      </c>
      <c r="V583" s="51"/>
      <c r="W583" s="51">
        <v>2</v>
      </c>
      <c r="X583" s="56"/>
      <c r="Y583" s="56">
        <v>12</v>
      </c>
      <c r="AA583" s="53">
        <f t="shared" si="82"/>
        <v>39361.5</v>
      </c>
      <c r="AB583" s="8">
        <f t="shared" si="83"/>
        <v>39361.5</v>
      </c>
      <c r="AC583" s="54">
        <f t="shared" si="84"/>
        <v>39361.5</v>
      </c>
      <c r="AD583" s="53"/>
      <c r="AE583" s="8"/>
      <c r="AF583" s="54">
        <f t="shared" si="85"/>
        <v>0</v>
      </c>
      <c r="AG583" s="53"/>
      <c r="AH583" s="8"/>
      <c r="AI583" s="54">
        <f aca="true" t="shared" si="87" ref="AI583:AI630">AG583+AH583</f>
        <v>0</v>
      </c>
      <c r="AJ583" s="53">
        <f t="shared" si="81"/>
        <v>0</v>
      </c>
      <c r="AK583" s="8">
        <f t="shared" si="81"/>
        <v>0</v>
      </c>
      <c r="AL583" s="54">
        <f t="shared" si="81"/>
        <v>0</v>
      </c>
      <c r="AM583" s="55">
        <f aca="true" t="shared" si="88" ref="AM583:AM630">S583-AC583-AF583-AL583-AI583</f>
        <v>0</v>
      </c>
      <c r="AN583" s="4">
        <f t="shared" si="75"/>
        <v>0</v>
      </c>
      <c r="AO583" s="4"/>
    </row>
    <row r="584" spans="1:41" ht="12.75">
      <c r="A584" s="11">
        <v>577</v>
      </c>
      <c r="B584" s="46">
        <v>18900253</v>
      </c>
      <c r="C584" s="47"/>
      <c r="D584" s="5" t="s">
        <v>303</v>
      </c>
      <c r="F584" s="48">
        <v>1110481.14</v>
      </c>
      <c r="G584" s="48">
        <v>1106691.1</v>
      </c>
      <c r="H584" s="48">
        <v>1102901.06</v>
      </c>
      <c r="I584" s="48">
        <v>1099111.02</v>
      </c>
      <c r="J584" s="48">
        <v>1095320.98</v>
      </c>
      <c r="K584" s="48">
        <v>1091530.94</v>
      </c>
      <c r="L584" s="48">
        <v>1087740.9</v>
      </c>
      <c r="M584" s="49">
        <v>1083950.86</v>
      </c>
      <c r="N584" s="49">
        <v>1080160.82</v>
      </c>
      <c r="O584" s="49">
        <v>1076370.78</v>
      </c>
      <c r="P584" s="49">
        <v>1072580.74</v>
      </c>
      <c r="Q584" s="49">
        <v>1068790.7</v>
      </c>
      <c r="R584" s="49">
        <v>1065000.66</v>
      </c>
      <c r="S584" s="50">
        <f t="shared" si="86"/>
        <v>1087740.9</v>
      </c>
      <c r="T584" s="50" t="e">
        <f>S584-#REF!</f>
        <v>#REF!</v>
      </c>
      <c r="U584" s="51">
        <v>12</v>
      </c>
      <c r="V584" s="51"/>
      <c r="W584" s="51">
        <v>2</v>
      </c>
      <c r="X584" s="56"/>
      <c r="Y584" s="56">
        <v>12</v>
      </c>
      <c r="AA584" s="53">
        <f t="shared" si="82"/>
        <v>1087740.9</v>
      </c>
      <c r="AB584" s="8">
        <f t="shared" si="83"/>
        <v>1087740.9</v>
      </c>
      <c r="AC584" s="54">
        <f t="shared" si="84"/>
        <v>1087740.9</v>
      </c>
      <c r="AD584" s="53"/>
      <c r="AE584" s="8"/>
      <c r="AF584" s="54">
        <f t="shared" si="85"/>
        <v>0</v>
      </c>
      <c r="AG584" s="53"/>
      <c r="AH584" s="8"/>
      <c r="AI584" s="54">
        <f t="shared" si="87"/>
        <v>0</v>
      </c>
      <c r="AJ584" s="53">
        <f t="shared" si="81"/>
        <v>0</v>
      </c>
      <c r="AK584" s="8">
        <f t="shared" si="81"/>
        <v>0</v>
      </c>
      <c r="AL584" s="54">
        <f t="shared" si="81"/>
        <v>0</v>
      </c>
      <c r="AM584" s="55">
        <f t="shared" si="88"/>
        <v>0</v>
      </c>
      <c r="AN584" s="4">
        <f aca="true" t="shared" si="89" ref="AN584:AN630">S584-AC584-AF584-AI584-AL584-AM584</f>
        <v>0</v>
      </c>
      <c r="AO584" s="4"/>
    </row>
    <row r="585" spans="1:41" ht="12.75">
      <c r="A585" s="11">
        <v>578</v>
      </c>
      <c r="B585" s="46">
        <v>18900263</v>
      </c>
      <c r="C585" s="47"/>
      <c r="D585" s="5" t="s">
        <v>304</v>
      </c>
      <c r="F585" s="48">
        <v>843874.25</v>
      </c>
      <c r="G585" s="48">
        <v>840994.13</v>
      </c>
      <c r="H585" s="48">
        <v>838114.01</v>
      </c>
      <c r="I585" s="48">
        <v>835233.89</v>
      </c>
      <c r="J585" s="48">
        <v>832353.77</v>
      </c>
      <c r="K585" s="48">
        <v>829473.65</v>
      </c>
      <c r="L585" s="48">
        <v>826593.53</v>
      </c>
      <c r="M585" s="49">
        <v>823713.41</v>
      </c>
      <c r="N585" s="49">
        <v>820833.29</v>
      </c>
      <c r="O585" s="49">
        <v>817953.17</v>
      </c>
      <c r="P585" s="49">
        <v>815073.05</v>
      </c>
      <c r="Q585" s="49">
        <v>812192.93</v>
      </c>
      <c r="R585" s="49">
        <v>809312.81</v>
      </c>
      <c r="S585" s="50">
        <f t="shared" si="86"/>
        <v>826593.5299999999</v>
      </c>
      <c r="T585" s="50" t="e">
        <f>S585-#REF!</f>
        <v>#REF!</v>
      </c>
      <c r="U585" s="51">
        <v>12</v>
      </c>
      <c r="V585" s="51"/>
      <c r="W585" s="51">
        <v>2</v>
      </c>
      <c r="X585" s="56"/>
      <c r="Y585" s="56">
        <v>12</v>
      </c>
      <c r="AA585" s="53">
        <f t="shared" si="82"/>
        <v>826593.5299999999</v>
      </c>
      <c r="AB585" s="8">
        <f t="shared" si="83"/>
        <v>826593.5299999999</v>
      </c>
      <c r="AC585" s="54">
        <f t="shared" si="84"/>
        <v>826593.5299999999</v>
      </c>
      <c r="AD585" s="53"/>
      <c r="AE585" s="8"/>
      <c r="AF585" s="54">
        <f t="shared" si="85"/>
        <v>0</v>
      </c>
      <c r="AG585" s="53"/>
      <c r="AH585" s="8"/>
      <c r="AI585" s="54">
        <f t="shared" si="87"/>
        <v>0</v>
      </c>
      <c r="AJ585" s="53">
        <f t="shared" si="81"/>
        <v>0</v>
      </c>
      <c r="AK585" s="8">
        <f t="shared" si="81"/>
        <v>0</v>
      </c>
      <c r="AL585" s="54">
        <f t="shared" si="81"/>
        <v>0</v>
      </c>
      <c r="AM585" s="55">
        <f t="shared" si="88"/>
        <v>0</v>
      </c>
      <c r="AN585" s="4">
        <f t="shared" si="89"/>
        <v>0</v>
      </c>
      <c r="AO585" s="4"/>
    </row>
    <row r="586" spans="1:41" ht="12.75">
      <c r="A586" s="11">
        <v>579</v>
      </c>
      <c r="B586" s="46">
        <v>18900273</v>
      </c>
      <c r="C586" s="47"/>
      <c r="D586" s="5" t="s">
        <v>305</v>
      </c>
      <c r="F586" s="48">
        <v>2583904.41</v>
      </c>
      <c r="G586" s="48">
        <v>2575085.62</v>
      </c>
      <c r="H586" s="48">
        <v>2566266.83</v>
      </c>
      <c r="I586" s="48">
        <v>2557448.04</v>
      </c>
      <c r="J586" s="48">
        <v>2548629.25</v>
      </c>
      <c r="K586" s="48">
        <v>2539810.46</v>
      </c>
      <c r="L586" s="48">
        <v>2530991.67</v>
      </c>
      <c r="M586" s="49">
        <v>2522172.88</v>
      </c>
      <c r="N586" s="49">
        <v>2513354.09</v>
      </c>
      <c r="O586" s="49">
        <v>2504535.3</v>
      </c>
      <c r="P586" s="49">
        <v>2495716.51</v>
      </c>
      <c r="Q586" s="49">
        <v>2486897.72</v>
      </c>
      <c r="R586" s="49">
        <v>2478078.93</v>
      </c>
      <c r="S586" s="50">
        <f t="shared" si="86"/>
        <v>2530991.67</v>
      </c>
      <c r="T586" s="50" t="e">
        <f>S586-#REF!</f>
        <v>#REF!</v>
      </c>
      <c r="U586" s="51">
        <v>12</v>
      </c>
      <c r="V586" s="51"/>
      <c r="W586" s="51">
        <v>2</v>
      </c>
      <c r="X586" s="56"/>
      <c r="Y586" s="56">
        <v>12</v>
      </c>
      <c r="AA586" s="53">
        <f t="shared" si="82"/>
        <v>2530991.67</v>
      </c>
      <c r="AB586" s="8">
        <f t="shared" si="83"/>
        <v>2530991.67</v>
      </c>
      <c r="AC586" s="54">
        <f t="shared" si="84"/>
        <v>2530991.67</v>
      </c>
      <c r="AD586" s="53"/>
      <c r="AE586" s="8"/>
      <c r="AF586" s="54">
        <f t="shared" si="85"/>
        <v>0</v>
      </c>
      <c r="AG586" s="53"/>
      <c r="AH586" s="8"/>
      <c r="AI586" s="54">
        <f t="shared" si="87"/>
        <v>0</v>
      </c>
      <c r="AJ586" s="53">
        <f t="shared" si="81"/>
        <v>0</v>
      </c>
      <c r="AK586" s="8">
        <f t="shared" si="81"/>
        <v>0</v>
      </c>
      <c r="AL586" s="54">
        <f t="shared" si="81"/>
        <v>0</v>
      </c>
      <c r="AM586" s="55">
        <f t="shared" si="88"/>
        <v>0</v>
      </c>
      <c r="AN586" s="4">
        <f t="shared" si="89"/>
        <v>0</v>
      </c>
      <c r="AO586" s="4"/>
    </row>
    <row r="587" spans="1:41" ht="12.75">
      <c r="A587" s="11">
        <v>580</v>
      </c>
      <c r="B587" s="46">
        <v>18900283</v>
      </c>
      <c r="C587" s="47"/>
      <c r="D587" s="5" t="s">
        <v>306</v>
      </c>
      <c r="F587" s="48">
        <v>788604.89</v>
      </c>
      <c r="G587" s="48">
        <v>785913.41</v>
      </c>
      <c r="H587" s="48">
        <v>783221.93</v>
      </c>
      <c r="I587" s="48">
        <v>780530.45</v>
      </c>
      <c r="J587" s="48">
        <v>777838.97</v>
      </c>
      <c r="K587" s="48">
        <v>775147.49</v>
      </c>
      <c r="L587" s="48">
        <v>772456.01</v>
      </c>
      <c r="M587" s="49">
        <v>769764.53</v>
      </c>
      <c r="N587" s="49">
        <v>767073.05</v>
      </c>
      <c r="O587" s="49">
        <v>764381.57</v>
      </c>
      <c r="P587" s="49">
        <v>761690.09</v>
      </c>
      <c r="Q587" s="49">
        <v>758998.61</v>
      </c>
      <c r="R587" s="49">
        <v>756307.13</v>
      </c>
      <c r="S587" s="50">
        <f t="shared" si="86"/>
        <v>772456.0099999999</v>
      </c>
      <c r="T587" s="50" t="e">
        <f>S587-#REF!</f>
        <v>#REF!</v>
      </c>
      <c r="U587" s="51">
        <v>12</v>
      </c>
      <c r="V587" s="51"/>
      <c r="W587" s="51">
        <v>2</v>
      </c>
      <c r="X587" s="56"/>
      <c r="Y587" s="56">
        <v>12</v>
      </c>
      <c r="AA587" s="53">
        <f t="shared" si="82"/>
        <v>772456.0099999999</v>
      </c>
      <c r="AB587" s="8">
        <f t="shared" si="83"/>
        <v>772456.0099999999</v>
      </c>
      <c r="AC587" s="54">
        <f t="shared" si="84"/>
        <v>772456.0099999999</v>
      </c>
      <c r="AD587" s="53"/>
      <c r="AE587" s="8"/>
      <c r="AF587" s="54">
        <f t="shared" si="85"/>
        <v>0</v>
      </c>
      <c r="AG587" s="53"/>
      <c r="AH587" s="8"/>
      <c r="AI587" s="54">
        <f t="shared" si="87"/>
        <v>0</v>
      </c>
      <c r="AJ587" s="53">
        <f aca="true" t="shared" si="90" ref="AJ587:AL606">IF($Y587&gt;0,$S587-$AF587-$AI587-$AC587,0)</f>
        <v>0</v>
      </c>
      <c r="AK587" s="8">
        <f t="shared" si="90"/>
        <v>0</v>
      </c>
      <c r="AL587" s="54">
        <f t="shared" si="90"/>
        <v>0</v>
      </c>
      <c r="AM587" s="55">
        <f t="shared" si="88"/>
        <v>0</v>
      </c>
      <c r="AN587" s="4">
        <f t="shared" si="89"/>
        <v>0</v>
      </c>
      <c r="AO587" s="4"/>
    </row>
    <row r="588" spans="1:41" ht="12.75">
      <c r="A588" s="11">
        <v>581</v>
      </c>
      <c r="B588" s="46">
        <v>18900293</v>
      </c>
      <c r="C588" s="47"/>
      <c r="D588" s="5" t="s">
        <v>307</v>
      </c>
      <c r="F588" s="48">
        <v>17401.65</v>
      </c>
      <c r="G588" s="48">
        <v>17306.56</v>
      </c>
      <c r="H588" s="48">
        <v>17211.47</v>
      </c>
      <c r="I588" s="48">
        <v>17116.38</v>
      </c>
      <c r="J588" s="48">
        <v>17021.29</v>
      </c>
      <c r="K588" s="48">
        <v>16926.2</v>
      </c>
      <c r="L588" s="48">
        <v>16831.11</v>
      </c>
      <c r="M588" s="49">
        <v>16736.02</v>
      </c>
      <c r="N588" s="49">
        <v>16640.93</v>
      </c>
      <c r="O588" s="49">
        <v>16545.84</v>
      </c>
      <c r="P588" s="49">
        <v>16450.75</v>
      </c>
      <c r="Q588" s="49">
        <v>16355.66</v>
      </c>
      <c r="R588" s="49">
        <v>16260.57</v>
      </c>
      <c r="S588" s="50">
        <f t="shared" si="86"/>
        <v>16831.11</v>
      </c>
      <c r="T588" s="50" t="e">
        <f>S588-#REF!</f>
        <v>#REF!</v>
      </c>
      <c r="U588" s="51">
        <v>12</v>
      </c>
      <c r="V588" s="51"/>
      <c r="W588" s="51">
        <v>2</v>
      </c>
      <c r="X588" s="56"/>
      <c r="Y588" s="56">
        <v>12</v>
      </c>
      <c r="AA588" s="53">
        <f t="shared" si="82"/>
        <v>16831.11</v>
      </c>
      <c r="AB588" s="8">
        <f t="shared" si="83"/>
        <v>16831.11</v>
      </c>
      <c r="AC588" s="54">
        <f t="shared" si="84"/>
        <v>16831.11</v>
      </c>
      <c r="AD588" s="53"/>
      <c r="AE588" s="8"/>
      <c r="AF588" s="54">
        <f t="shared" si="85"/>
        <v>0</v>
      </c>
      <c r="AG588" s="53"/>
      <c r="AH588" s="8"/>
      <c r="AI588" s="54">
        <f t="shared" si="87"/>
        <v>0</v>
      </c>
      <c r="AJ588" s="53">
        <f t="shared" si="90"/>
        <v>0</v>
      </c>
      <c r="AK588" s="8">
        <f t="shared" si="90"/>
        <v>0</v>
      </c>
      <c r="AL588" s="54">
        <f t="shared" si="90"/>
        <v>0</v>
      </c>
      <c r="AM588" s="55">
        <f t="shared" si="88"/>
        <v>0</v>
      </c>
      <c r="AN588" s="4">
        <f t="shared" si="89"/>
        <v>0</v>
      </c>
      <c r="AO588" s="4"/>
    </row>
    <row r="589" spans="1:41" ht="12.75">
      <c r="A589" s="11">
        <v>582</v>
      </c>
      <c r="B589" s="46">
        <v>18900303</v>
      </c>
      <c r="C589" s="47"/>
      <c r="D589" s="5" t="s">
        <v>308</v>
      </c>
      <c r="F589" s="48">
        <v>40603.17</v>
      </c>
      <c r="G589" s="48">
        <v>40381.29</v>
      </c>
      <c r="H589" s="48">
        <v>40159.41</v>
      </c>
      <c r="I589" s="48">
        <v>39937.53</v>
      </c>
      <c r="J589" s="48">
        <v>39715.65</v>
      </c>
      <c r="K589" s="48">
        <v>39493.77</v>
      </c>
      <c r="L589" s="48">
        <v>39271.89</v>
      </c>
      <c r="M589" s="49">
        <v>39050.01</v>
      </c>
      <c r="N589" s="49">
        <v>38828.13</v>
      </c>
      <c r="O589" s="49">
        <v>38606.25</v>
      </c>
      <c r="P589" s="49">
        <v>38384.37</v>
      </c>
      <c r="Q589" s="49">
        <v>38162.49</v>
      </c>
      <c r="R589" s="49">
        <v>37940.61</v>
      </c>
      <c r="S589" s="50">
        <f t="shared" si="86"/>
        <v>39271.89</v>
      </c>
      <c r="T589" s="50" t="e">
        <f>S589-#REF!</f>
        <v>#REF!</v>
      </c>
      <c r="U589" s="51">
        <v>12</v>
      </c>
      <c r="V589" s="51"/>
      <c r="W589" s="51">
        <v>2</v>
      </c>
      <c r="X589" s="56"/>
      <c r="Y589" s="56">
        <v>12</v>
      </c>
      <c r="AA589" s="53">
        <f t="shared" si="82"/>
        <v>39271.89</v>
      </c>
      <c r="AB589" s="8">
        <f t="shared" si="83"/>
        <v>39271.89</v>
      </c>
      <c r="AC589" s="54">
        <f t="shared" si="84"/>
        <v>39271.89</v>
      </c>
      <c r="AD589" s="53"/>
      <c r="AE589" s="8"/>
      <c r="AF589" s="54">
        <f t="shared" si="85"/>
        <v>0</v>
      </c>
      <c r="AG589" s="53"/>
      <c r="AH589" s="8"/>
      <c r="AI589" s="54">
        <f t="shared" si="87"/>
        <v>0</v>
      </c>
      <c r="AJ589" s="53">
        <f t="shared" si="90"/>
        <v>0</v>
      </c>
      <c r="AK589" s="8">
        <f t="shared" si="90"/>
        <v>0</v>
      </c>
      <c r="AL589" s="54">
        <f t="shared" si="90"/>
        <v>0</v>
      </c>
      <c r="AM589" s="55">
        <f t="shared" si="88"/>
        <v>0</v>
      </c>
      <c r="AN589" s="4">
        <f t="shared" si="89"/>
        <v>0</v>
      </c>
      <c r="AO589" s="4"/>
    </row>
    <row r="590" spans="1:41" ht="12.75">
      <c r="A590" s="11">
        <v>583</v>
      </c>
      <c r="B590" s="46">
        <v>18900313</v>
      </c>
      <c r="C590" s="47"/>
      <c r="D590" s="5" t="s">
        <v>309</v>
      </c>
      <c r="F590" s="48">
        <v>3529.83</v>
      </c>
      <c r="G590" s="48">
        <v>3025.57</v>
      </c>
      <c r="H590" s="48">
        <v>2521.31</v>
      </c>
      <c r="I590" s="48">
        <v>2017.05</v>
      </c>
      <c r="J590" s="48">
        <v>1512.79</v>
      </c>
      <c r="K590" s="48">
        <v>1008.53</v>
      </c>
      <c r="L590" s="48">
        <v>504.27</v>
      </c>
      <c r="M590" s="49">
        <v>0</v>
      </c>
      <c r="N590" s="49">
        <v>0</v>
      </c>
      <c r="O590" s="49">
        <v>0</v>
      </c>
      <c r="P590" s="49">
        <v>0</v>
      </c>
      <c r="Q590" s="49">
        <v>0</v>
      </c>
      <c r="R590" s="49">
        <v>0</v>
      </c>
      <c r="S590" s="50">
        <f t="shared" si="86"/>
        <v>1029.53625</v>
      </c>
      <c r="T590" s="50" t="e">
        <f>S590-#REF!</f>
        <v>#REF!</v>
      </c>
      <c r="U590" s="51">
        <v>12</v>
      </c>
      <c r="V590" s="51"/>
      <c r="W590" s="51">
        <v>2</v>
      </c>
      <c r="X590" s="56"/>
      <c r="Y590" s="56">
        <v>12</v>
      </c>
      <c r="AA590" s="53">
        <f t="shared" si="82"/>
        <v>1029.53625</v>
      </c>
      <c r="AB590" s="8">
        <f t="shared" si="83"/>
        <v>1029.53625</v>
      </c>
      <c r="AC590" s="54">
        <f t="shared" si="84"/>
        <v>1029.53625</v>
      </c>
      <c r="AD590" s="53"/>
      <c r="AE590" s="8"/>
      <c r="AF590" s="54">
        <f t="shared" si="85"/>
        <v>0</v>
      </c>
      <c r="AG590" s="53"/>
      <c r="AH590" s="8"/>
      <c r="AI590" s="54">
        <f t="shared" si="87"/>
        <v>0</v>
      </c>
      <c r="AJ590" s="53">
        <f t="shared" si="90"/>
        <v>0</v>
      </c>
      <c r="AK590" s="8">
        <f t="shared" si="90"/>
        <v>0</v>
      </c>
      <c r="AL590" s="54">
        <f t="shared" si="90"/>
        <v>0</v>
      </c>
      <c r="AM590" s="55">
        <f t="shared" si="88"/>
        <v>0</v>
      </c>
      <c r="AN590" s="4">
        <f t="shared" si="89"/>
        <v>0</v>
      </c>
      <c r="AO590" s="4"/>
    </row>
    <row r="591" spans="1:41" ht="12.75">
      <c r="A591" s="11">
        <v>584</v>
      </c>
      <c r="B591" s="46">
        <v>18900323</v>
      </c>
      <c r="C591" s="47"/>
      <c r="D591" s="5" t="s">
        <v>310</v>
      </c>
      <c r="F591" s="48">
        <v>994564.1</v>
      </c>
      <c r="G591" s="48">
        <v>989356.96</v>
      </c>
      <c r="H591" s="48">
        <v>984149.82</v>
      </c>
      <c r="I591" s="48">
        <v>978942.68</v>
      </c>
      <c r="J591" s="48">
        <v>973735.54</v>
      </c>
      <c r="K591" s="48">
        <v>968528.4</v>
      </c>
      <c r="L591" s="48">
        <v>963321.26</v>
      </c>
      <c r="M591" s="49">
        <v>958114.12</v>
      </c>
      <c r="N591" s="49">
        <v>952906.98</v>
      </c>
      <c r="O591" s="49">
        <v>947699.84</v>
      </c>
      <c r="P591" s="49">
        <v>942492.7</v>
      </c>
      <c r="Q591" s="49">
        <v>937285.56</v>
      </c>
      <c r="R591" s="49">
        <v>932078.42</v>
      </c>
      <c r="S591" s="50">
        <f t="shared" si="86"/>
        <v>963321.2599999999</v>
      </c>
      <c r="T591" s="50" t="e">
        <f>S591-#REF!</f>
        <v>#REF!</v>
      </c>
      <c r="U591" s="51">
        <v>12</v>
      </c>
      <c r="V591" s="51"/>
      <c r="W591" s="51">
        <v>2</v>
      </c>
      <c r="X591" s="56"/>
      <c r="Y591" s="56">
        <v>12</v>
      </c>
      <c r="AA591" s="53">
        <f t="shared" si="82"/>
        <v>963321.2599999999</v>
      </c>
      <c r="AB591" s="8">
        <f t="shared" si="83"/>
        <v>963321.2599999999</v>
      </c>
      <c r="AC591" s="54">
        <f t="shared" si="84"/>
        <v>963321.2599999999</v>
      </c>
      <c r="AD591" s="53"/>
      <c r="AE591" s="8"/>
      <c r="AF591" s="54">
        <f t="shared" si="85"/>
        <v>0</v>
      </c>
      <c r="AG591" s="53"/>
      <c r="AH591" s="8"/>
      <c r="AI591" s="54">
        <f t="shared" si="87"/>
        <v>0</v>
      </c>
      <c r="AJ591" s="53">
        <f t="shared" si="90"/>
        <v>0</v>
      </c>
      <c r="AK591" s="8">
        <f t="shared" si="90"/>
        <v>0</v>
      </c>
      <c r="AL591" s="54">
        <f t="shared" si="90"/>
        <v>0</v>
      </c>
      <c r="AM591" s="55">
        <f t="shared" si="88"/>
        <v>0</v>
      </c>
      <c r="AN591" s="4">
        <f t="shared" si="89"/>
        <v>0</v>
      </c>
      <c r="AO591" s="4"/>
    </row>
    <row r="592" spans="1:41" ht="12.75">
      <c r="A592" s="11">
        <v>585</v>
      </c>
      <c r="B592" s="46">
        <v>18900333</v>
      </c>
      <c r="C592" s="47"/>
      <c r="D592" s="5" t="s">
        <v>311</v>
      </c>
      <c r="F592" s="48">
        <v>617744.77</v>
      </c>
      <c r="G592" s="48">
        <v>609508.18</v>
      </c>
      <c r="H592" s="48">
        <v>601271.59</v>
      </c>
      <c r="I592" s="48">
        <v>593035</v>
      </c>
      <c r="J592" s="48">
        <v>584798.41</v>
      </c>
      <c r="K592" s="48">
        <v>576561.82</v>
      </c>
      <c r="L592" s="48">
        <v>568325.23</v>
      </c>
      <c r="M592" s="49">
        <v>560088.64</v>
      </c>
      <c r="N592" s="49">
        <v>551852.05</v>
      </c>
      <c r="O592" s="49">
        <v>543615.46</v>
      </c>
      <c r="P592" s="49">
        <v>535378.87</v>
      </c>
      <c r="Q592" s="49">
        <v>527142.28</v>
      </c>
      <c r="R592" s="49">
        <v>518905.69</v>
      </c>
      <c r="S592" s="50">
        <f t="shared" si="86"/>
        <v>568325.23</v>
      </c>
      <c r="T592" s="50" t="e">
        <f>S592-#REF!</f>
        <v>#REF!</v>
      </c>
      <c r="U592" s="51">
        <v>12</v>
      </c>
      <c r="V592" s="51"/>
      <c r="W592" s="51">
        <v>2</v>
      </c>
      <c r="X592" s="56"/>
      <c r="Y592" s="56">
        <v>12</v>
      </c>
      <c r="AA592" s="53">
        <f t="shared" si="82"/>
        <v>568325.23</v>
      </c>
      <c r="AB592" s="8">
        <f t="shared" si="83"/>
        <v>568325.23</v>
      </c>
      <c r="AC592" s="54">
        <f t="shared" si="84"/>
        <v>568325.23</v>
      </c>
      <c r="AD592" s="53"/>
      <c r="AE592" s="8"/>
      <c r="AF592" s="54">
        <f t="shared" si="85"/>
        <v>0</v>
      </c>
      <c r="AG592" s="53"/>
      <c r="AH592" s="8"/>
      <c r="AI592" s="54">
        <f t="shared" si="87"/>
        <v>0</v>
      </c>
      <c r="AJ592" s="53">
        <f t="shared" si="90"/>
        <v>0</v>
      </c>
      <c r="AK592" s="8">
        <f t="shared" si="90"/>
        <v>0</v>
      </c>
      <c r="AL592" s="54">
        <f t="shared" si="90"/>
        <v>0</v>
      </c>
      <c r="AM592" s="55">
        <f t="shared" si="88"/>
        <v>0</v>
      </c>
      <c r="AN592" s="4">
        <f t="shared" si="89"/>
        <v>0</v>
      </c>
      <c r="AO592" s="4"/>
    </row>
    <row r="593" spans="1:41" ht="12.75">
      <c r="A593" s="11">
        <v>586</v>
      </c>
      <c r="B593" s="46">
        <v>18900343</v>
      </c>
      <c r="C593" s="47"/>
      <c r="D593" s="5" t="s">
        <v>312</v>
      </c>
      <c r="F593" s="48">
        <v>84934.53</v>
      </c>
      <c r="G593" s="48">
        <v>83647.65</v>
      </c>
      <c r="H593" s="48">
        <v>82360.77</v>
      </c>
      <c r="I593" s="48">
        <v>81073.89</v>
      </c>
      <c r="J593" s="48">
        <v>79787.01</v>
      </c>
      <c r="K593" s="48">
        <v>78500.13</v>
      </c>
      <c r="L593" s="48">
        <v>77213.25</v>
      </c>
      <c r="M593" s="49">
        <v>75926.37</v>
      </c>
      <c r="N593" s="49">
        <v>74639.49</v>
      </c>
      <c r="O593" s="49">
        <v>73352.61</v>
      </c>
      <c r="P593" s="49">
        <v>72065.73</v>
      </c>
      <c r="Q593" s="49">
        <v>70778.85</v>
      </c>
      <c r="R593" s="49">
        <v>69491.97</v>
      </c>
      <c r="S593" s="50">
        <f t="shared" si="86"/>
        <v>77213.25</v>
      </c>
      <c r="T593" s="50" t="e">
        <f>S593-#REF!</f>
        <v>#REF!</v>
      </c>
      <c r="U593" s="51">
        <v>12</v>
      </c>
      <c r="V593" s="51"/>
      <c r="W593" s="51">
        <v>2</v>
      </c>
      <c r="X593" s="56"/>
      <c r="Y593" s="56">
        <v>12</v>
      </c>
      <c r="AA593" s="53">
        <f t="shared" si="82"/>
        <v>77213.25</v>
      </c>
      <c r="AB593" s="8">
        <f t="shared" si="83"/>
        <v>77213.25</v>
      </c>
      <c r="AC593" s="54">
        <f t="shared" si="84"/>
        <v>77213.25</v>
      </c>
      <c r="AD593" s="53"/>
      <c r="AE593" s="8"/>
      <c r="AF593" s="54">
        <f t="shared" si="85"/>
        <v>0</v>
      </c>
      <c r="AG593" s="53"/>
      <c r="AH593" s="8"/>
      <c r="AI593" s="54">
        <f t="shared" si="87"/>
        <v>0</v>
      </c>
      <c r="AJ593" s="53">
        <f t="shared" si="90"/>
        <v>0</v>
      </c>
      <c r="AK593" s="8">
        <f t="shared" si="90"/>
        <v>0</v>
      </c>
      <c r="AL593" s="54">
        <f t="shared" si="90"/>
        <v>0</v>
      </c>
      <c r="AM593" s="55">
        <f t="shared" si="88"/>
        <v>0</v>
      </c>
      <c r="AN593" s="4">
        <f t="shared" si="89"/>
        <v>0</v>
      </c>
      <c r="AO593" s="4"/>
    </row>
    <row r="594" spans="1:41" ht="12.75">
      <c r="A594" s="11">
        <v>587</v>
      </c>
      <c r="B594" s="46">
        <v>18900353</v>
      </c>
      <c r="C594" s="47"/>
      <c r="D594" s="5" t="s">
        <v>313</v>
      </c>
      <c r="F594" s="48">
        <v>179376.03</v>
      </c>
      <c r="G594" s="48">
        <v>178488.04</v>
      </c>
      <c r="H594" s="48">
        <v>177600.05</v>
      </c>
      <c r="I594" s="48">
        <v>176712.06</v>
      </c>
      <c r="J594" s="48">
        <v>175824.07</v>
      </c>
      <c r="K594" s="48">
        <v>174936.08</v>
      </c>
      <c r="L594" s="48">
        <v>174048.09</v>
      </c>
      <c r="M594" s="49">
        <v>173160.1</v>
      </c>
      <c r="N594" s="49">
        <v>172272.11</v>
      </c>
      <c r="O594" s="49">
        <v>171384.12</v>
      </c>
      <c r="P594" s="49">
        <v>170496.13</v>
      </c>
      <c r="Q594" s="49">
        <v>169608.14</v>
      </c>
      <c r="R594" s="49">
        <v>168720.15</v>
      </c>
      <c r="S594" s="50">
        <f t="shared" si="86"/>
        <v>174048.09000000003</v>
      </c>
      <c r="T594" s="50" t="e">
        <f>S594-#REF!</f>
        <v>#REF!</v>
      </c>
      <c r="U594" s="51">
        <v>12</v>
      </c>
      <c r="V594" s="51"/>
      <c r="W594" s="51">
        <v>2</v>
      </c>
      <c r="X594" s="56"/>
      <c r="Y594" s="56">
        <v>12</v>
      </c>
      <c r="AA594" s="53">
        <f t="shared" si="82"/>
        <v>174048.09000000003</v>
      </c>
      <c r="AB594" s="8">
        <f t="shared" si="83"/>
        <v>174048.09000000003</v>
      </c>
      <c r="AC594" s="54">
        <f t="shared" si="84"/>
        <v>174048.09000000003</v>
      </c>
      <c r="AD594" s="53"/>
      <c r="AE594" s="8"/>
      <c r="AF594" s="54">
        <f t="shared" si="85"/>
        <v>0</v>
      </c>
      <c r="AG594" s="53"/>
      <c r="AH594" s="8"/>
      <c r="AI594" s="54">
        <f t="shared" si="87"/>
        <v>0</v>
      </c>
      <c r="AJ594" s="53">
        <f t="shared" si="90"/>
        <v>0</v>
      </c>
      <c r="AK594" s="8">
        <f t="shared" si="90"/>
        <v>0</v>
      </c>
      <c r="AL594" s="54">
        <f t="shared" si="90"/>
        <v>0</v>
      </c>
      <c r="AM594" s="55">
        <f t="shared" si="88"/>
        <v>0</v>
      </c>
      <c r="AN594" s="4">
        <f t="shared" si="89"/>
        <v>0</v>
      </c>
      <c r="AO594" s="4"/>
    </row>
    <row r="595" spans="1:41" ht="12.75">
      <c r="A595" s="11">
        <v>588</v>
      </c>
      <c r="B595" s="46">
        <v>18900363</v>
      </c>
      <c r="C595" s="47"/>
      <c r="D595" s="5" t="s">
        <v>314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9">
        <v>0</v>
      </c>
      <c r="N595" s="49">
        <v>0</v>
      </c>
      <c r="O595" s="49">
        <v>0</v>
      </c>
      <c r="P595" s="49">
        <v>0</v>
      </c>
      <c r="Q595" s="49">
        <v>0</v>
      </c>
      <c r="R595" s="49">
        <v>0</v>
      </c>
      <c r="S595" s="50">
        <f t="shared" si="86"/>
        <v>0</v>
      </c>
      <c r="T595" s="50" t="e">
        <f>S595-#REF!</f>
        <v>#REF!</v>
      </c>
      <c r="U595" s="51">
        <v>12</v>
      </c>
      <c r="V595" s="51"/>
      <c r="W595" s="51">
        <v>2</v>
      </c>
      <c r="X595" s="56"/>
      <c r="Y595" s="56">
        <v>12</v>
      </c>
      <c r="AA595" s="53">
        <f t="shared" si="82"/>
        <v>0</v>
      </c>
      <c r="AB595" s="8">
        <f t="shared" si="83"/>
        <v>0</v>
      </c>
      <c r="AC595" s="54">
        <f t="shared" si="84"/>
        <v>0</v>
      </c>
      <c r="AD595" s="53"/>
      <c r="AE595" s="8"/>
      <c r="AF595" s="54">
        <f t="shared" si="85"/>
        <v>0</v>
      </c>
      <c r="AG595" s="53"/>
      <c r="AH595" s="8"/>
      <c r="AI595" s="54">
        <f t="shared" si="87"/>
        <v>0</v>
      </c>
      <c r="AJ595" s="53">
        <f t="shared" si="90"/>
        <v>0</v>
      </c>
      <c r="AK595" s="8">
        <f t="shared" si="90"/>
        <v>0</v>
      </c>
      <c r="AL595" s="54">
        <f t="shared" si="90"/>
        <v>0</v>
      </c>
      <c r="AM595" s="55">
        <f t="shared" si="88"/>
        <v>0</v>
      </c>
      <c r="AN595" s="4">
        <f t="shared" si="89"/>
        <v>0</v>
      </c>
      <c r="AO595" s="4"/>
    </row>
    <row r="596" spans="1:41" ht="12.75">
      <c r="A596" s="11">
        <v>589</v>
      </c>
      <c r="B596" s="72">
        <v>18900373</v>
      </c>
      <c r="C596" s="73"/>
      <c r="D596" s="74" t="s">
        <v>315</v>
      </c>
      <c r="E596" s="3">
        <v>38869</v>
      </c>
      <c r="F596" s="48">
        <v>5861385.91</v>
      </c>
      <c r="G596" s="48">
        <v>5844967.46</v>
      </c>
      <c r="H596" s="48">
        <v>5828549.01</v>
      </c>
      <c r="I596" s="48">
        <v>5812130.56</v>
      </c>
      <c r="J596" s="48">
        <v>5795712.11</v>
      </c>
      <c r="K596" s="48">
        <v>5779293.66</v>
      </c>
      <c r="L596" s="48">
        <v>5762875.21</v>
      </c>
      <c r="M596" s="49">
        <v>5746456.76</v>
      </c>
      <c r="N596" s="49">
        <v>5730038.31</v>
      </c>
      <c r="O596" s="49">
        <v>5713619.86</v>
      </c>
      <c r="P596" s="49">
        <v>5697201.41</v>
      </c>
      <c r="Q596" s="49">
        <v>5680782.96</v>
      </c>
      <c r="R596" s="49">
        <v>5664364.51</v>
      </c>
      <c r="S596" s="50">
        <f t="shared" si="86"/>
        <v>5762875.21</v>
      </c>
      <c r="T596" s="50" t="e">
        <f>S596-#REF!</f>
        <v>#REF!</v>
      </c>
      <c r="U596" s="51" t="s">
        <v>316</v>
      </c>
      <c r="V596" s="51"/>
      <c r="W596" s="51" t="s">
        <v>10</v>
      </c>
      <c r="X596" s="56"/>
      <c r="Y596" s="56" t="s">
        <v>316</v>
      </c>
      <c r="AA596" s="53">
        <f t="shared" si="82"/>
        <v>5762875.21</v>
      </c>
      <c r="AB596" s="8">
        <f t="shared" si="83"/>
        <v>5762875.21</v>
      </c>
      <c r="AC596" s="54">
        <f t="shared" si="84"/>
        <v>5762875.21</v>
      </c>
      <c r="AD596" s="53"/>
      <c r="AE596" s="8"/>
      <c r="AF596" s="54">
        <f t="shared" si="85"/>
        <v>0</v>
      </c>
      <c r="AG596" s="53"/>
      <c r="AH596" s="8"/>
      <c r="AI596" s="54">
        <f t="shared" si="87"/>
        <v>0</v>
      </c>
      <c r="AJ596" s="53">
        <f t="shared" si="90"/>
        <v>0</v>
      </c>
      <c r="AK596" s="8">
        <f t="shared" si="90"/>
        <v>0</v>
      </c>
      <c r="AL596" s="54">
        <f t="shared" si="90"/>
        <v>0</v>
      </c>
      <c r="AM596" s="55">
        <f t="shared" si="88"/>
        <v>0</v>
      </c>
      <c r="AN596" s="4">
        <f t="shared" si="89"/>
        <v>0</v>
      </c>
      <c r="AO596" s="4"/>
    </row>
    <row r="597" spans="1:41" ht="12.75">
      <c r="A597" s="11">
        <v>590</v>
      </c>
      <c r="B597" s="72">
        <v>18900383</v>
      </c>
      <c r="C597" s="73"/>
      <c r="D597" s="74" t="s">
        <v>317</v>
      </c>
      <c r="E597" s="3">
        <v>39240</v>
      </c>
      <c r="F597" s="48"/>
      <c r="G597" s="48"/>
      <c r="H597" s="48"/>
      <c r="I597" s="48"/>
      <c r="J597" s="48"/>
      <c r="K597" s="48"/>
      <c r="L597" s="48"/>
      <c r="N597" s="49">
        <v>0</v>
      </c>
      <c r="O597" s="49">
        <v>1893635.19</v>
      </c>
      <c r="P597" s="49">
        <v>1877722.29</v>
      </c>
      <c r="Q597" s="49">
        <v>1861809.39</v>
      </c>
      <c r="R597" s="49">
        <v>1845896.49</v>
      </c>
      <c r="S597" s="50">
        <f t="shared" si="86"/>
        <v>546342.92625</v>
      </c>
      <c r="T597" s="50" t="e">
        <f>S597-#REF!</f>
        <v>#REF!</v>
      </c>
      <c r="U597" s="51" t="s">
        <v>316</v>
      </c>
      <c r="V597" s="51"/>
      <c r="W597" s="51" t="s">
        <v>10</v>
      </c>
      <c r="X597" s="56"/>
      <c r="Y597" s="56" t="s">
        <v>316</v>
      </c>
      <c r="AA597" s="53">
        <f t="shared" si="82"/>
        <v>546342.92625</v>
      </c>
      <c r="AB597" s="8">
        <f t="shared" si="83"/>
        <v>546342.92625</v>
      </c>
      <c r="AC597" s="54">
        <f t="shared" si="84"/>
        <v>546342.92625</v>
      </c>
      <c r="AD597" s="53"/>
      <c r="AE597" s="8"/>
      <c r="AF597" s="54">
        <f t="shared" si="85"/>
        <v>0</v>
      </c>
      <c r="AG597" s="53"/>
      <c r="AH597" s="8"/>
      <c r="AI597" s="54">
        <f t="shared" si="87"/>
        <v>0</v>
      </c>
      <c r="AJ597" s="53">
        <f t="shared" si="90"/>
        <v>0</v>
      </c>
      <c r="AK597" s="8">
        <f t="shared" si="90"/>
        <v>0</v>
      </c>
      <c r="AL597" s="54">
        <f t="shared" si="90"/>
        <v>0</v>
      </c>
      <c r="AM597" s="55">
        <f t="shared" si="88"/>
        <v>0</v>
      </c>
      <c r="AN597" s="4">
        <f t="shared" si="89"/>
        <v>0</v>
      </c>
      <c r="AO597" s="4"/>
    </row>
    <row r="598" spans="1:41" ht="12.75">
      <c r="A598" s="11">
        <v>591</v>
      </c>
      <c r="B598" s="46">
        <v>19000033</v>
      </c>
      <c r="C598" s="47"/>
      <c r="D598" s="5" t="s">
        <v>318</v>
      </c>
      <c r="E598" s="3">
        <v>38442</v>
      </c>
      <c r="F598" s="48">
        <v>412105</v>
      </c>
      <c r="G598" s="48">
        <v>412105</v>
      </c>
      <c r="H598" s="48">
        <v>412105</v>
      </c>
      <c r="I598" s="48">
        <v>412105</v>
      </c>
      <c r="J598" s="48">
        <v>412105</v>
      </c>
      <c r="K598" s="48">
        <v>412105</v>
      </c>
      <c r="L598" s="48">
        <v>412105</v>
      </c>
      <c r="M598" s="49">
        <v>412105</v>
      </c>
      <c r="N598" s="49">
        <v>412105</v>
      </c>
      <c r="O598" s="49">
        <v>412105</v>
      </c>
      <c r="P598" s="49">
        <v>412105</v>
      </c>
      <c r="Q598" s="49">
        <v>412105</v>
      </c>
      <c r="R598" s="49">
        <v>412105</v>
      </c>
      <c r="S598" s="50">
        <f t="shared" si="86"/>
        <v>412105</v>
      </c>
      <c r="T598" s="50" t="e">
        <f>S598-#REF!</f>
        <v>#REF!</v>
      </c>
      <c r="U598" s="51">
        <v>41</v>
      </c>
      <c r="V598" s="51"/>
      <c r="W598" s="51" t="s">
        <v>1130</v>
      </c>
      <c r="X598" s="56"/>
      <c r="Y598" s="56">
        <v>42</v>
      </c>
      <c r="AA598" s="53">
        <v>0</v>
      </c>
      <c r="AB598" s="8">
        <v>0</v>
      </c>
      <c r="AC598" s="54">
        <v>0</v>
      </c>
      <c r="AD598" s="53"/>
      <c r="AE598" s="8"/>
      <c r="AF598" s="54">
        <f t="shared" si="85"/>
        <v>0</v>
      </c>
      <c r="AG598" s="53"/>
      <c r="AH598" s="8"/>
      <c r="AI598" s="54">
        <f t="shared" si="87"/>
        <v>0</v>
      </c>
      <c r="AJ598" s="53">
        <f t="shared" si="90"/>
        <v>412105</v>
      </c>
      <c r="AK598" s="8">
        <f t="shared" si="90"/>
        <v>412105</v>
      </c>
      <c r="AL598" s="54">
        <f t="shared" si="90"/>
        <v>412105</v>
      </c>
      <c r="AM598" s="55">
        <f t="shared" si="88"/>
        <v>0</v>
      </c>
      <c r="AN598" s="4">
        <f t="shared" si="89"/>
        <v>0</v>
      </c>
      <c r="AO598" s="4"/>
    </row>
    <row r="599" spans="1:41" ht="12.75">
      <c r="A599" s="11">
        <v>592</v>
      </c>
      <c r="B599" s="46">
        <v>19000032</v>
      </c>
      <c r="C599" s="47"/>
      <c r="D599" s="5" t="s">
        <v>319</v>
      </c>
      <c r="E599" s="3">
        <v>38691</v>
      </c>
      <c r="F599" s="48">
        <v>25340499</v>
      </c>
      <c r="G599" s="48">
        <v>25340499</v>
      </c>
      <c r="H599" s="48">
        <v>25340499</v>
      </c>
      <c r="I599" s="48">
        <v>21570829</v>
      </c>
      <c r="J599" s="48">
        <v>21570829</v>
      </c>
      <c r="K599" s="48">
        <v>21570829</v>
      </c>
      <c r="L599" s="48">
        <v>3111562</v>
      </c>
      <c r="M599" s="49">
        <v>3111562</v>
      </c>
      <c r="N599" s="49">
        <v>3111562</v>
      </c>
      <c r="O599" s="49">
        <v>8238757</v>
      </c>
      <c r="P599" s="49">
        <v>8238757</v>
      </c>
      <c r="Q599" s="49">
        <v>8238757</v>
      </c>
      <c r="R599" s="49">
        <v>13861423</v>
      </c>
      <c r="S599" s="50">
        <f t="shared" si="86"/>
        <v>14087116.916666666</v>
      </c>
      <c r="T599" s="50" t="e">
        <f>S599-#REF!</f>
        <v>#REF!</v>
      </c>
      <c r="U599" s="51">
        <v>41</v>
      </c>
      <c r="V599" s="51"/>
      <c r="W599" s="51" t="s">
        <v>1130</v>
      </c>
      <c r="X599" s="56"/>
      <c r="Y599" s="56">
        <v>42</v>
      </c>
      <c r="AA599" s="53">
        <v>0</v>
      </c>
      <c r="AB599" s="8">
        <v>0</v>
      </c>
      <c r="AC599" s="54">
        <v>0</v>
      </c>
      <c r="AD599" s="53"/>
      <c r="AE599" s="8"/>
      <c r="AF599" s="54">
        <f t="shared" si="85"/>
        <v>0</v>
      </c>
      <c r="AG599" s="53"/>
      <c r="AH599" s="8"/>
      <c r="AI599" s="54">
        <f t="shared" si="87"/>
        <v>0</v>
      </c>
      <c r="AJ599" s="53">
        <f t="shared" si="90"/>
        <v>14087116.916666666</v>
      </c>
      <c r="AK599" s="8">
        <f t="shared" si="90"/>
        <v>14087116.916666666</v>
      </c>
      <c r="AL599" s="54">
        <f t="shared" si="90"/>
        <v>14087116.916666666</v>
      </c>
      <c r="AM599" s="55">
        <f t="shared" si="88"/>
        <v>0</v>
      </c>
      <c r="AN599" s="4">
        <f t="shared" si="89"/>
        <v>0</v>
      </c>
      <c r="AO599" s="4"/>
    </row>
    <row r="600" spans="1:41" ht="12.75">
      <c r="A600" s="11">
        <v>593</v>
      </c>
      <c r="B600" s="46">
        <v>19000052</v>
      </c>
      <c r="C600" s="47"/>
      <c r="D600" s="5" t="s">
        <v>320</v>
      </c>
      <c r="E600" s="3">
        <v>38442</v>
      </c>
      <c r="F600" s="48">
        <v>0</v>
      </c>
      <c r="G600" s="48">
        <v>0</v>
      </c>
      <c r="H600" s="48">
        <v>0</v>
      </c>
      <c r="I600" s="48">
        <v>0</v>
      </c>
      <c r="J600" s="48">
        <v>0</v>
      </c>
      <c r="K600" s="48">
        <v>0</v>
      </c>
      <c r="L600" s="48">
        <v>0</v>
      </c>
      <c r="M600" s="49">
        <v>0</v>
      </c>
      <c r="N600" s="49">
        <v>0</v>
      </c>
      <c r="O600" s="49">
        <v>0</v>
      </c>
      <c r="P600" s="49">
        <v>0</v>
      </c>
      <c r="Q600" s="49">
        <v>0</v>
      </c>
      <c r="R600" s="49">
        <v>0</v>
      </c>
      <c r="S600" s="50">
        <f t="shared" si="86"/>
        <v>0</v>
      </c>
      <c r="T600" s="50" t="e">
        <f>S600-#REF!</f>
        <v>#REF!</v>
      </c>
      <c r="U600" s="51">
        <v>41</v>
      </c>
      <c r="V600" s="51"/>
      <c r="W600" s="51" t="s">
        <v>1130</v>
      </c>
      <c r="X600" s="56"/>
      <c r="Y600" s="56">
        <v>42</v>
      </c>
      <c r="AA600" s="53">
        <v>0</v>
      </c>
      <c r="AB600" s="8">
        <v>0</v>
      </c>
      <c r="AC600" s="54">
        <v>0</v>
      </c>
      <c r="AD600" s="53"/>
      <c r="AE600" s="8"/>
      <c r="AF600" s="54">
        <f t="shared" si="85"/>
        <v>0</v>
      </c>
      <c r="AG600" s="53"/>
      <c r="AH600" s="8"/>
      <c r="AI600" s="54">
        <f t="shared" si="87"/>
        <v>0</v>
      </c>
      <c r="AJ600" s="53">
        <f t="shared" si="90"/>
        <v>0</v>
      </c>
      <c r="AK600" s="8">
        <f t="shared" si="90"/>
        <v>0</v>
      </c>
      <c r="AL600" s="54">
        <f t="shared" si="90"/>
        <v>0</v>
      </c>
      <c r="AM600" s="55">
        <f t="shared" si="88"/>
        <v>0</v>
      </c>
      <c r="AN600" s="4">
        <f t="shared" si="89"/>
        <v>0</v>
      </c>
      <c r="AO600" s="4"/>
    </row>
    <row r="601" spans="1:41" ht="12.75">
      <c r="A601" s="11">
        <v>594</v>
      </c>
      <c r="B601" s="46">
        <v>19000053</v>
      </c>
      <c r="C601" s="11"/>
      <c r="D601" s="71" t="s">
        <v>321</v>
      </c>
      <c r="E601" s="3">
        <v>38508</v>
      </c>
      <c r="F601" s="48">
        <v>0</v>
      </c>
      <c r="G601" s="48">
        <v>0</v>
      </c>
      <c r="H601" s="48">
        <v>0</v>
      </c>
      <c r="I601" s="48">
        <v>0</v>
      </c>
      <c r="J601" s="48">
        <v>0</v>
      </c>
      <c r="K601" s="48">
        <v>0</v>
      </c>
      <c r="L601" s="48">
        <v>0</v>
      </c>
      <c r="M601" s="49">
        <v>0</v>
      </c>
      <c r="N601" s="49">
        <v>0</v>
      </c>
      <c r="O601" s="49">
        <v>0</v>
      </c>
      <c r="P601" s="49">
        <v>0</v>
      </c>
      <c r="Q601" s="49">
        <v>0</v>
      </c>
      <c r="R601" s="49">
        <v>0</v>
      </c>
      <c r="S601" s="50">
        <f t="shared" si="86"/>
        <v>0</v>
      </c>
      <c r="T601" s="50" t="e">
        <f>S601-#REF!</f>
        <v>#REF!</v>
      </c>
      <c r="U601" s="51">
        <v>41</v>
      </c>
      <c r="V601" s="51"/>
      <c r="W601" s="51" t="s">
        <v>1130</v>
      </c>
      <c r="X601" s="56"/>
      <c r="Y601" s="56">
        <v>42</v>
      </c>
      <c r="AA601" s="53">
        <v>0</v>
      </c>
      <c r="AB601" s="8">
        <v>0</v>
      </c>
      <c r="AC601" s="54">
        <v>0</v>
      </c>
      <c r="AD601" s="53"/>
      <c r="AE601" s="8"/>
      <c r="AF601" s="54">
        <f t="shared" si="85"/>
        <v>0</v>
      </c>
      <c r="AG601" s="53"/>
      <c r="AH601" s="8"/>
      <c r="AI601" s="54">
        <f t="shared" si="87"/>
        <v>0</v>
      </c>
      <c r="AJ601" s="53">
        <f t="shared" si="90"/>
        <v>0</v>
      </c>
      <c r="AK601" s="8">
        <f t="shared" si="90"/>
        <v>0</v>
      </c>
      <c r="AL601" s="54">
        <f t="shared" si="90"/>
        <v>0</v>
      </c>
      <c r="AM601" s="55">
        <f t="shared" si="88"/>
        <v>0</v>
      </c>
      <c r="AN601" s="4">
        <f t="shared" si="89"/>
        <v>0</v>
      </c>
      <c r="AO601" s="4"/>
    </row>
    <row r="602" spans="1:41" ht="12.75">
      <c r="A602" s="11">
        <v>595</v>
      </c>
      <c r="B602" s="46">
        <v>19000081</v>
      </c>
      <c r="C602" s="47"/>
      <c r="D602" s="5" t="s">
        <v>322</v>
      </c>
      <c r="E602" s="3">
        <v>38442</v>
      </c>
      <c r="F602" s="48">
        <v>4870689</v>
      </c>
      <c r="G602" s="48">
        <v>4847098</v>
      </c>
      <c r="H602" s="48">
        <v>4847098</v>
      </c>
      <c r="I602" s="48">
        <v>3137595</v>
      </c>
      <c r="J602" s="48">
        <v>2816297</v>
      </c>
      <c r="K602" s="48">
        <v>2816297</v>
      </c>
      <c r="L602" s="48">
        <v>241882</v>
      </c>
      <c r="M602" s="49">
        <v>233160</v>
      </c>
      <c r="N602" s="49">
        <v>233160</v>
      </c>
      <c r="O602" s="49">
        <v>6370345</v>
      </c>
      <c r="P602" s="49">
        <v>6366868</v>
      </c>
      <c r="Q602" s="49">
        <v>6366868</v>
      </c>
      <c r="R602" s="49">
        <v>6764846</v>
      </c>
      <c r="S602" s="50">
        <f t="shared" si="86"/>
        <v>3674536.2916666665</v>
      </c>
      <c r="T602" s="50" t="e">
        <f>S602-#REF!</f>
        <v>#REF!</v>
      </c>
      <c r="U602" s="51">
        <v>41</v>
      </c>
      <c r="V602" s="51"/>
      <c r="W602" s="51" t="s">
        <v>1130</v>
      </c>
      <c r="X602" s="56"/>
      <c r="Y602" s="56">
        <v>42</v>
      </c>
      <c r="AA602" s="53">
        <v>0</v>
      </c>
      <c r="AB602" s="8">
        <v>0</v>
      </c>
      <c r="AC602" s="54">
        <v>0</v>
      </c>
      <c r="AD602" s="53"/>
      <c r="AE602" s="8"/>
      <c r="AF602" s="54">
        <f t="shared" si="85"/>
        <v>0</v>
      </c>
      <c r="AG602" s="53"/>
      <c r="AH602" s="8"/>
      <c r="AI602" s="54">
        <f t="shared" si="87"/>
        <v>0</v>
      </c>
      <c r="AJ602" s="53">
        <f t="shared" si="90"/>
        <v>3674536.2916666665</v>
      </c>
      <c r="AK602" s="8">
        <f t="shared" si="90"/>
        <v>3674536.2916666665</v>
      </c>
      <c r="AL602" s="54">
        <f t="shared" si="90"/>
        <v>3674536.2916666665</v>
      </c>
      <c r="AM602" s="55">
        <f t="shared" si="88"/>
        <v>0</v>
      </c>
      <c r="AN602" s="4">
        <f t="shared" si="89"/>
        <v>0</v>
      </c>
      <c r="AO602" s="4"/>
    </row>
    <row r="603" spans="1:41" ht="12.75">
      <c r="A603" s="11">
        <v>596</v>
      </c>
      <c r="B603" s="46">
        <v>19000093</v>
      </c>
      <c r="C603" s="47" t="s">
        <v>323</v>
      </c>
      <c r="D603" s="5" t="s">
        <v>324</v>
      </c>
      <c r="F603" s="48">
        <v>2720491</v>
      </c>
      <c r="G603" s="48">
        <v>2720491</v>
      </c>
      <c r="H603" s="48">
        <v>2720491</v>
      </c>
      <c r="I603" s="48">
        <v>2842491</v>
      </c>
      <c r="J603" s="48">
        <v>2842491</v>
      </c>
      <c r="K603" s="48">
        <v>2842491</v>
      </c>
      <c r="L603" s="48">
        <v>2865491</v>
      </c>
      <c r="M603" s="49">
        <v>2865491</v>
      </c>
      <c r="N603" s="49">
        <v>2865491</v>
      </c>
      <c r="O603" s="49">
        <v>3209491</v>
      </c>
      <c r="P603" s="49">
        <v>3209491</v>
      </c>
      <c r="Q603" s="49">
        <v>3209491</v>
      </c>
      <c r="R603" s="49">
        <v>2699008</v>
      </c>
      <c r="S603" s="50">
        <f t="shared" si="86"/>
        <v>2908595.875</v>
      </c>
      <c r="T603" s="50" t="e">
        <f>S603-#REF!</f>
        <v>#REF!</v>
      </c>
      <c r="U603" s="51" t="s">
        <v>325</v>
      </c>
      <c r="V603" s="51"/>
      <c r="W603" s="51" t="s">
        <v>326</v>
      </c>
      <c r="X603" s="56"/>
      <c r="Y603" s="56"/>
      <c r="AA603" s="53">
        <v>0</v>
      </c>
      <c r="AB603" s="8">
        <v>0</v>
      </c>
      <c r="AC603" s="54">
        <v>0</v>
      </c>
      <c r="AD603" s="53"/>
      <c r="AE603" s="8"/>
      <c r="AF603" s="54">
        <f t="shared" si="85"/>
        <v>0</v>
      </c>
      <c r="AG603" s="53"/>
      <c r="AH603" s="8">
        <v>0</v>
      </c>
      <c r="AI603" s="54">
        <f t="shared" si="87"/>
        <v>0</v>
      </c>
      <c r="AJ603" s="53">
        <f t="shared" si="90"/>
        <v>0</v>
      </c>
      <c r="AK603" s="8">
        <f t="shared" si="90"/>
        <v>0</v>
      </c>
      <c r="AL603" s="54">
        <f t="shared" si="90"/>
        <v>0</v>
      </c>
      <c r="AM603" s="55">
        <f t="shared" si="88"/>
        <v>2908595.875</v>
      </c>
      <c r="AN603" s="4">
        <f t="shared" si="89"/>
        <v>0</v>
      </c>
      <c r="AO603" s="4"/>
    </row>
    <row r="604" spans="1:41" ht="12.75">
      <c r="A604" s="11">
        <v>597</v>
      </c>
      <c r="B604" s="46">
        <v>19000393</v>
      </c>
      <c r="D604" s="5" t="s">
        <v>327</v>
      </c>
      <c r="E604" s="3">
        <v>38961</v>
      </c>
      <c r="F604" s="48">
        <v>7474</v>
      </c>
      <c r="G604" s="48">
        <v>7474</v>
      </c>
      <c r="H604" s="48">
        <v>7474</v>
      </c>
      <c r="I604" s="48">
        <v>7474</v>
      </c>
      <c r="J604" s="48">
        <v>7474</v>
      </c>
      <c r="K604" s="48">
        <v>7474</v>
      </c>
      <c r="L604" s="48">
        <v>7474</v>
      </c>
      <c r="M604" s="49">
        <v>7474</v>
      </c>
      <c r="N604" s="49">
        <v>7474</v>
      </c>
      <c r="O604" s="49">
        <v>7474</v>
      </c>
      <c r="P604" s="49">
        <v>7474</v>
      </c>
      <c r="Q604" s="49">
        <v>7474</v>
      </c>
      <c r="R604" s="49">
        <v>7474</v>
      </c>
      <c r="S604" s="50">
        <f t="shared" si="86"/>
        <v>7474</v>
      </c>
      <c r="T604" s="50" t="e">
        <f>S604-#REF!</f>
        <v>#REF!</v>
      </c>
      <c r="U604" s="51" t="s">
        <v>1056</v>
      </c>
      <c r="V604" s="51"/>
      <c r="W604" s="51" t="s">
        <v>1130</v>
      </c>
      <c r="X604" s="56"/>
      <c r="Y604" s="56" t="s">
        <v>328</v>
      </c>
      <c r="AA604" s="53">
        <v>0</v>
      </c>
      <c r="AB604" s="8">
        <v>0</v>
      </c>
      <c r="AC604" s="54">
        <v>0</v>
      </c>
      <c r="AD604" s="53"/>
      <c r="AE604" s="8"/>
      <c r="AF604" s="54">
        <f t="shared" si="85"/>
        <v>0</v>
      </c>
      <c r="AG604" s="53"/>
      <c r="AH604" s="8"/>
      <c r="AI604" s="54">
        <f t="shared" si="87"/>
        <v>0</v>
      </c>
      <c r="AJ604" s="53">
        <f t="shared" si="90"/>
        <v>7474</v>
      </c>
      <c r="AK604" s="8">
        <f t="shared" si="90"/>
        <v>7474</v>
      </c>
      <c r="AL604" s="54">
        <f t="shared" si="90"/>
        <v>7474</v>
      </c>
      <c r="AM604" s="55">
        <f t="shared" si="88"/>
        <v>0</v>
      </c>
      <c r="AN604" s="4">
        <f t="shared" si="89"/>
        <v>0</v>
      </c>
      <c r="AO604" s="4"/>
    </row>
    <row r="605" spans="1:41" ht="12.75">
      <c r="A605" s="11">
        <v>598</v>
      </c>
      <c r="B605" s="46">
        <v>19000413</v>
      </c>
      <c r="D605" s="5" t="s">
        <v>399</v>
      </c>
      <c r="F605" s="48">
        <v>0</v>
      </c>
      <c r="G605" s="48">
        <v>0</v>
      </c>
      <c r="H605" s="48">
        <v>0</v>
      </c>
      <c r="I605" s="48">
        <v>0</v>
      </c>
      <c r="J605" s="48">
        <v>0</v>
      </c>
      <c r="K605" s="48">
        <v>0</v>
      </c>
      <c r="L605" s="48">
        <v>0</v>
      </c>
      <c r="M605" s="49">
        <v>0</v>
      </c>
      <c r="N605" s="49">
        <v>0</v>
      </c>
      <c r="O605" s="49">
        <v>0</v>
      </c>
      <c r="P605" s="49">
        <v>0</v>
      </c>
      <c r="Q605" s="49">
        <v>0</v>
      </c>
      <c r="R605" s="49">
        <v>35000</v>
      </c>
      <c r="S605" s="50">
        <f t="shared" si="86"/>
        <v>1458.3333333333333</v>
      </c>
      <c r="T605" s="50" t="e">
        <f>S605-#REF!</f>
        <v>#REF!</v>
      </c>
      <c r="U605" s="51" t="s">
        <v>400</v>
      </c>
      <c r="V605" s="51"/>
      <c r="W605" s="51" t="s">
        <v>372</v>
      </c>
      <c r="X605" s="56"/>
      <c r="Y605" s="56" t="s">
        <v>328</v>
      </c>
      <c r="AA605" s="53">
        <v>0</v>
      </c>
      <c r="AB605" s="8">
        <v>0</v>
      </c>
      <c r="AC605" s="54">
        <v>0</v>
      </c>
      <c r="AD605" s="53"/>
      <c r="AE605" s="8"/>
      <c r="AF605" s="54">
        <f t="shared" si="85"/>
        <v>0</v>
      </c>
      <c r="AG605" s="53"/>
      <c r="AH605" s="8"/>
      <c r="AI605" s="54">
        <f t="shared" si="87"/>
        <v>0</v>
      </c>
      <c r="AJ605" s="53">
        <f t="shared" si="90"/>
        <v>1458.3333333333333</v>
      </c>
      <c r="AK605" s="8">
        <f t="shared" si="90"/>
        <v>1458.3333333333333</v>
      </c>
      <c r="AL605" s="54">
        <f t="shared" si="90"/>
        <v>1458.3333333333333</v>
      </c>
      <c r="AM605" s="55">
        <f t="shared" si="88"/>
        <v>0</v>
      </c>
      <c r="AN605" s="4">
        <f t="shared" si="89"/>
        <v>0</v>
      </c>
      <c r="AO605" s="4"/>
    </row>
    <row r="606" spans="1:41" ht="12.75">
      <c r="A606" s="11">
        <v>599</v>
      </c>
      <c r="B606" s="46">
        <v>19000552</v>
      </c>
      <c r="C606" s="47"/>
      <c r="D606" s="5" t="s">
        <v>330</v>
      </c>
      <c r="F606" s="48">
        <v>294967</v>
      </c>
      <c r="G606" s="48">
        <v>301967</v>
      </c>
      <c r="H606" s="48">
        <v>308967</v>
      </c>
      <c r="I606" s="48">
        <v>267967</v>
      </c>
      <c r="J606" s="48">
        <v>270967</v>
      </c>
      <c r="K606" s="48">
        <v>273967</v>
      </c>
      <c r="L606" s="48">
        <v>276967</v>
      </c>
      <c r="M606" s="49">
        <v>279967</v>
      </c>
      <c r="N606" s="49">
        <v>282967</v>
      </c>
      <c r="O606" s="49">
        <v>285967</v>
      </c>
      <c r="P606" s="49">
        <v>288967</v>
      </c>
      <c r="Q606" s="49">
        <v>291967</v>
      </c>
      <c r="R606" s="49">
        <v>294967</v>
      </c>
      <c r="S606" s="50">
        <f t="shared" si="86"/>
        <v>285467</v>
      </c>
      <c r="T606" s="50" t="e">
        <f>S606-#REF!</f>
        <v>#REF!</v>
      </c>
      <c r="U606" s="51">
        <v>64</v>
      </c>
      <c r="V606" s="51"/>
      <c r="W606" s="51">
        <v>17</v>
      </c>
      <c r="X606" s="56"/>
      <c r="Y606" s="56">
        <v>22</v>
      </c>
      <c r="AA606" s="53">
        <v>0</v>
      </c>
      <c r="AB606" s="8">
        <v>0</v>
      </c>
      <c r="AC606" s="54">
        <v>0</v>
      </c>
      <c r="AD606" s="53"/>
      <c r="AE606" s="8"/>
      <c r="AF606" s="54">
        <f t="shared" si="85"/>
        <v>0</v>
      </c>
      <c r="AG606" s="53">
        <v>0</v>
      </c>
      <c r="AH606" s="8">
        <f>$S606</f>
        <v>285467</v>
      </c>
      <c r="AI606" s="54">
        <f t="shared" si="87"/>
        <v>285467</v>
      </c>
      <c r="AJ606" s="53">
        <f t="shared" si="90"/>
        <v>0</v>
      </c>
      <c r="AK606" s="8">
        <f t="shared" si="90"/>
        <v>0</v>
      </c>
      <c r="AL606" s="54">
        <f t="shared" si="90"/>
        <v>0</v>
      </c>
      <c r="AM606" s="55">
        <f t="shared" si="88"/>
        <v>0</v>
      </c>
      <c r="AN606" s="4">
        <f t="shared" si="89"/>
        <v>0</v>
      </c>
      <c r="AO606" s="4"/>
    </row>
    <row r="607" spans="1:41" ht="12.75">
      <c r="A607" s="11">
        <v>600</v>
      </c>
      <c r="B607" s="46">
        <v>19000562</v>
      </c>
      <c r="C607" s="47"/>
      <c r="D607" s="5" t="s">
        <v>331</v>
      </c>
      <c r="E607" s="23"/>
      <c r="F607" s="48">
        <v>1244307</v>
      </c>
      <c r="G607" s="48">
        <v>1244307</v>
      </c>
      <c r="H607" s="48">
        <v>1244307</v>
      </c>
      <c r="I607" s="48">
        <v>1244307</v>
      </c>
      <c r="J607" s="48">
        <v>1244307</v>
      </c>
      <c r="K607" s="48">
        <v>1244307</v>
      </c>
      <c r="L607" s="48">
        <v>1244307</v>
      </c>
      <c r="M607" s="49">
        <v>1244307</v>
      </c>
      <c r="N607" s="49">
        <v>1244307</v>
      </c>
      <c r="O607" s="49">
        <v>1244307</v>
      </c>
      <c r="P607" s="49">
        <v>1244307</v>
      </c>
      <c r="Q607" s="49">
        <v>1244307</v>
      </c>
      <c r="R607" s="49">
        <v>1878158</v>
      </c>
      <c r="S607" s="50">
        <f t="shared" si="86"/>
        <v>1270717.4583333333</v>
      </c>
      <c r="T607" s="50" t="e">
        <f>S607-#REF!</f>
        <v>#REF!</v>
      </c>
      <c r="U607" s="51" t="s">
        <v>1186</v>
      </c>
      <c r="V607" s="51"/>
      <c r="W607" s="51"/>
      <c r="X607" s="56"/>
      <c r="Y607" s="56"/>
      <c r="AA607" s="53">
        <v>0</v>
      </c>
      <c r="AB607" s="8">
        <v>0</v>
      </c>
      <c r="AC607" s="54">
        <v>0</v>
      </c>
      <c r="AD607" s="53"/>
      <c r="AE607" s="8"/>
      <c r="AF607" s="54">
        <f t="shared" si="85"/>
        <v>0</v>
      </c>
      <c r="AG607" s="53">
        <v>0</v>
      </c>
      <c r="AH607" s="8"/>
      <c r="AI607" s="54">
        <f t="shared" si="87"/>
        <v>0</v>
      </c>
      <c r="AJ607" s="53">
        <f aca="true" t="shared" si="91" ref="AJ607:AL631">IF($Y607&gt;0,$S607-$AF607-$AI607-$AC607,0)</f>
        <v>0</v>
      </c>
      <c r="AK607" s="8">
        <f t="shared" si="91"/>
        <v>0</v>
      </c>
      <c r="AL607" s="54">
        <f t="shared" si="91"/>
        <v>0</v>
      </c>
      <c r="AM607" s="55">
        <f t="shared" si="88"/>
        <v>1270717.4583333333</v>
      </c>
      <c r="AN607" s="4">
        <f t="shared" si="89"/>
        <v>0</v>
      </c>
      <c r="AO607" s="4"/>
    </row>
    <row r="608" spans="1:41" ht="12.75">
      <c r="A608" s="11">
        <v>601</v>
      </c>
      <c r="B608" s="46">
        <v>19000572</v>
      </c>
      <c r="C608" s="47"/>
      <c r="D608" s="5" t="s">
        <v>332</v>
      </c>
      <c r="E608" s="23"/>
      <c r="F608" s="48">
        <v>180282</v>
      </c>
      <c r="G608" s="48">
        <v>180282</v>
      </c>
      <c r="H608" s="48">
        <v>180282</v>
      </c>
      <c r="I608" s="48">
        <v>180282</v>
      </c>
      <c r="J608" s="48">
        <v>180282</v>
      </c>
      <c r="K608" s="48">
        <v>180282</v>
      </c>
      <c r="L608" s="48">
        <v>180282</v>
      </c>
      <c r="M608" s="49">
        <v>180282</v>
      </c>
      <c r="N608" s="49">
        <v>180282</v>
      </c>
      <c r="O608" s="49">
        <v>180282</v>
      </c>
      <c r="P608" s="49">
        <v>180282</v>
      </c>
      <c r="Q608" s="49">
        <v>180282</v>
      </c>
      <c r="R608" s="49">
        <v>162045</v>
      </c>
      <c r="S608" s="50">
        <f t="shared" si="86"/>
        <v>179522.125</v>
      </c>
      <c r="T608" s="50" t="e">
        <f>S608-#REF!</f>
        <v>#REF!</v>
      </c>
      <c r="U608" s="51" t="s">
        <v>1186</v>
      </c>
      <c r="V608" s="51"/>
      <c r="W608" s="51"/>
      <c r="X608" s="56"/>
      <c r="Y608" s="56"/>
      <c r="AA608" s="53">
        <v>0</v>
      </c>
      <c r="AB608" s="8">
        <v>0</v>
      </c>
      <c r="AC608" s="54">
        <v>0</v>
      </c>
      <c r="AD608" s="53"/>
      <c r="AE608" s="8"/>
      <c r="AF608" s="54">
        <f t="shared" si="85"/>
        <v>0</v>
      </c>
      <c r="AG608" s="53">
        <v>0</v>
      </c>
      <c r="AH608" s="8"/>
      <c r="AI608" s="54">
        <f t="shared" si="87"/>
        <v>0</v>
      </c>
      <c r="AJ608" s="53">
        <f t="shared" si="91"/>
        <v>0</v>
      </c>
      <c r="AK608" s="8">
        <f t="shared" si="91"/>
        <v>0</v>
      </c>
      <c r="AL608" s="54">
        <f t="shared" si="91"/>
        <v>0</v>
      </c>
      <c r="AM608" s="55">
        <f t="shared" si="88"/>
        <v>179522.125</v>
      </c>
      <c r="AN608" s="4">
        <f t="shared" si="89"/>
        <v>0</v>
      </c>
      <c r="AO608" s="4"/>
    </row>
    <row r="609" spans="1:41" ht="12.75">
      <c r="A609" s="11">
        <v>602</v>
      </c>
      <c r="B609" s="46">
        <v>19000652</v>
      </c>
      <c r="C609" s="47"/>
      <c r="D609" s="5" t="s">
        <v>333</v>
      </c>
      <c r="F609" s="48">
        <v>-2646906</v>
      </c>
      <c r="G609" s="48">
        <v>-2709906</v>
      </c>
      <c r="H609" s="48">
        <v>-2773906</v>
      </c>
      <c r="I609" s="48">
        <v>-3184906</v>
      </c>
      <c r="J609" s="48">
        <v>-3187906</v>
      </c>
      <c r="K609" s="48">
        <v>-3230906</v>
      </c>
      <c r="L609" s="48">
        <v>-3256906</v>
      </c>
      <c r="M609" s="49">
        <v>-3184906</v>
      </c>
      <c r="N609" s="49">
        <v>-3305906</v>
      </c>
      <c r="O609" s="49">
        <v>-3323906</v>
      </c>
      <c r="P609" s="49">
        <v>-3344906</v>
      </c>
      <c r="Q609" s="49">
        <v>-3365906</v>
      </c>
      <c r="R609" s="49">
        <v>-3382906</v>
      </c>
      <c r="S609" s="50">
        <f t="shared" si="86"/>
        <v>-3157072.6666666665</v>
      </c>
      <c r="T609" s="50" t="e">
        <f>S609-#REF!</f>
        <v>#REF!</v>
      </c>
      <c r="U609" s="51">
        <v>64</v>
      </c>
      <c r="V609" s="51"/>
      <c r="W609" s="51">
        <v>17</v>
      </c>
      <c r="X609" s="56"/>
      <c r="Y609" s="56">
        <v>22</v>
      </c>
      <c r="AA609" s="53">
        <v>0</v>
      </c>
      <c r="AB609" s="8">
        <v>0</v>
      </c>
      <c r="AC609" s="54">
        <v>0</v>
      </c>
      <c r="AD609" s="53"/>
      <c r="AE609" s="8"/>
      <c r="AF609" s="54">
        <f t="shared" si="85"/>
        <v>0</v>
      </c>
      <c r="AG609" s="53">
        <v>0</v>
      </c>
      <c r="AH609" s="8">
        <f>$S609</f>
        <v>-3157072.6666666665</v>
      </c>
      <c r="AI609" s="54">
        <f t="shared" si="87"/>
        <v>-3157072.6666666665</v>
      </c>
      <c r="AJ609" s="53">
        <f t="shared" si="91"/>
        <v>0</v>
      </c>
      <c r="AK609" s="8">
        <f t="shared" si="91"/>
        <v>0</v>
      </c>
      <c r="AL609" s="54">
        <f t="shared" si="91"/>
        <v>0</v>
      </c>
      <c r="AM609" s="55">
        <f t="shared" si="88"/>
        <v>0</v>
      </c>
      <c r="AN609" s="4">
        <f t="shared" si="89"/>
        <v>0</v>
      </c>
      <c r="AO609" s="4"/>
    </row>
    <row r="610" spans="1:41" ht="12.75">
      <c r="A610" s="11">
        <v>603</v>
      </c>
      <c r="B610" s="46">
        <v>19000701</v>
      </c>
      <c r="C610" s="47"/>
      <c r="D610" s="5" t="s">
        <v>430</v>
      </c>
      <c r="E610" s="3">
        <v>39142</v>
      </c>
      <c r="F610" s="48"/>
      <c r="G610" s="48"/>
      <c r="H610" s="48"/>
      <c r="I610" s="48"/>
      <c r="J610" s="48"/>
      <c r="K610" s="48"/>
      <c r="L610" s="48"/>
      <c r="M610" s="49">
        <v>1447950</v>
      </c>
      <c r="N610" s="49">
        <v>1447950</v>
      </c>
      <c r="O610" s="49">
        <v>1489320</v>
      </c>
      <c r="P610" s="49">
        <v>1489320</v>
      </c>
      <c r="Q610" s="49">
        <v>1489320</v>
      </c>
      <c r="R610" s="49">
        <v>1106647</v>
      </c>
      <c r="S610" s="50">
        <f t="shared" si="86"/>
        <v>659765.2916666666</v>
      </c>
      <c r="T610" s="50" t="e">
        <f>S610-#REF!</f>
        <v>#REF!</v>
      </c>
      <c r="U610" s="51">
        <v>48</v>
      </c>
      <c r="V610" s="51"/>
      <c r="W610" s="51">
        <v>62</v>
      </c>
      <c r="X610" s="56"/>
      <c r="Y610" s="56">
        <v>48</v>
      </c>
      <c r="AA610" s="53">
        <v>0</v>
      </c>
      <c r="AB610" s="8">
        <v>0</v>
      </c>
      <c r="AC610" s="54">
        <v>0</v>
      </c>
      <c r="AD610" s="53"/>
      <c r="AE610" s="8"/>
      <c r="AF610" s="54">
        <f t="shared" si="85"/>
        <v>0</v>
      </c>
      <c r="AG610" s="53"/>
      <c r="AH610" s="8"/>
      <c r="AI610" s="54">
        <f t="shared" si="87"/>
        <v>0</v>
      </c>
      <c r="AJ610" s="53">
        <f t="shared" si="91"/>
        <v>659765.2916666666</v>
      </c>
      <c r="AK610" s="8">
        <f t="shared" si="91"/>
        <v>659765.2916666666</v>
      </c>
      <c r="AL610" s="54">
        <f t="shared" si="91"/>
        <v>659765.2916666666</v>
      </c>
      <c r="AM610" s="55">
        <f t="shared" si="88"/>
        <v>0</v>
      </c>
      <c r="AN610" s="4">
        <f t="shared" si="89"/>
        <v>0</v>
      </c>
      <c r="AO610" s="4"/>
    </row>
    <row r="611" spans="1:41" ht="12.75">
      <c r="A611" s="11">
        <v>604</v>
      </c>
      <c r="B611" s="46">
        <v>19000702</v>
      </c>
      <c r="C611" s="47"/>
      <c r="D611" s="5" t="s">
        <v>431</v>
      </c>
      <c r="E611" s="3">
        <v>39142</v>
      </c>
      <c r="F611" s="48"/>
      <c r="G611" s="48"/>
      <c r="H611" s="48"/>
      <c r="I611" s="48"/>
      <c r="J611" s="48"/>
      <c r="K611" s="48"/>
      <c r="L611" s="48"/>
      <c r="M611" s="49">
        <v>1002050</v>
      </c>
      <c r="N611" s="49">
        <v>1002050</v>
      </c>
      <c r="O611" s="49">
        <v>1030680</v>
      </c>
      <c r="P611" s="49">
        <v>1030680</v>
      </c>
      <c r="Q611" s="49">
        <v>1030680</v>
      </c>
      <c r="R611" s="49">
        <v>765853</v>
      </c>
      <c r="S611" s="50">
        <f t="shared" si="86"/>
        <v>456588.875</v>
      </c>
      <c r="T611" s="50" t="e">
        <f>S611-#REF!</f>
        <v>#REF!</v>
      </c>
      <c r="U611" s="51" t="s">
        <v>172</v>
      </c>
      <c r="V611" s="51"/>
      <c r="W611" s="51" t="s">
        <v>40</v>
      </c>
      <c r="X611" s="56"/>
      <c r="Y611" s="56" t="s">
        <v>400</v>
      </c>
      <c r="AA611" s="53">
        <v>0</v>
      </c>
      <c r="AB611" s="8">
        <v>0</v>
      </c>
      <c r="AC611" s="54">
        <v>0</v>
      </c>
      <c r="AD611" s="53"/>
      <c r="AE611" s="8"/>
      <c r="AF611" s="54">
        <f t="shared" si="85"/>
        <v>0</v>
      </c>
      <c r="AG611" s="53"/>
      <c r="AH611" s="8"/>
      <c r="AI611" s="54">
        <f t="shared" si="87"/>
        <v>0</v>
      </c>
      <c r="AJ611" s="53">
        <f t="shared" si="91"/>
        <v>456588.875</v>
      </c>
      <c r="AK611" s="8">
        <f t="shared" si="91"/>
        <v>456588.875</v>
      </c>
      <c r="AL611" s="54">
        <f t="shared" si="91"/>
        <v>456588.875</v>
      </c>
      <c r="AM611" s="55">
        <f t="shared" si="88"/>
        <v>0</v>
      </c>
      <c r="AN611" s="4">
        <f t="shared" si="89"/>
        <v>0</v>
      </c>
      <c r="AO611" s="4"/>
    </row>
    <row r="612" spans="1:41" ht="12.75">
      <c r="A612" s="11">
        <v>605</v>
      </c>
      <c r="B612" s="46">
        <v>19100012</v>
      </c>
      <c r="C612" s="47"/>
      <c r="D612" s="5" t="s">
        <v>334</v>
      </c>
      <c r="F612" s="48">
        <v>22814355.87</v>
      </c>
      <c r="G612" s="48">
        <v>11307013.37</v>
      </c>
      <c r="H612" s="48">
        <v>7704419.38</v>
      </c>
      <c r="I612" s="48">
        <v>1503462.33</v>
      </c>
      <c r="J612" s="48">
        <v>-6183149.46</v>
      </c>
      <c r="K612" s="48">
        <v>-5000919.98</v>
      </c>
      <c r="L612" s="48">
        <v>-5614088.78</v>
      </c>
      <c r="M612" s="49">
        <v>-7281013.56</v>
      </c>
      <c r="N612" s="49">
        <v>-3392870.63</v>
      </c>
      <c r="O612" s="49">
        <v>1711998.95</v>
      </c>
      <c r="P612" s="49">
        <v>7915220.74</v>
      </c>
      <c r="Q612" s="49">
        <v>14019578.05</v>
      </c>
      <c r="R612" s="49">
        <v>19143605.91</v>
      </c>
      <c r="S612" s="50">
        <f t="shared" si="86"/>
        <v>3139052.608333333</v>
      </c>
      <c r="T612" s="50" t="e">
        <f>S612-#REF!</f>
        <v>#REF!</v>
      </c>
      <c r="U612" s="51" t="s">
        <v>335</v>
      </c>
      <c r="V612" s="51"/>
      <c r="W612" s="51">
        <v>22</v>
      </c>
      <c r="X612" s="56"/>
      <c r="Y612" s="56">
        <v>23</v>
      </c>
      <c r="AA612" s="53">
        <v>0</v>
      </c>
      <c r="AB612" s="8">
        <v>0</v>
      </c>
      <c r="AC612" s="54">
        <v>0</v>
      </c>
      <c r="AD612" s="53"/>
      <c r="AE612" s="8"/>
      <c r="AF612" s="54">
        <f t="shared" si="85"/>
        <v>0</v>
      </c>
      <c r="AG612" s="53"/>
      <c r="AH612" s="8">
        <f aca="true" t="shared" si="92" ref="AH612:AH617">$S612</f>
        <v>3139052.608333333</v>
      </c>
      <c r="AI612" s="54">
        <f t="shared" si="87"/>
        <v>3139052.608333333</v>
      </c>
      <c r="AJ612" s="53">
        <f t="shared" si="91"/>
        <v>0</v>
      </c>
      <c r="AK612" s="8">
        <f t="shared" si="91"/>
        <v>0</v>
      </c>
      <c r="AL612" s="54">
        <f t="shared" si="91"/>
        <v>0</v>
      </c>
      <c r="AM612" s="55">
        <f t="shared" si="88"/>
        <v>0</v>
      </c>
      <c r="AN612" s="4">
        <f t="shared" si="89"/>
        <v>0</v>
      </c>
      <c r="AO612" s="4"/>
    </row>
    <row r="613" spans="1:41" ht="12.75">
      <c r="A613" s="11">
        <v>606</v>
      </c>
      <c r="B613" s="46">
        <v>19100022</v>
      </c>
      <c r="C613" s="47"/>
      <c r="D613" s="5" t="s">
        <v>336</v>
      </c>
      <c r="F613" s="48">
        <v>56396131.12</v>
      </c>
      <c r="G613" s="48">
        <v>-16175004.17</v>
      </c>
      <c r="H613" s="48">
        <v>-19582386.78</v>
      </c>
      <c r="I613" s="48">
        <v>-22702056.75</v>
      </c>
      <c r="J613" s="48">
        <v>-32978431.14</v>
      </c>
      <c r="K613" s="48">
        <v>-39716853.67</v>
      </c>
      <c r="L613" s="48">
        <v>-44766870.85</v>
      </c>
      <c r="M613" s="49">
        <v>-58184705.93</v>
      </c>
      <c r="N613" s="49">
        <v>-70560158.11</v>
      </c>
      <c r="O613" s="49">
        <v>-82737607.84</v>
      </c>
      <c r="P613" s="49">
        <v>-91402725.1</v>
      </c>
      <c r="Q613" s="49">
        <v>-99421926.48</v>
      </c>
      <c r="R613" s="49">
        <v>-114876467.67</v>
      </c>
      <c r="S613" s="50">
        <f t="shared" si="86"/>
        <v>-50622407.92458334</v>
      </c>
      <c r="T613" s="50" t="e">
        <f>S613-#REF!</f>
        <v>#REF!</v>
      </c>
      <c r="U613" s="51" t="s">
        <v>335</v>
      </c>
      <c r="V613" s="51"/>
      <c r="W613" s="51">
        <v>22</v>
      </c>
      <c r="X613" s="56"/>
      <c r="Y613" s="56">
        <v>23</v>
      </c>
      <c r="AA613" s="53">
        <v>0</v>
      </c>
      <c r="AB613" s="8">
        <v>0</v>
      </c>
      <c r="AC613" s="54">
        <v>0</v>
      </c>
      <c r="AD613" s="53"/>
      <c r="AE613" s="8"/>
      <c r="AF613" s="54">
        <f t="shared" si="85"/>
        <v>0</v>
      </c>
      <c r="AG613" s="53"/>
      <c r="AH613" s="8">
        <f t="shared" si="92"/>
        <v>-50622407.92458334</v>
      </c>
      <c r="AI613" s="54">
        <f t="shared" si="87"/>
        <v>-50622407.92458334</v>
      </c>
      <c r="AJ613" s="53">
        <f t="shared" si="91"/>
        <v>0</v>
      </c>
      <c r="AK613" s="8">
        <f t="shared" si="91"/>
        <v>0</v>
      </c>
      <c r="AL613" s="54">
        <f t="shared" si="91"/>
        <v>0</v>
      </c>
      <c r="AM613" s="55">
        <f t="shared" si="88"/>
        <v>0</v>
      </c>
      <c r="AN613" s="4">
        <f t="shared" si="89"/>
        <v>0</v>
      </c>
      <c r="AO613" s="4"/>
    </row>
    <row r="614" spans="1:41" ht="12.75">
      <c r="A614" s="11">
        <v>607</v>
      </c>
      <c r="B614" s="46">
        <v>19100132</v>
      </c>
      <c r="C614" s="47"/>
      <c r="D614" s="5" t="s">
        <v>337</v>
      </c>
      <c r="F614" s="48">
        <v>3261512.4</v>
      </c>
      <c r="G614" s="48">
        <v>384231.74</v>
      </c>
      <c r="H614" s="48">
        <v>274852.78</v>
      </c>
      <c r="I614" s="48">
        <v>-62527.52</v>
      </c>
      <c r="J614" s="48">
        <v>-223920.14</v>
      </c>
      <c r="K614" s="48">
        <v>-434156.03</v>
      </c>
      <c r="L614" s="48">
        <v>-713587.48</v>
      </c>
      <c r="M614" s="49">
        <v>-1020176.46</v>
      </c>
      <c r="N614" s="49">
        <v>-1430665.12</v>
      </c>
      <c r="O614" s="49">
        <v>-1911873.43</v>
      </c>
      <c r="P614" s="49">
        <v>-2493561.93</v>
      </c>
      <c r="Q614" s="49">
        <v>-3135819.61</v>
      </c>
      <c r="R614" s="49">
        <v>-3813475.14</v>
      </c>
      <c r="S614" s="50">
        <f t="shared" si="86"/>
        <v>-920265.3808333334</v>
      </c>
      <c r="T614" s="50" t="e">
        <f>S614-#REF!</f>
        <v>#REF!</v>
      </c>
      <c r="U614" s="51" t="s">
        <v>335</v>
      </c>
      <c r="V614" s="51"/>
      <c r="W614" s="51">
        <v>22</v>
      </c>
      <c r="X614" s="56"/>
      <c r="Y614" s="56">
        <v>23</v>
      </c>
      <c r="AA614" s="53">
        <v>0</v>
      </c>
      <c r="AB614" s="8">
        <v>0</v>
      </c>
      <c r="AC614" s="54">
        <v>0</v>
      </c>
      <c r="AD614" s="53"/>
      <c r="AE614" s="8"/>
      <c r="AF614" s="54">
        <f t="shared" si="85"/>
        <v>0</v>
      </c>
      <c r="AG614" s="53"/>
      <c r="AH614" s="8">
        <f t="shared" si="92"/>
        <v>-920265.3808333334</v>
      </c>
      <c r="AI614" s="54">
        <f t="shared" si="87"/>
        <v>-920265.3808333334</v>
      </c>
      <c r="AJ614" s="53">
        <f t="shared" si="91"/>
        <v>0</v>
      </c>
      <c r="AK614" s="8">
        <f t="shared" si="91"/>
        <v>0</v>
      </c>
      <c r="AL614" s="54">
        <f t="shared" si="91"/>
        <v>0</v>
      </c>
      <c r="AM614" s="55">
        <f t="shared" si="88"/>
        <v>0</v>
      </c>
      <c r="AN614" s="4">
        <f t="shared" si="89"/>
        <v>0</v>
      </c>
      <c r="AO614" s="4"/>
    </row>
    <row r="615" spans="1:41" ht="12.75">
      <c r="A615" s="11">
        <v>608</v>
      </c>
      <c r="B615" s="46">
        <v>19100142</v>
      </c>
      <c r="C615" s="47"/>
      <c r="D615" s="5" t="s">
        <v>338</v>
      </c>
      <c r="F615" s="48">
        <v>602503.81</v>
      </c>
      <c r="G615" s="48">
        <v>344651.68</v>
      </c>
      <c r="H615" s="48">
        <v>419772.66</v>
      </c>
      <c r="I615" s="48">
        <v>428691.56</v>
      </c>
      <c r="J615" s="48">
        <v>436873.02</v>
      </c>
      <c r="K615" s="48">
        <v>398624.22</v>
      </c>
      <c r="L615" s="48">
        <v>363444.93</v>
      </c>
      <c r="M615" s="49">
        <v>325000.02</v>
      </c>
      <c r="N615" s="49">
        <v>274861.88</v>
      </c>
      <c r="O615" s="49">
        <v>253009.27</v>
      </c>
      <c r="P615" s="49">
        <v>266407.09</v>
      </c>
      <c r="Q615" s="49">
        <v>323247.6</v>
      </c>
      <c r="R615" s="49">
        <v>419470.03</v>
      </c>
      <c r="S615" s="50">
        <f t="shared" si="86"/>
        <v>362130.9041666666</v>
      </c>
      <c r="T615" s="50" t="e">
        <f>S615-#REF!</f>
        <v>#REF!</v>
      </c>
      <c r="U615" s="51" t="s">
        <v>335</v>
      </c>
      <c r="V615" s="51"/>
      <c r="W615" s="51">
        <v>22</v>
      </c>
      <c r="X615" s="56"/>
      <c r="Y615" s="56">
        <v>23</v>
      </c>
      <c r="AA615" s="53">
        <v>0</v>
      </c>
      <c r="AB615" s="8">
        <v>0</v>
      </c>
      <c r="AC615" s="54">
        <v>0</v>
      </c>
      <c r="AD615" s="53"/>
      <c r="AE615" s="8"/>
      <c r="AF615" s="54">
        <f t="shared" si="85"/>
        <v>0</v>
      </c>
      <c r="AG615" s="53"/>
      <c r="AH615" s="8">
        <f t="shared" si="92"/>
        <v>362130.9041666666</v>
      </c>
      <c r="AI615" s="54">
        <f t="shared" si="87"/>
        <v>362130.9041666666</v>
      </c>
      <c r="AJ615" s="53">
        <f t="shared" si="91"/>
        <v>0</v>
      </c>
      <c r="AK615" s="8">
        <f t="shared" si="91"/>
        <v>0</v>
      </c>
      <c r="AL615" s="54">
        <f t="shared" si="91"/>
        <v>0</v>
      </c>
      <c r="AM615" s="55">
        <f t="shared" si="88"/>
        <v>0</v>
      </c>
      <c r="AN615" s="4">
        <f t="shared" si="89"/>
        <v>0</v>
      </c>
      <c r="AO615" s="4"/>
    </row>
    <row r="616" spans="1:41" ht="12.75">
      <c r="A616" s="11">
        <v>609</v>
      </c>
      <c r="B616" s="46">
        <v>19100152</v>
      </c>
      <c r="C616" s="47"/>
      <c r="D616" s="5" t="s">
        <v>339</v>
      </c>
      <c r="F616" s="48">
        <v>162006.96</v>
      </c>
      <c r="G616" s="48">
        <v>12177348.91</v>
      </c>
      <c r="H616" s="48">
        <v>11457390.13</v>
      </c>
      <c r="I616" s="48">
        <v>10551887.22</v>
      </c>
      <c r="J616" s="48">
        <v>9512713.69</v>
      </c>
      <c r="K616" s="48">
        <v>8775759.96</v>
      </c>
      <c r="L616" s="48">
        <v>8131839.35</v>
      </c>
      <c r="M616" s="49">
        <v>7647849.57</v>
      </c>
      <c r="N616" s="49">
        <v>7331648.17</v>
      </c>
      <c r="O616" s="49">
        <v>7119817.98</v>
      </c>
      <c r="P616" s="49">
        <v>6976428.55</v>
      </c>
      <c r="Q616" s="49">
        <v>6817930.06</v>
      </c>
      <c r="R616" s="49">
        <v>6586391.93</v>
      </c>
      <c r="S616" s="50">
        <f t="shared" si="86"/>
        <v>8322901.08625</v>
      </c>
      <c r="T616" s="50" t="e">
        <f>S616-#REF!</f>
        <v>#REF!</v>
      </c>
      <c r="U616" s="51" t="s">
        <v>335</v>
      </c>
      <c r="V616" s="51"/>
      <c r="W616" s="51">
        <v>22</v>
      </c>
      <c r="X616" s="56"/>
      <c r="Y616" s="56">
        <v>23</v>
      </c>
      <c r="AA616" s="53">
        <v>0</v>
      </c>
      <c r="AB616" s="8">
        <v>0</v>
      </c>
      <c r="AC616" s="54">
        <v>0</v>
      </c>
      <c r="AD616" s="53"/>
      <c r="AE616" s="8"/>
      <c r="AF616" s="54">
        <f t="shared" si="85"/>
        <v>0</v>
      </c>
      <c r="AG616" s="53"/>
      <c r="AH616" s="8">
        <f t="shared" si="92"/>
        <v>8322901.08625</v>
      </c>
      <c r="AI616" s="54">
        <f t="shared" si="87"/>
        <v>8322901.08625</v>
      </c>
      <c r="AJ616" s="53">
        <f t="shared" si="91"/>
        <v>0</v>
      </c>
      <c r="AK616" s="8">
        <f t="shared" si="91"/>
        <v>0</v>
      </c>
      <c r="AL616" s="54">
        <f t="shared" si="91"/>
        <v>0</v>
      </c>
      <c r="AM616" s="55">
        <f t="shared" si="88"/>
        <v>0</v>
      </c>
      <c r="AN616" s="4">
        <f t="shared" si="89"/>
        <v>0</v>
      </c>
      <c r="AO616" s="4"/>
    </row>
    <row r="617" spans="1:41" ht="12.75">
      <c r="A617" s="11">
        <v>610</v>
      </c>
      <c r="B617" s="46">
        <v>19100162</v>
      </c>
      <c r="C617" s="47"/>
      <c r="D617" s="5" t="s">
        <v>340</v>
      </c>
      <c r="F617" s="48">
        <v>415864.09</v>
      </c>
      <c r="G617" s="48">
        <v>57669236.89</v>
      </c>
      <c r="H617" s="48">
        <v>54285336.77</v>
      </c>
      <c r="I617" s="48">
        <v>50102152.03</v>
      </c>
      <c r="J617" s="48">
        <v>45248884.36</v>
      </c>
      <c r="K617" s="48">
        <v>41793480.94</v>
      </c>
      <c r="L617" s="48">
        <v>38755109.35</v>
      </c>
      <c r="M617" s="49">
        <v>36492563.99</v>
      </c>
      <c r="N617" s="49">
        <v>34988017.41</v>
      </c>
      <c r="O617" s="49">
        <v>33961079.02</v>
      </c>
      <c r="P617" s="49">
        <v>33254031.18</v>
      </c>
      <c r="Q617" s="49">
        <v>32479589.38</v>
      </c>
      <c r="R617" s="49">
        <v>31382517.95</v>
      </c>
      <c r="S617" s="50">
        <f t="shared" si="86"/>
        <v>39577389.361666664</v>
      </c>
      <c r="T617" s="50" t="e">
        <f>S617-#REF!</f>
        <v>#REF!</v>
      </c>
      <c r="U617" s="51" t="s">
        <v>335</v>
      </c>
      <c r="V617" s="51"/>
      <c r="W617" s="51">
        <v>22</v>
      </c>
      <c r="X617" s="56"/>
      <c r="Y617" s="56">
        <v>23</v>
      </c>
      <c r="AA617" s="53">
        <v>0</v>
      </c>
      <c r="AB617" s="8">
        <v>0</v>
      </c>
      <c r="AC617" s="54">
        <v>0</v>
      </c>
      <c r="AD617" s="53"/>
      <c r="AE617" s="8"/>
      <c r="AF617" s="54">
        <f t="shared" si="85"/>
        <v>0</v>
      </c>
      <c r="AG617" s="53"/>
      <c r="AH617" s="8">
        <f t="shared" si="92"/>
        <v>39577389.361666664</v>
      </c>
      <c r="AI617" s="54">
        <f t="shared" si="87"/>
        <v>39577389.361666664</v>
      </c>
      <c r="AJ617" s="53">
        <f t="shared" si="91"/>
        <v>0</v>
      </c>
      <c r="AK617" s="8">
        <f t="shared" si="91"/>
        <v>0</v>
      </c>
      <c r="AL617" s="54">
        <f t="shared" si="91"/>
        <v>0</v>
      </c>
      <c r="AM617" s="55">
        <f t="shared" si="88"/>
        <v>0</v>
      </c>
      <c r="AN617" s="4">
        <f t="shared" si="89"/>
        <v>0</v>
      </c>
      <c r="AO617" s="4"/>
    </row>
    <row r="618" spans="1:41" ht="12.75">
      <c r="A618" s="11">
        <v>611</v>
      </c>
      <c r="B618" s="75">
        <v>28300012</v>
      </c>
      <c r="C618" s="11"/>
      <c r="D618" s="5" t="s">
        <v>341</v>
      </c>
      <c r="E618" s="23">
        <v>38777</v>
      </c>
      <c r="F618" s="48">
        <v>-23049870</v>
      </c>
      <c r="G618" s="48">
        <v>-23049870</v>
      </c>
      <c r="H618" s="48">
        <v>-23049870</v>
      </c>
      <c r="I618" s="48">
        <v>-19165122</v>
      </c>
      <c r="J618" s="48">
        <v>-19165122</v>
      </c>
      <c r="K618" s="48">
        <v>-19165122</v>
      </c>
      <c r="L618" s="48">
        <v>444931</v>
      </c>
      <c r="M618" s="49">
        <v>444931</v>
      </c>
      <c r="N618" s="49">
        <v>444931</v>
      </c>
      <c r="O618" s="49">
        <v>-6626909</v>
      </c>
      <c r="P618" s="49">
        <v>-6626909</v>
      </c>
      <c r="Q618" s="49">
        <v>-6626909</v>
      </c>
      <c r="R618" s="49">
        <v>-13131291</v>
      </c>
      <c r="S618" s="50">
        <f t="shared" si="86"/>
        <v>-11685968.375</v>
      </c>
      <c r="T618" s="50" t="e">
        <f>S618-#REF!</f>
        <v>#REF!</v>
      </c>
      <c r="U618" s="51" t="s">
        <v>1163</v>
      </c>
      <c r="V618" s="51"/>
      <c r="W618" s="51" t="s">
        <v>1164</v>
      </c>
      <c r="X618" s="56"/>
      <c r="Y618" s="56" t="s">
        <v>1289</v>
      </c>
      <c r="AA618" s="53">
        <v>0</v>
      </c>
      <c r="AB618" s="8">
        <v>0</v>
      </c>
      <c r="AC618" s="54">
        <v>0</v>
      </c>
      <c r="AD618" s="53"/>
      <c r="AE618" s="8"/>
      <c r="AF618" s="54">
        <f t="shared" si="85"/>
        <v>0</v>
      </c>
      <c r="AG618" s="53"/>
      <c r="AH618" s="8"/>
      <c r="AI618" s="54">
        <f t="shared" si="87"/>
        <v>0</v>
      </c>
      <c r="AJ618" s="53">
        <f t="shared" si="91"/>
        <v>-11685968.375</v>
      </c>
      <c r="AK618" s="8">
        <f t="shared" si="91"/>
        <v>-11685968.375</v>
      </c>
      <c r="AL618" s="54">
        <f t="shared" si="91"/>
        <v>-11685968.375</v>
      </c>
      <c r="AM618" s="55">
        <f t="shared" si="88"/>
        <v>0</v>
      </c>
      <c r="AN618" s="4">
        <f t="shared" si="89"/>
        <v>0</v>
      </c>
      <c r="AO618" s="4"/>
    </row>
    <row r="619" spans="1:41" ht="12.75">
      <c r="A619" s="11">
        <v>612</v>
      </c>
      <c r="B619" s="46">
        <v>28300031</v>
      </c>
      <c r="C619" s="47"/>
      <c r="D619" s="5" t="s">
        <v>342</v>
      </c>
      <c r="E619" s="3">
        <v>38442</v>
      </c>
      <c r="F619" s="48">
        <v>-4325132</v>
      </c>
      <c r="G619" s="48">
        <v>-4299643</v>
      </c>
      <c r="H619" s="48">
        <v>-4299643</v>
      </c>
      <c r="I619" s="48">
        <v>-3524488</v>
      </c>
      <c r="J619" s="48">
        <v>-3210385</v>
      </c>
      <c r="K619" s="48">
        <v>-3210385</v>
      </c>
      <c r="L619" s="48">
        <v>-5717962</v>
      </c>
      <c r="M619" s="49">
        <v>-5698195</v>
      </c>
      <c r="N619" s="49">
        <v>-5616522</v>
      </c>
      <c r="O619" s="49">
        <v>-6270546</v>
      </c>
      <c r="P619" s="49">
        <v>-6259627</v>
      </c>
      <c r="Q619" s="49">
        <v>-6214881</v>
      </c>
      <c r="R619" s="49">
        <v>-4316237</v>
      </c>
      <c r="S619" s="50">
        <f t="shared" si="86"/>
        <v>-4886913.458333333</v>
      </c>
      <c r="T619" s="50" t="e">
        <f>S619-#REF!</f>
        <v>#REF!</v>
      </c>
      <c r="U619" s="51">
        <v>41</v>
      </c>
      <c r="V619" s="51"/>
      <c r="W619" s="51" t="s">
        <v>1130</v>
      </c>
      <c r="X619" s="56"/>
      <c r="Y619" s="56">
        <v>42</v>
      </c>
      <c r="AA619" s="53">
        <v>0</v>
      </c>
      <c r="AB619" s="8">
        <v>0</v>
      </c>
      <c r="AC619" s="54">
        <v>0</v>
      </c>
      <c r="AD619" s="53"/>
      <c r="AE619" s="8"/>
      <c r="AF619" s="54">
        <f t="shared" si="85"/>
        <v>0</v>
      </c>
      <c r="AG619" s="53"/>
      <c r="AH619" s="8"/>
      <c r="AI619" s="54">
        <f t="shared" si="87"/>
        <v>0</v>
      </c>
      <c r="AJ619" s="53">
        <f t="shared" si="91"/>
        <v>-4886913.458333333</v>
      </c>
      <c r="AK619" s="8">
        <f t="shared" si="91"/>
        <v>-4886913.458333333</v>
      </c>
      <c r="AL619" s="54">
        <f t="shared" si="91"/>
        <v>-4886913.458333333</v>
      </c>
      <c r="AM619" s="55">
        <f t="shared" si="88"/>
        <v>0</v>
      </c>
      <c r="AN619" s="4">
        <f t="shared" si="89"/>
        <v>0</v>
      </c>
      <c r="AO619" s="4"/>
    </row>
    <row r="620" spans="1:41" ht="12.75">
      <c r="A620" s="11">
        <v>613</v>
      </c>
      <c r="B620" s="46">
        <v>28300053</v>
      </c>
      <c r="D620" s="11" t="s">
        <v>344</v>
      </c>
      <c r="E620" s="3">
        <v>38869</v>
      </c>
      <c r="F620" s="48">
        <v>-248764</v>
      </c>
      <c r="G620" s="48">
        <v>-248764</v>
      </c>
      <c r="H620" s="48">
        <v>-248764</v>
      </c>
      <c r="I620" s="48">
        <v>-248764</v>
      </c>
      <c r="J620" s="48">
        <v>-248764</v>
      </c>
      <c r="K620" s="48">
        <v>-248764</v>
      </c>
      <c r="L620" s="48">
        <v>-248764</v>
      </c>
      <c r="M620" s="49">
        <v>-248764</v>
      </c>
      <c r="N620" s="49">
        <v>-248764</v>
      </c>
      <c r="O620" s="49">
        <v>-248764</v>
      </c>
      <c r="P620" s="49">
        <v>-248764</v>
      </c>
      <c r="Q620" s="49">
        <v>-248764</v>
      </c>
      <c r="R620" s="49">
        <v>-248764</v>
      </c>
      <c r="S620" s="50">
        <f t="shared" si="86"/>
        <v>-248764</v>
      </c>
      <c r="T620" s="50" t="e">
        <f>S620-#REF!</f>
        <v>#REF!</v>
      </c>
      <c r="U620" s="51" t="s">
        <v>1056</v>
      </c>
      <c r="V620" s="51"/>
      <c r="W620" s="51" t="s">
        <v>1130</v>
      </c>
      <c r="X620" s="56"/>
      <c r="Y620" s="56" t="s">
        <v>328</v>
      </c>
      <c r="AA620" s="53">
        <v>0</v>
      </c>
      <c r="AB620" s="8">
        <v>0</v>
      </c>
      <c r="AC620" s="54">
        <v>0</v>
      </c>
      <c r="AD620" s="53"/>
      <c r="AE620" s="8"/>
      <c r="AF620" s="54">
        <f t="shared" si="85"/>
        <v>0</v>
      </c>
      <c r="AG620" s="53"/>
      <c r="AH620" s="8"/>
      <c r="AI620" s="54">
        <f t="shared" si="87"/>
        <v>0</v>
      </c>
      <c r="AJ620" s="53">
        <f t="shared" si="91"/>
        <v>-248764</v>
      </c>
      <c r="AK620" s="8">
        <f t="shared" si="91"/>
        <v>-248764</v>
      </c>
      <c r="AL620" s="54">
        <f t="shared" si="91"/>
        <v>-248764</v>
      </c>
      <c r="AM620" s="55">
        <f t="shared" si="88"/>
        <v>0</v>
      </c>
      <c r="AN620" s="4">
        <f t="shared" si="89"/>
        <v>0</v>
      </c>
      <c r="AO620" s="4"/>
    </row>
    <row r="621" spans="1:41" ht="12.75">
      <c r="A621" s="11">
        <v>614</v>
      </c>
      <c r="B621" s="46">
        <v>28300152</v>
      </c>
      <c r="C621" s="47"/>
      <c r="D621" s="5" t="s">
        <v>343</v>
      </c>
      <c r="E621" s="3">
        <v>38442</v>
      </c>
      <c r="F621" s="48">
        <v>-2452639</v>
      </c>
      <c r="G621" s="48">
        <v>-2452639</v>
      </c>
      <c r="H621" s="48">
        <v>-2452639</v>
      </c>
      <c r="I621" s="48">
        <v>-2364648</v>
      </c>
      <c r="J621" s="48">
        <v>-2364648</v>
      </c>
      <c r="K621" s="48">
        <v>-2364648</v>
      </c>
      <c r="L621" s="48">
        <v>-3556492</v>
      </c>
      <c r="M621" s="49">
        <v>-3556492</v>
      </c>
      <c r="N621" s="49">
        <v>-3556492</v>
      </c>
      <c r="O621" s="49">
        <v>-1717643</v>
      </c>
      <c r="P621" s="49">
        <v>-1717643</v>
      </c>
      <c r="Q621" s="49">
        <v>-1717643</v>
      </c>
      <c r="R621" s="49">
        <v>-859319</v>
      </c>
      <c r="S621" s="50">
        <f t="shared" si="86"/>
        <v>-2456467.1666666665</v>
      </c>
      <c r="T621" s="50" t="e">
        <f>S621-#REF!</f>
        <v>#REF!</v>
      </c>
      <c r="U621" s="51">
        <v>41</v>
      </c>
      <c r="V621" s="51"/>
      <c r="W621" s="51" t="s">
        <v>1130</v>
      </c>
      <c r="X621" s="51"/>
      <c r="Y621" s="51">
        <v>42</v>
      </c>
      <c r="AA621" s="53">
        <v>0</v>
      </c>
      <c r="AB621" s="8">
        <v>0</v>
      </c>
      <c r="AC621" s="54">
        <v>0</v>
      </c>
      <c r="AD621" s="53"/>
      <c r="AE621" s="8"/>
      <c r="AF621" s="54">
        <f t="shared" si="85"/>
        <v>0</v>
      </c>
      <c r="AG621" s="53"/>
      <c r="AH621" s="8"/>
      <c r="AI621" s="54">
        <f t="shared" si="87"/>
        <v>0</v>
      </c>
      <c r="AJ621" s="53">
        <f t="shared" si="91"/>
        <v>-2456467.1666666665</v>
      </c>
      <c r="AK621" s="8">
        <f t="shared" si="91"/>
        <v>-2456467.1666666665</v>
      </c>
      <c r="AL621" s="54">
        <f t="shared" si="91"/>
        <v>-2456467.1666666665</v>
      </c>
      <c r="AM621" s="55">
        <f t="shared" si="88"/>
        <v>0</v>
      </c>
      <c r="AN621" s="4">
        <f t="shared" si="89"/>
        <v>0</v>
      </c>
      <c r="AO621" s="4"/>
    </row>
    <row r="622" spans="1:41" ht="12.75">
      <c r="A622" s="11">
        <v>615</v>
      </c>
      <c r="B622" s="46">
        <v>13100300</v>
      </c>
      <c r="C622" s="57">
        <v>1020</v>
      </c>
      <c r="D622" s="5" t="s">
        <v>1154</v>
      </c>
      <c r="E622" s="3">
        <v>39179</v>
      </c>
      <c r="F622" s="48"/>
      <c r="G622" s="48"/>
      <c r="H622" s="48"/>
      <c r="I622" s="48"/>
      <c r="J622" s="48"/>
      <c r="K622" s="48"/>
      <c r="L622" s="48"/>
      <c r="M622" s="49">
        <v>5000000</v>
      </c>
      <c r="N622" s="49">
        <v>5000000</v>
      </c>
      <c r="O622" s="49">
        <v>0</v>
      </c>
      <c r="P622" s="49">
        <v>0</v>
      </c>
      <c r="Q622" s="49">
        <v>0</v>
      </c>
      <c r="R622" s="49">
        <v>0</v>
      </c>
      <c r="S622" s="50">
        <f t="shared" si="86"/>
        <v>833333.3333333334</v>
      </c>
      <c r="T622" s="50" t="e">
        <f>S622-#REF!</f>
        <v>#REF!</v>
      </c>
      <c r="U622" s="51" t="s">
        <v>1148</v>
      </c>
      <c r="V622" s="51"/>
      <c r="W622" s="51" t="s">
        <v>1149</v>
      </c>
      <c r="X622" s="56"/>
      <c r="Y622" s="56"/>
      <c r="AA622" s="53">
        <v>0</v>
      </c>
      <c r="AB622" s="8">
        <v>0</v>
      </c>
      <c r="AC622" s="54">
        <v>0</v>
      </c>
      <c r="AD622" s="53"/>
      <c r="AE622" s="8"/>
      <c r="AF622" s="54">
        <f t="shared" si="85"/>
        <v>0</v>
      </c>
      <c r="AG622" s="53"/>
      <c r="AH622" s="8"/>
      <c r="AI622" s="54">
        <f t="shared" si="87"/>
        <v>0</v>
      </c>
      <c r="AJ622" s="53">
        <f t="shared" si="91"/>
        <v>0</v>
      </c>
      <c r="AK622" s="8">
        <f t="shared" si="91"/>
        <v>0</v>
      </c>
      <c r="AL622" s="54">
        <f t="shared" si="91"/>
        <v>0</v>
      </c>
      <c r="AM622" s="55">
        <f t="shared" si="88"/>
        <v>833333.3333333334</v>
      </c>
      <c r="AN622" s="4">
        <f t="shared" si="89"/>
        <v>0</v>
      </c>
      <c r="AO622" s="4"/>
    </row>
    <row r="623" spans="1:41" ht="12.75">
      <c r="A623" s="11">
        <v>616</v>
      </c>
      <c r="B623" s="46">
        <v>14200010</v>
      </c>
      <c r="C623" s="57">
        <v>1020</v>
      </c>
      <c r="D623" s="5" t="s">
        <v>1219</v>
      </c>
      <c r="E623" s="3">
        <v>38687</v>
      </c>
      <c r="F623" s="48">
        <v>231601087.37</v>
      </c>
      <c r="G623" s="48">
        <v>277731286.84</v>
      </c>
      <c r="H623" s="48">
        <v>321695133.25</v>
      </c>
      <c r="I623" s="48">
        <v>375169117.79</v>
      </c>
      <c r="J623" s="48">
        <v>435212030.07</v>
      </c>
      <c r="K623" s="48">
        <v>305379746.42</v>
      </c>
      <c r="L623" s="48">
        <v>252855281.96</v>
      </c>
      <c r="M623" s="49">
        <v>246559541.95</v>
      </c>
      <c r="N623" s="49">
        <v>162039946.57</v>
      </c>
      <c r="O623" s="49">
        <v>224962021.65</v>
      </c>
      <c r="P623" s="49">
        <v>195064933.62</v>
      </c>
      <c r="Q623" s="49">
        <v>69496212.42</v>
      </c>
      <c r="R623" s="49">
        <v>147868267.13</v>
      </c>
      <c r="S623" s="50">
        <f t="shared" si="86"/>
        <v>254658327.4825</v>
      </c>
      <c r="T623" s="50" t="e">
        <f>S623-#REF!</f>
        <v>#REF!</v>
      </c>
      <c r="U623" s="51" t="s">
        <v>1054</v>
      </c>
      <c r="V623" s="51"/>
      <c r="W623" s="51" t="s">
        <v>1126</v>
      </c>
      <c r="X623" s="56"/>
      <c r="Y623" s="56">
        <v>41</v>
      </c>
      <c r="AA623" s="53">
        <v>0</v>
      </c>
      <c r="AB623" s="8">
        <v>0</v>
      </c>
      <c r="AC623" s="54">
        <v>0</v>
      </c>
      <c r="AD623" s="53"/>
      <c r="AE623" s="8"/>
      <c r="AF623" s="54">
        <f t="shared" si="85"/>
        <v>0</v>
      </c>
      <c r="AG623" s="53"/>
      <c r="AH623" s="8"/>
      <c r="AI623" s="54">
        <f t="shared" si="87"/>
        <v>0</v>
      </c>
      <c r="AJ623" s="53">
        <f t="shared" si="91"/>
        <v>254658327.4825</v>
      </c>
      <c r="AK623" s="8">
        <f t="shared" si="91"/>
        <v>254658327.4825</v>
      </c>
      <c r="AL623" s="54">
        <f t="shared" si="91"/>
        <v>254658327.4825</v>
      </c>
      <c r="AM623" s="55">
        <f t="shared" si="88"/>
        <v>0</v>
      </c>
      <c r="AN623" s="4">
        <f t="shared" si="89"/>
        <v>0</v>
      </c>
      <c r="AO623" s="4"/>
    </row>
    <row r="624" spans="1:41" ht="12.75">
      <c r="A624" s="11">
        <v>617</v>
      </c>
      <c r="B624" s="46">
        <v>14200020</v>
      </c>
      <c r="C624" s="57">
        <v>1020</v>
      </c>
      <c r="D624" s="5" t="s">
        <v>1222</v>
      </c>
      <c r="E624" s="3">
        <v>38687</v>
      </c>
      <c r="F624" s="48">
        <v>0</v>
      </c>
      <c r="G624" s="48">
        <v>18000000</v>
      </c>
      <c r="H624" s="48">
        <v>75000000</v>
      </c>
      <c r="I624" s="48">
        <v>110000000</v>
      </c>
      <c r="J624" s="48">
        <v>76000000</v>
      </c>
      <c r="K624" s="48">
        <v>167000000</v>
      </c>
      <c r="L624" s="48">
        <v>162000000</v>
      </c>
      <c r="M624" s="49">
        <v>118000000</v>
      </c>
      <c r="N624" s="49">
        <v>144000000</v>
      </c>
      <c r="O624" s="49">
        <v>50000000</v>
      </c>
      <c r="P624" s="49">
        <v>60000000</v>
      </c>
      <c r="Q624" s="49">
        <v>170000000</v>
      </c>
      <c r="R624" s="49">
        <v>126000000</v>
      </c>
      <c r="S624" s="50">
        <f t="shared" si="86"/>
        <v>101083333.33333333</v>
      </c>
      <c r="T624" s="50" t="e">
        <f>S624-#REF!</f>
        <v>#REF!</v>
      </c>
      <c r="U624" s="51" t="s">
        <v>1054</v>
      </c>
      <c r="V624" s="51"/>
      <c r="W624" s="51" t="s">
        <v>1126</v>
      </c>
      <c r="X624" s="51"/>
      <c r="Y624" s="51">
        <v>41</v>
      </c>
      <c r="AA624" s="53">
        <v>0</v>
      </c>
      <c r="AB624" s="8">
        <v>0</v>
      </c>
      <c r="AC624" s="54">
        <v>0</v>
      </c>
      <c r="AD624" s="53"/>
      <c r="AE624" s="8"/>
      <c r="AF624" s="54">
        <f t="shared" si="85"/>
        <v>0</v>
      </c>
      <c r="AG624" s="53"/>
      <c r="AH624" s="8"/>
      <c r="AI624" s="54">
        <f t="shared" si="87"/>
        <v>0</v>
      </c>
      <c r="AJ624" s="53">
        <f t="shared" si="91"/>
        <v>101083333.33333333</v>
      </c>
      <c r="AK624" s="8">
        <f t="shared" si="91"/>
        <v>101083333.33333333</v>
      </c>
      <c r="AL624" s="54">
        <f t="shared" si="91"/>
        <v>101083333.33333333</v>
      </c>
      <c r="AM624" s="55">
        <f t="shared" si="88"/>
        <v>0</v>
      </c>
      <c r="AN624" s="4">
        <f t="shared" si="89"/>
        <v>0</v>
      </c>
      <c r="AO624" s="4"/>
    </row>
    <row r="625" spans="1:41" ht="12.75">
      <c r="A625" s="11">
        <v>618</v>
      </c>
      <c r="B625" s="46">
        <v>18100400</v>
      </c>
      <c r="C625" s="57">
        <v>1020</v>
      </c>
      <c r="D625" s="5" t="s">
        <v>1414</v>
      </c>
      <c r="E625" s="3">
        <v>38687</v>
      </c>
      <c r="F625" s="48">
        <v>287012.06</v>
      </c>
      <c r="G625" s="48">
        <v>281384.37</v>
      </c>
      <c r="H625" s="48">
        <v>275756.68</v>
      </c>
      <c r="I625" s="48">
        <v>270128.99</v>
      </c>
      <c r="J625" s="48">
        <v>264501.3</v>
      </c>
      <c r="K625" s="48">
        <v>258873.61</v>
      </c>
      <c r="L625" s="48">
        <v>253245.92</v>
      </c>
      <c r="M625" s="49">
        <v>247618.23</v>
      </c>
      <c r="N625" s="49">
        <v>241990.54</v>
      </c>
      <c r="O625" s="49">
        <v>236999.57</v>
      </c>
      <c r="P625" s="49">
        <v>233757.56</v>
      </c>
      <c r="Q625" s="49">
        <v>228129.87</v>
      </c>
      <c r="R625" s="49">
        <v>222502.18</v>
      </c>
      <c r="S625" s="50">
        <f t="shared" si="86"/>
        <v>253928.6466666667</v>
      </c>
      <c r="T625" s="50" t="e">
        <f>S625-#REF!</f>
        <v>#REF!</v>
      </c>
      <c r="U625" s="51">
        <v>5</v>
      </c>
      <c r="V625" s="51"/>
      <c r="W625" s="51">
        <v>2</v>
      </c>
      <c r="X625" s="51"/>
      <c r="Y625" s="51">
        <v>5</v>
      </c>
      <c r="AA625" s="53">
        <f>S625</f>
        <v>253928.6466666667</v>
      </c>
      <c r="AB625" s="8">
        <f>S625</f>
        <v>253928.6466666667</v>
      </c>
      <c r="AC625" s="54">
        <f>S625</f>
        <v>253928.6466666667</v>
      </c>
      <c r="AD625" s="53"/>
      <c r="AE625" s="8"/>
      <c r="AF625" s="54">
        <f t="shared" si="85"/>
        <v>0</v>
      </c>
      <c r="AG625" s="53"/>
      <c r="AH625" s="8"/>
      <c r="AI625" s="54">
        <f t="shared" si="87"/>
        <v>0</v>
      </c>
      <c r="AJ625" s="53">
        <f t="shared" si="91"/>
        <v>0</v>
      </c>
      <c r="AK625" s="8">
        <f t="shared" si="91"/>
        <v>0</v>
      </c>
      <c r="AL625" s="54">
        <f t="shared" si="91"/>
        <v>0</v>
      </c>
      <c r="AM625" s="55">
        <f t="shared" si="88"/>
        <v>0</v>
      </c>
      <c r="AN625" s="4">
        <f t="shared" si="89"/>
        <v>0</v>
      </c>
      <c r="AO625" s="4"/>
    </row>
    <row r="626" spans="1:41" ht="12.75">
      <c r="A626" s="11">
        <v>619</v>
      </c>
      <c r="B626" s="75" t="s">
        <v>345</v>
      </c>
      <c r="C626" s="57">
        <v>1020</v>
      </c>
      <c r="D626" s="11" t="s">
        <v>347</v>
      </c>
      <c r="E626" s="3">
        <v>38687</v>
      </c>
      <c r="F626" s="48">
        <v>932801.42</v>
      </c>
      <c r="G626" s="48">
        <v>1005273.94</v>
      </c>
      <c r="H626" s="48">
        <v>1125774.9</v>
      </c>
      <c r="I626" s="48">
        <v>1391891.16</v>
      </c>
      <c r="J626" s="48">
        <v>353099.81</v>
      </c>
      <c r="K626" s="48">
        <v>810536.56</v>
      </c>
      <c r="L626" s="48">
        <v>1422142.44</v>
      </c>
      <c r="M626" s="49">
        <v>1905023.59</v>
      </c>
      <c r="N626" s="49">
        <v>2400162.69</v>
      </c>
      <c r="O626" s="49">
        <v>2546560.86</v>
      </c>
      <c r="P626" s="49">
        <v>2724395.86</v>
      </c>
      <c r="Q626" s="49">
        <v>3121146.13</v>
      </c>
      <c r="R626" s="49">
        <v>3712863.65</v>
      </c>
      <c r="S626" s="50">
        <f t="shared" si="86"/>
        <v>1760736.7062499998</v>
      </c>
      <c r="T626" s="50" t="e">
        <f>S626-#REF!</f>
        <v>#REF!</v>
      </c>
      <c r="U626" s="51">
        <v>6</v>
      </c>
      <c r="V626" s="51"/>
      <c r="W626" s="51" t="s">
        <v>346</v>
      </c>
      <c r="X626" s="56"/>
      <c r="Y626" s="56">
        <v>6</v>
      </c>
      <c r="AA626" s="53">
        <f>S626</f>
        <v>1760736.7062499998</v>
      </c>
      <c r="AB626" s="8">
        <f>S626</f>
        <v>1760736.7062499998</v>
      </c>
      <c r="AC626" s="54">
        <f>S626</f>
        <v>1760736.7062499998</v>
      </c>
      <c r="AD626" s="53"/>
      <c r="AE626" s="8"/>
      <c r="AF626" s="54">
        <f t="shared" si="85"/>
        <v>0</v>
      </c>
      <c r="AG626" s="53"/>
      <c r="AH626" s="8"/>
      <c r="AI626" s="54">
        <f t="shared" si="87"/>
        <v>0</v>
      </c>
      <c r="AJ626" s="53">
        <f t="shared" si="91"/>
        <v>0</v>
      </c>
      <c r="AK626" s="8">
        <f t="shared" si="91"/>
        <v>0</v>
      </c>
      <c r="AL626" s="54">
        <f t="shared" si="91"/>
        <v>0</v>
      </c>
      <c r="AM626" s="55">
        <f t="shared" si="88"/>
        <v>0</v>
      </c>
      <c r="AN626" s="4">
        <f t="shared" si="89"/>
        <v>0</v>
      </c>
      <c r="AO626" s="4"/>
    </row>
    <row r="627" spans="1:41" ht="12.75">
      <c r="A627" s="11">
        <v>620</v>
      </c>
      <c r="B627" s="46">
        <v>20100150</v>
      </c>
      <c r="C627" s="57">
        <v>1020</v>
      </c>
      <c r="D627" s="11" t="s">
        <v>433</v>
      </c>
      <c r="E627" s="3">
        <v>38687</v>
      </c>
      <c r="F627" s="48">
        <v>-1000</v>
      </c>
      <c r="G627" s="48">
        <v>-1000</v>
      </c>
      <c r="H627" s="48">
        <v>-1000</v>
      </c>
      <c r="I627" s="48">
        <v>-1000</v>
      </c>
      <c r="J627" s="48">
        <v>-1000</v>
      </c>
      <c r="K627" s="48">
        <v>-1000</v>
      </c>
      <c r="L627" s="48">
        <v>-1000</v>
      </c>
      <c r="M627" s="49">
        <v>-1000</v>
      </c>
      <c r="N627" s="49">
        <v>-1000</v>
      </c>
      <c r="O627" s="49">
        <v>-1000</v>
      </c>
      <c r="P627" s="49">
        <v>-1000</v>
      </c>
      <c r="Q627" s="49">
        <v>-1000</v>
      </c>
      <c r="R627" s="49">
        <v>-1000</v>
      </c>
      <c r="S627" s="50">
        <f t="shared" si="86"/>
        <v>-1000</v>
      </c>
      <c r="T627" s="50" t="e">
        <f>S627-#REF!</f>
        <v>#REF!</v>
      </c>
      <c r="U627" s="51" t="s">
        <v>1054</v>
      </c>
      <c r="V627" s="51"/>
      <c r="W627" s="51" t="s">
        <v>1126</v>
      </c>
      <c r="X627" s="56"/>
      <c r="Y627" s="56">
        <v>41</v>
      </c>
      <c r="AA627" s="53">
        <v>0</v>
      </c>
      <c r="AB627" s="8">
        <v>0</v>
      </c>
      <c r="AC627" s="54">
        <v>0</v>
      </c>
      <c r="AD627" s="53"/>
      <c r="AE627" s="8"/>
      <c r="AF627" s="54">
        <f t="shared" si="85"/>
        <v>0</v>
      </c>
      <c r="AG627" s="53"/>
      <c r="AH627" s="8"/>
      <c r="AI627" s="54">
        <f t="shared" si="87"/>
        <v>0</v>
      </c>
      <c r="AJ627" s="53">
        <f t="shared" si="91"/>
        <v>-1000</v>
      </c>
      <c r="AK627" s="8">
        <f t="shared" si="91"/>
        <v>-1000</v>
      </c>
      <c r="AL627" s="54">
        <f t="shared" si="91"/>
        <v>-1000</v>
      </c>
      <c r="AM627" s="55">
        <f t="shared" si="88"/>
        <v>0</v>
      </c>
      <c r="AN627" s="4">
        <f t="shared" si="89"/>
        <v>0</v>
      </c>
      <c r="AO627" s="4"/>
    </row>
    <row r="628" spans="1:41" ht="12.75">
      <c r="A628" s="11">
        <v>632</v>
      </c>
      <c r="B628" s="46">
        <v>23400000</v>
      </c>
      <c r="C628" s="57">
        <v>1020</v>
      </c>
      <c r="D628" s="11" t="s">
        <v>659</v>
      </c>
      <c r="E628" s="3">
        <v>38687</v>
      </c>
      <c r="F628" s="48">
        <v>-597535.81</v>
      </c>
      <c r="G628" s="48">
        <v>-645125.07</v>
      </c>
      <c r="H628" s="48">
        <v>-707917.33</v>
      </c>
      <c r="I628" s="48">
        <v>-789430.03</v>
      </c>
      <c r="J628" s="48">
        <v>-896945.39</v>
      </c>
      <c r="K628" s="48">
        <v>-1005490.41</v>
      </c>
      <c r="L628" s="48">
        <v>-1096083.79</v>
      </c>
      <c r="M628" s="49">
        <v>-1184169.5</v>
      </c>
      <c r="N628" s="49">
        <v>-1259078.99</v>
      </c>
      <c r="O628" s="49">
        <v>-1324060.07</v>
      </c>
      <c r="P628" s="49">
        <v>-1380559.12</v>
      </c>
      <c r="Q628" s="49">
        <v>-1434716.74</v>
      </c>
      <c r="R628" s="49">
        <v>-736088.68</v>
      </c>
      <c r="S628" s="50">
        <f t="shared" si="86"/>
        <v>-1032532.3904166665</v>
      </c>
      <c r="T628" s="50" t="e">
        <f>S628-#REF!</f>
        <v>#REF!</v>
      </c>
      <c r="U628" s="51" t="s">
        <v>1289</v>
      </c>
      <c r="V628" s="52"/>
      <c r="W628" s="51" t="s">
        <v>1287</v>
      </c>
      <c r="X628" s="56"/>
      <c r="Y628" s="56">
        <v>41</v>
      </c>
      <c r="AA628" s="53">
        <v>0</v>
      </c>
      <c r="AB628" s="8">
        <v>0</v>
      </c>
      <c r="AC628" s="54">
        <v>0</v>
      </c>
      <c r="AD628" s="53"/>
      <c r="AE628" s="8"/>
      <c r="AF628" s="54">
        <f t="shared" si="85"/>
        <v>0</v>
      </c>
      <c r="AG628" s="53"/>
      <c r="AH628" s="8"/>
      <c r="AI628" s="54">
        <f t="shared" si="87"/>
        <v>0</v>
      </c>
      <c r="AJ628" s="53">
        <f t="shared" si="91"/>
        <v>-1032532.3904166665</v>
      </c>
      <c r="AK628" s="8">
        <f t="shared" si="91"/>
        <v>-1032532.3904166665</v>
      </c>
      <c r="AL628" s="54">
        <f t="shared" si="91"/>
        <v>-1032532.3904166665</v>
      </c>
      <c r="AM628" s="55">
        <f t="shared" si="88"/>
        <v>0</v>
      </c>
      <c r="AN628" s="4">
        <f t="shared" si="89"/>
        <v>0</v>
      </c>
      <c r="AO628" s="4"/>
    </row>
    <row r="629" spans="1:41" ht="12.75">
      <c r="A629" s="11">
        <v>621</v>
      </c>
      <c r="B629" s="46">
        <v>21100210</v>
      </c>
      <c r="C629" s="57">
        <v>1020</v>
      </c>
      <c r="D629" s="11" t="s">
        <v>443</v>
      </c>
      <c r="E629" s="3">
        <v>38687</v>
      </c>
      <c r="F629" s="48">
        <v>-232529571.41</v>
      </c>
      <c r="G629" s="48">
        <v>-278893242.34</v>
      </c>
      <c r="H629" s="48">
        <v>-322915367.99</v>
      </c>
      <c r="I629" s="48">
        <v>-376506318.66</v>
      </c>
      <c r="J629" s="48">
        <v>-436871500.17</v>
      </c>
      <c r="K629" s="48">
        <v>-307469303.94</v>
      </c>
      <c r="L629" s="48">
        <v>-255534415.62</v>
      </c>
      <c r="M629" s="49">
        <v>-250083386.66</v>
      </c>
      <c r="N629" s="49">
        <v>-166212971.95</v>
      </c>
      <c r="O629" s="49">
        <v>-229816899.04</v>
      </c>
      <c r="P629" s="49">
        <v>-200076815.88</v>
      </c>
      <c r="Q629" s="49">
        <v>-74719560.24</v>
      </c>
      <c r="R629" s="49">
        <v>-153642214.68</v>
      </c>
      <c r="S629" s="50">
        <f t="shared" si="86"/>
        <v>-257682139.62791666</v>
      </c>
      <c r="T629" s="50" t="e">
        <f>S629-#REF!</f>
        <v>#REF!</v>
      </c>
      <c r="U629" s="51" t="s">
        <v>1054</v>
      </c>
      <c r="V629" s="51"/>
      <c r="W629" s="51" t="s">
        <v>1126</v>
      </c>
      <c r="X629" s="56"/>
      <c r="Y629" s="56">
        <v>41</v>
      </c>
      <c r="AA629" s="53">
        <v>0</v>
      </c>
      <c r="AB629" s="8">
        <v>0</v>
      </c>
      <c r="AC629" s="54">
        <v>0</v>
      </c>
      <c r="AD629" s="53"/>
      <c r="AE629" s="8"/>
      <c r="AF629" s="54">
        <f t="shared" si="85"/>
        <v>0</v>
      </c>
      <c r="AG629" s="53"/>
      <c r="AH629" s="8"/>
      <c r="AI629" s="54">
        <f t="shared" si="87"/>
        <v>0</v>
      </c>
      <c r="AJ629" s="53">
        <f t="shared" si="91"/>
        <v>-257682139.62791666</v>
      </c>
      <c r="AK629" s="8">
        <f t="shared" si="91"/>
        <v>-257682139.62791666</v>
      </c>
      <c r="AL629" s="54">
        <f t="shared" si="91"/>
        <v>-257682139.62791666</v>
      </c>
      <c r="AM629" s="55">
        <f t="shared" si="88"/>
        <v>0</v>
      </c>
      <c r="AN629" s="4">
        <f t="shared" si="89"/>
        <v>0</v>
      </c>
      <c r="AO629" s="4"/>
    </row>
    <row r="630" spans="1:41" ht="12.75">
      <c r="A630" s="11">
        <v>622</v>
      </c>
      <c r="B630" s="46">
        <v>21600000</v>
      </c>
      <c r="C630" s="57">
        <v>1020</v>
      </c>
      <c r="D630" s="11" t="s">
        <v>455</v>
      </c>
      <c r="E630" s="3">
        <v>38777</v>
      </c>
      <c r="F630" s="48">
        <v>37400.17</v>
      </c>
      <c r="G630" s="48">
        <v>37400.17</v>
      </c>
      <c r="H630" s="48">
        <v>37400.17</v>
      </c>
      <c r="I630" s="48">
        <v>37400.17</v>
      </c>
      <c r="J630" s="48">
        <v>1429291.33</v>
      </c>
      <c r="K630" s="48">
        <v>1429291.33</v>
      </c>
      <c r="L630" s="48">
        <v>1429291.33</v>
      </c>
      <c r="M630" s="49">
        <v>1429291.33</v>
      </c>
      <c r="N630" s="49">
        <v>1429291.33</v>
      </c>
      <c r="O630" s="49">
        <v>1429291.33</v>
      </c>
      <c r="P630" s="49">
        <v>1429291.33</v>
      </c>
      <c r="Q630" s="49">
        <v>1429291.33</v>
      </c>
      <c r="R630" s="49">
        <v>1429291.33</v>
      </c>
      <c r="S630" s="50">
        <f t="shared" si="86"/>
        <v>1023323.0750000001</v>
      </c>
      <c r="T630" s="50" t="e">
        <f>S630-#REF!</f>
        <v>#REF!</v>
      </c>
      <c r="U630" s="51" t="s">
        <v>456</v>
      </c>
      <c r="V630" s="51"/>
      <c r="W630" s="51" t="s">
        <v>346</v>
      </c>
      <c r="X630" s="51"/>
      <c r="Y630" s="51" t="s">
        <v>456</v>
      </c>
      <c r="AA630" s="53">
        <f>S630</f>
        <v>1023323.0750000001</v>
      </c>
      <c r="AB630" s="8">
        <f>S630</f>
        <v>1023323.0750000001</v>
      </c>
      <c r="AC630" s="54">
        <f>S630</f>
        <v>1023323.0750000001</v>
      </c>
      <c r="AD630" s="53"/>
      <c r="AE630" s="8"/>
      <c r="AF630" s="54">
        <f t="shared" si="85"/>
        <v>0</v>
      </c>
      <c r="AG630" s="53"/>
      <c r="AH630" s="8"/>
      <c r="AI630" s="54">
        <f t="shared" si="87"/>
        <v>0</v>
      </c>
      <c r="AJ630" s="53">
        <f t="shared" si="91"/>
        <v>0</v>
      </c>
      <c r="AK630" s="8">
        <f t="shared" si="91"/>
        <v>0</v>
      </c>
      <c r="AL630" s="54">
        <f t="shared" si="91"/>
        <v>0</v>
      </c>
      <c r="AM630" s="55">
        <f t="shared" si="88"/>
        <v>0</v>
      </c>
      <c r="AN630" s="4">
        <f t="shared" si="89"/>
        <v>0</v>
      </c>
      <c r="AO630" s="4"/>
    </row>
    <row r="631" spans="2:41" ht="12.75">
      <c r="B631" s="46"/>
      <c r="D631" s="11" t="s">
        <v>1008</v>
      </c>
      <c r="F631" s="48"/>
      <c r="G631" s="48"/>
      <c r="H631" s="48"/>
      <c r="I631" s="48"/>
      <c r="J631" s="48"/>
      <c r="K631" s="48"/>
      <c r="L631" s="48">
        <f>-(L610+L611)</f>
        <v>0</v>
      </c>
      <c r="S631" s="50">
        <f t="shared" si="86"/>
        <v>0</v>
      </c>
      <c r="T631" s="50"/>
      <c r="U631" s="51"/>
      <c r="V631" s="51"/>
      <c r="W631" s="51"/>
      <c r="X631" s="56"/>
      <c r="Y631" s="56"/>
      <c r="AA631" s="53"/>
      <c r="AB631" s="8"/>
      <c r="AC631" s="54"/>
      <c r="AD631" s="53"/>
      <c r="AE631" s="8"/>
      <c r="AF631" s="54"/>
      <c r="AG631" s="53"/>
      <c r="AH631" s="8"/>
      <c r="AI631" s="54"/>
      <c r="AJ631" s="53">
        <f t="shared" si="91"/>
        <v>0</v>
      </c>
      <c r="AK631" s="8">
        <f t="shared" si="91"/>
        <v>0</v>
      </c>
      <c r="AL631" s="54">
        <f t="shared" si="91"/>
        <v>0</v>
      </c>
      <c r="AM631" s="55"/>
      <c r="AN631" s="4"/>
      <c r="AO631" s="4"/>
    </row>
    <row r="632" spans="2:41" ht="12.75">
      <c r="B632" s="46" t="s">
        <v>1007</v>
      </c>
      <c r="F632" s="90">
        <f>SUM(F7:F631)</f>
        <v>6518134452.639993</v>
      </c>
      <c r="G632" s="90">
        <f aca="true" t="shared" si="93" ref="G632:S632">SUM(G7:G631)</f>
        <v>6614689367.320003</v>
      </c>
      <c r="H632" s="90">
        <f t="shared" si="93"/>
        <v>6760076865.940007</v>
      </c>
      <c r="I632" s="90">
        <f t="shared" si="93"/>
        <v>6927635862.570004</v>
      </c>
      <c r="J632" s="90">
        <f t="shared" si="93"/>
        <v>6888097201.630002</v>
      </c>
      <c r="K632" s="90">
        <f t="shared" si="93"/>
        <v>6997056147.87</v>
      </c>
      <c r="L632" s="90">
        <f t="shared" si="93"/>
        <v>6911871937.360001</v>
      </c>
      <c r="M632" s="90">
        <f t="shared" si="93"/>
        <v>6868390860.239997</v>
      </c>
      <c r="N632" s="90">
        <f t="shared" si="93"/>
        <v>6866243704.979993</v>
      </c>
      <c r="O632" s="90">
        <f t="shared" si="93"/>
        <v>6882058579.0199995</v>
      </c>
      <c r="P632" s="90">
        <f t="shared" si="93"/>
        <v>6885545794.229996</v>
      </c>
      <c r="Q632" s="90">
        <f t="shared" si="93"/>
        <v>6976038189.379999</v>
      </c>
      <c r="R632" s="90">
        <f t="shared" si="93"/>
        <v>6988312322.549995</v>
      </c>
      <c r="S632" s="90">
        <f t="shared" si="93"/>
        <v>6860910658.177912</v>
      </c>
      <c r="T632" s="50"/>
      <c r="U632" s="51"/>
      <c r="V632" s="51"/>
      <c r="W632" s="51"/>
      <c r="X632" s="56"/>
      <c r="Y632" s="56"/>
      <c r="AA632" s="53"/>
      <c r="AB632" s="8"/>
      <c r="AC632" s="54"/>
      <c r="AD632" s="53"/>
      <c r="AE632" s="8"/>
      <c r="AF632" s="54"/>
      <c r="AG632" s="53"/>
      <c r="AH632" s="8"/>
      <c r="AI632" s="54"/>
      <c r="AJ632" s="53"/>
      <c r="AK632" s="8"/>
      <c r="AL632" s="54"/>
      <c r="AM632" s="55"/>
      <c r="AN632" s="4"/>
      <c r="AO632" s="4"/>
    </row>
    <row r="633" spans="2:41" ht="12.75">
      <c r="B633" s="46"/>
      <c r="F633" s="90">
        <v>6518134452.27</v>
      </c>
      <c r="G633" s="90">
        <v>6614689367.62</v>
      </c>
      <c r="H633" s="90">
        <v>6760076866.190001</v>
      </c>
      <c r="I633" s="90">
        <v>6927635862.929998</v>
      </c>
      <c r="J633" s="90">
        <v>6888097202.05</v>
      </c>
      <c r="K633" s="90">
        <v>6997056148.33</v>
      </c>
      <c r="L633" s="90">
        <v>6911871937.000001</v>
      </c>
      <c r="M633" s="90">
        <v>6868390860.009999</v>
      </c>
      <c r="N633" s="90">
        <v>6866243705.43</v>
      </c>
      <c r="O633" s="90">
        <v>6882058579.470001</v>
      </c>
      <c r="P633" s="90">
        <v>6885545794.46</v>
      </c>
      <c r="Q633" s="90">
        <v>6976038189.430001</v>
      </c>
      <c r="R633" s="90">
        <v>6988312321.929999</v>
      </c>
      <c r="S633" s="124">
        <v>6860910657.999999</v>
      </c>
      <c r="T633" s="50"/>
      <c r="U633" s="51"/>
      <c r="V633" s="51"/>
      <c r="W633" s="51"/>
      <c r="X633" s="56"/>
      <c r="Y633" s="56"/>
      <c r="AA633" s="53"/>
      <c r="AB633" s="8"/>
      <c r="AC633" s="54"/>
      <c r="AD633" s="53"/>
      <c r="AE633" s="8"/>
      <c r="AF633" s="54"/>
      <c r="AG633" s="53"/>
      <c r="AH633" s="8"/>
      <c r="AI633" s="54"/>
      <c r="AJ633" s="53"/>
      <c r="AK633" s="8"/>
      <c r="AL633" s="54"/>
      <c r="AM633" s="55"/>
      <c r="AN633" s="4"/>
      <c r="AO633" s="4"/>
    </row>
    <row r="634" spans="2:41" ht="12.75">
      <c r="B634" s="46"/>
      <c r="F634" s="48"/>
      <c r="G634" s="48"/>
      <c r="H634" s="48"/>
      <c r="I634" s="48"/>
      <c r="J634" s="48"/>
      <c r="K634" s="48"/>
      <c r="L634" s="48"/>
      <c r="S634" s="50"/>
      <c r="T634" s="50"/>
      <c r="U634" s="51"/>
      <c r="V634" s="51"/>
      <c r="W634" s="51"/>
      <c r="X634" s="56"/>
      <c r="Y634" s="56"/>
      <c r="AA634" s="53"/>
      <c r="AB634" s="8"/>
      <c r="AC634" s="54"/>
      <c r="AD634" s="53"/>
      <c r="AE634" s="8"/>
      <c r="AF634" s="54"/>
      <c r="AG634" s="53"/>
      <c r="AH634" s="8"/>
      <c r="AI634" s="54"/>
      <c r="AJ634" s="53"/>
      <c r="AK634" s="8"/>
      <c r="AL634" s="54"/>
      <c r="AM634" s="55"/>
      <c r="AN634" s="4"/>
      <c r="AO634" s="4"/>
    </row>
    <row r="635" spans="2:41" ht="12.75">
      <c r="B635" s="46"/>
      <c r="F635" s="48"/>
      <c r="G635" s="48"/>
      <c r="H635" s="48"/>
      <c r="I635" s="48"/>
      <c r="J635" s="48"/>
      <c r="K635" s="48"/>
      <c r="L635" s="48"/>
      <c r="S635" s="50"/>
      <c r="T635" s="50"/>
      <c r="U635" s="51"/>
      <c r="V635" s="51"/>
      <c r="W635" s="51"/>
      <c r="X635" s="56"/>
      <c r="Y635" s="56"/>
      <c r="AA635" s="53"/>
      <c r="AB635" s="8"/>
      <c r="AC635" s="54"/>
      <c r="AD635" s="53"/>
      <c r="AE635" s="8"/>
      <c r="AF635" s="54"/>
      <c r="AG635" s="53"/>
      <c r="AH635" s="8"/>
      <c r="AI635" s="54"/>
      <c r="AJ635" s="53"/>
      <c r="AK635" s="8"/>
      <c r="AL635" s="54"/>
      <c r="AM635" s="55"/>
      <c r="AN635" s="4"/>
      <c r="AO635" s="4"/>
    </row>
    <row r="636" spans="1:41" ht="12.75">
      <c r="A636" s="11">
        <v>631</v>
      </c>
      <c r="B636" s="75" t="s">
        <v>345</v>
      </c>
      <c r="F636" s="48">
        <v>-119571136.85</v>
      </c>
      <c r="G636" s="48">
        <v>-129677792.91</v>
      </c>
      <c r="H636" s="48">
        <v>-153363654.5</v>
      </c>
      <c r="I636" s="48">
        <v>-176739064.36</v>
      </c>
      <c r="J636" s="48">
        <v>-32617684.64</v>
      </c>
      <c r="K636" s="48">
        <v>-47461552.16</v>
      </c>
      <c r="L636" s="48">
        <v>-78776702.75</v>
      </c>
      <c r="M636" s="49">
        <v>-101609138.7</v>
      </c>
      <c r="N636" s="49">
        <v>-118260367.35</v>
      </c>
      <c r="O636" s="49">
        <v>-117135156.11</v>
      </c>
      <c r="P636" s="49">
        <v>-122250942.28</v>
      </c>
      <c r="Q636" s="49">
        <v>-123473692.48</v>
      </c>
      <c r="R636" s="49">
        <v>-129180704.59999864</v>
      </c>
      <c r="S636" s="50">
        <f aca="true" t="shared" si="94" ref="S636:S699">(F636+R636+SUM(G636:Q636)*2)/24</f>
        <v>-110478472.41374993</v>
      </c>
      <c r="T636" s="50" t="e">
        <f>S636-#REF!</f>
        <v>#REF!</v>
      </c>
      <c r="U636" s="51">
        <v>6</v>
      </c>
      <c r="V636" s="51"/>
      <c r="W636" s="51" t="s">
        <v>346</v>
      </c>
      <c r="X636" s="56"/>
      <c r="Y636" s="56">
        <v>6</v>
      </c>
      <c r="AA636" s="53">
        <f>S636</f>
        <v>-110478472.41374993</v>
      </c>
      <c r="AB636" s="8">
        <f>S636</f>
        <v>-110478472.41374993</v>
      </c>
      <c r="AC636" s="54">
        <f>S636</f>
        <v>-110478472.41374993</v>
      </c>
      <c r="AD636" s="53"/>
      <c r="AE636" s="8"/>
      <c r="AF636" s="54">
        <f>AD636+AE636</f>
        <v>0</v>
      </c>
      <c r="AG636" s="53"/>
      <c r="AH636" s="8"/>
      <c r="AI636" s="54">
        <f aca="true" t="shared" si="95" ref="AI636:AI699">AG636+AH636</f>
        <v>0</v>
      </c>
      <c r="AJ636" s="53">
        <f aca="true" t="shared" si="96" ref="AJ636:AL655">IF($Y636&gt;0,$S636-$AF636-$AI636-$AC636,0)</f>
        <v>0</v>
      </c>
      <c r="AK636" s="8">
        <f t="shared" si="96"/>
        <v>0</v>
      </c>
      <c r="AL636" s="54">
        <f t="shared" si="96"/>
        <v>0</v>
      </c>
      <c r="AM636" s="55">
        <f aca="true" t="shared" si="97" ref="AM636:AM699">S636-AC636-AF636-AL636-AI636</f>
        <v>0</v>
      </c>
      <c r="AN636" s="4"/>
      <c r="AO636" s="4"/>
    </row>
    <row r="637" spans="1:41" ht="12.75">
      <c r="A637" s="11">
        <v>632</v>
      </c>
      <c r="B637" s="75">
        <v>19000003</v>
      </c>
      <c r="C637" s="57" t="s">
        <v>323</v>
      </c>
      <c r="D637" s="5" t="s">
        <v>348</v>
      </c>
      <c r="E637" s="23"/>
      <c r="F637" s="48">
        <v>12311433.33</v>
      </c>
      <c r="G637" s="48">
        <v>12513433.33</v>
      </c>
      <c r="H637" s="48">
        <v>12420433.33</v>
      </c>
      <c r="I637" s="48">
        <v>12858433.33</v>
      </c>
      <c r="J637" s="48">
        <v>12800433.33</v>
      </c>
      <c r="K637" s="48">
        <v>12640433.33</v>
      </c>
      <c r="L637" s="48">
        <v>12529433.33</v>
      </c>
      <c r="M637" s="49">
        <v>12570433.33</v>
      </c>
      <c r="N637" s="49">
        <v>12441433.33</v>
      </c>
      <c r="O637" s="49">
        <v>12318433.33</v>
      </c>
      <c r="P637" s="49">
        <v>12367433.33</v>
      </c>
      <c r="Q637" s="49">
        <v>12239433.33</v>
      </c>
      <c r="R637" s="49">
        <v>12324433.33</v>
      </c>
      <c r="S637" s="50">
        <f t="shared" si="94"/>
        <v>12501474.996666668</v>
      </c>
      <c r="T637" s="50" t="e">
        <f>S637-#REF!</f>
        <v>#REF!</v>
      </c>
      <c r="U637" s="51" t="s">
        <v>1148</v>
      </c>
      <c r="V637" s="51"/>
      <c r="W637" s="51" t="s">
        <v>1149</v>
      </c>
      <c r="X637" s="56"/>
      <c r="Y637" s="56"/>
      <c r="AA637" s="53">
        <v>0</v>
      </c>
      <c r="AB637" s="8">
        <v>0</v>
      </c>
      <c r="AC637" s="54">
        <v>0</v>
      </c>
      <c r="AD637" s="53"/>
      <c r="AE637" s="8"/>
      <c r="AF637" s="54">
        <f>AD637+AE637</f>
        <v>0</v>
      </c>
      <c r="AG637" s="53">
        <v>0</v>
      </c>
      <c r="AH637" s="8"/>
      <c r="AI637" s="54">
        <f t="shared" si="95"/>
        <v>0</v>
      </c>
      <c r="AJ637" s="53">
        <f t="shared" si="96"/>
        <v>0</v>
      </c>
      <c r="AK637" s="8">
        <f t="shared" si="96"/>
        <v>0</v>
      </c>
      <c r="AL637" s="54">
        <f t="shared" si="96"/>
        <v>0</v>
      </c>
      <c r="AM637" s="55">
        <f t="shared" si="97"/>
        <v>12501474.996666668</v>
      </c>
      <c r="AN637" s="4"/>
      <c r="AO637" s="4"/>
    </row>
    <row r="638" spans="1:41" ht="12.75">
      <c r="A638" s="11">
        <v>633</v>
      </c>
      <c r="B638" s="75">
        <v>19000011</v>
      </c>
      <c r="C638" s="11"/>
      <c r="D638" s="11" t="s">
        <v>349</v>
      </c>
      <c r="F638" s="48">
        <v>0</v>
      </c>
      <c r="G638" s="48">
        <v>0</v>
      </c>
      <c r="H638" s="48">
        <v>0</v>
      </c>
      <c r="I638" s="48">
        <v>0</v>
      </c>
      <c r="J638" s="48">
        <v>0</v>
      </c>
      <c r="K638" s="48">
        <v>0</v>
      </c>
      <c r="L638" s="48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50">
        <f t="shared" si="94"/>
        <v>0</v>
      </c>
      <c r="T638" s="50" t="e">
        <f>S638-#REF!</f>
        <v>#REF!</v>
      </c>
      <c r="U638" s="51">
        <v>41</v>
      </c>
      <c r="V638" s="51"/>
      <c r="W638" s="51" t="s">
        <v>1130</v>
      </c>
      <c r="X638" s="56"/>
      <c r="Y638" s="56">
        <v>42</v>
      </c>
      <c r="AA638" s="53">
        <v>0</v>
      </c>
      <c r="AB638" s="8">
        <v>0</v>
      </c>
      <c r="AC638" s="54">
        <v>0</v>
      </c>
      <c r="AD638" s="53"/>
      <c r="AE638" s="8"/>
      <c r="AF638" s="54">
        <f>AD638+AE638</f>
        <v>0</v>
      </c>
      <c r="AG638" s="53"/>
      <c r="AH638" s="8"/>
      <c r="AI638" s="54">
        <f t="shared" si="95"/>
        <v>0</v>
      </c>
      <c r="AJ638" s="53">
        <f t="shared" si="96"/>
        <v>0</v>
      </c>
      <c r="AK638" s="8">
        <f t="shared" si="96"/>
        <v>0</v>
      </c>
      <c r="AL638" s="54">
        <f t="shared" si="96"/>
        <v>0</v>
      </c>
      <c r="AM638" s="55">
        <f t="shared" si="97"/>
        <v>0</v>
      </c>
      <c r="AN638" s="4"/>
      <c r="AO638" s="4"/>
    </row>
    <row r="639" spans="1:41" ht="12.75">
      <c r="A639" s="11">
        <v>634</v>
      </c>
      <c r="B639" s="46">
        <v>19000012</v>
      </c>
      <c r="C639" s="57" t="s">
        <v>34</v>
      </c>
      <c r="D639" s="11" t="s">
        <v>350</v>
      </c>
      <c r="F639" s="48">
        <v>0</v>
      </c>
      <c r="G639" s="48">
        <v>0</v>
      </c>
      <c r="H639" s="48">
        <v>0</v>
      </c>
      <c r="I639" s="48">
        <v>0</v>
      </c>
      <c r="J639" s="48">
        <v>0</v>
      </c>
      <c r="K639" s="48">
        <v>0</v>
      </c>
      <c r="L639" s="48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50">
        <f t="shared" si="94"/>
        <v>0</v>
      </c>
      <c r="T639" s="50" t="e">
        <f>S639-#REF!</f>
        <v>#REF!</v>
      </c>
      <c r="U639" s="51">
        <v>64</v>
      </c>
      <c r="V639" s="51"/>
      <c r="W639" s="51">
        <v>17</v>
      </c>
      <c r="X639" s="56">
        <v>10</v>
      </c>
      <c r="Y639" s="56">
        <v>22</v>
      </c>
      <c r="AA639" s="53">
        <v>0</v>
      </c>
      <c r="AB639" s="8">
        <v>0</v>
      </c>
      <c r="AC639" s="54">
        <v>0</v>
      </c>
      <c r="AD639" s="53"/>
      <c r="AE639" s="8">
        <f>$S639</f>
        <v>0</v>
      </c>
      <c r="AF639" s="54">
        <f>S639</f>
        <v>0</v>
      </c>
      <c r="AG639" s="53">
        <v>0</v>
      </c>
      <c r="AH639" s="8"/>
      <c r="AI639" s="54">
        <f t="shared" si="95"/>
        <v>0</v>
      </c>
      <c r="AJ639" s="53">
        <f t="shared" si="96"/>
        <v>0</v>
      </c>
      <c r="AK639" s="8">
        <f t="shared" si="96"/>
        <v>0</v>
      </c>
      <c r="AL639" s="54">
        <f t="shared" si="96"/>
        <v>0</v>
      </c>
      <c r="AM639" s="55">
        <f t="shared" si="97"/>
        <v>0</v>
      </c>
      <c r="AN639" s="4"/>
      <c r="AO639" s="4"/>
    </row>
    <row r="640" spans="1:41" ht="12.75">
      <c r="A640" s="11">
        <v>635</v>
      </c>
      <c r="B640" s="75">
        <v>19000013</v>
      </c>
      <c r="C640" s="57" t="s">
        <v>323</v>
      </c>
      <c r="D640" s="5" t="s">
        <v>351</v>
      </c>
      <c r="E640" s="23"/>
      <c r="F640" s="48">
        <v>3133505</v>
      </c>
      <c r="G640" s="48">
        <v>3133505</v>
      </c>
      <c r="H640" s="48">
        <v>3133505</v>
      </c>
      <c r="I640" s="48">
        <v>3260217</v>
      </c>
      <c r="J640" s="48">
        <v>3260217</v>
      </c>
      <c r="K640" s="48">
        <v>3260217</v>
      </c>
      <c r="L640" s="48">
        <v>5616845</v>
      </c>
      <c r="M640" s="49">
        <v>5616845</v>
      </c>
      <c r="N640" s="49">
        <v>5616845</v>
      </c>
      <c r="O640" s="49">
        <v>5742436</v>
      </c>
      <c r="P640" s="49">
        <v>5742436</v>
      </c>
      <c r="Q640" s="49">
        <v>5742436</v>
      </c>
      <c r="R640" s="49">
        <v>4732514</v>
      </c>
      <c r="S640" s="50">
        <f t="shared" si="94"/>
        <v>4504876.125</v>
      </c>
      <c r="T640" s="50" t="e">
        <f>S640-#REF!</f>
        <v>#REF!</v>
      </c>
      <c r="U640" s="51" t="s">
        <v>1148</v>
      </c>
      <c r="V640" s="51"/>
      <c r="W640" s="51" t="s">
        <v>1149</v>
      </c>
      <c r="X640" s="56"/>
      <c r="Y640" s="56"/>
      <c r="AA640" s="53">
        <v>0</v>
      </c>
      <c r="AB640" s="8">
        <v>0</v>
      </c>
      <c r="AC640" s="54">
        <v>0</v>
      </c>
      <c r="AD640" s="53"/>
      <c r="AE640" s="8"/>
      <c r="AF640" s="54">
        <f aca="true" t="shared" si="98" ref="AF640:AF671">AD640+AE640</f>
        <v>0</v>
      </c>
      <c r="AG640" s="53"/>
      <c r="AH640" s="8"/>
      <c r="AI640" s="54">
        <f t="shared" si="95"/>
        <v>0</v>
      </c>
      <c r="AJ640" s="53">
        <f t="shared" si="96"/>
        <v>0</v>
      </c>
      <c r="AK640" s="8">
        <f t="shared" si="96"/>
        <v>0</v>
      </c>
      <c r="AL640" s="54">
        <f t="shared" si="96"/>
        <v>0</v>
      </c>
      <c r="AM640" s="55">
        <f t="shared" si="97"/>
        <v>4504876.125</v>
      </c>
      <c r="AN640" s="4"/>
      <c r="AO640" s="4"/>
    </row>
    <row r="641" spans="1:41" ht="12.75">
      <c r="A641" s="11">
        <v>636</v>
      </c>
      <c r="B641" s="75">
        <v>19000021</v>
      </c>
      <c r="C641" s="11"/>
      <c r="D641" s="11" t="s">
        <v>352</v>
      </c>
      <c r="F641" s="48">
        <v>1871000</v>
      </c>
      <c r="G641" s="48">
        <v>1705000</v>
      </c>
      <c r="H641" s="48">
        <v>1775000</v>
      </c>
      <c r="I641" s="48">
        <v>1888000</v>
      </c>
      <c r="J641" s="48">
        <v>1926000</v>
      </c>
      <c r="K641" s="48">
        <v>1977000</v>
      </c>
      <c r="L641" s="48">
        <v>1977000</v>
      </c>
      <c r="M641" s="49">
        <v>1977000</v>
      </c>
      <c r="N641" s="49">
        <v>2057000</v>
      </c>
      <c r="O641" s="49">
        <v>2057000</v>
      </c>
      <c r="P641" s="49">
        <v>2057000</v>
      </c>
      <c r="Q641" s="49">
        <v>2057000</v>
      </c>
      <c r="R641" s="49">
        <v>2057000</v>
      </c>
      <c r="S641" s="50">
        <f t="shared" si="94"/>
        <v>1951416.6666666667</v>
      </c>
      <c r="T641" s="50" t="e">
        <f>S641-#REF!</f>
        <v>#REF!</v>
      </c>
      <c r="U641" s="51">
        <v>22</v>
      </c>
      <c r="V641" s="105" t="s">
        <v>353</v>
      </c>
      <c r="W641" s="51">
        <v>56</v>
      </c>
      <c r="X641" s="56"/>
      <c r="Y641" s="56">
        <v>22</v>
      </c>
      <c r="AA641" s="53">
        <v>0</v>
      </c>
      <c r="AB641" s="8">
        <v>0</v>
      </c>
      <c r="AC641" s="54">
        <v>0</v>
      </c>
      <c r="AD641" s="53">
        <f>$S641</f>
        <v>1951416.6666666667</v>
      </c>
      <c r="AE641" s="8"/>
      <c r="AF641" s="54">
        <f t="shared" si="98"/>
        <v>1951416.6666666667</v>
      </c>
      <c r="AG641" s="53"/>
      <c r="AH641" s="8">
        <v>0</v>
      </c>
      <c r="AI641" s="54">
        <f t="shared" si="95"/>
        <v>0</v>
      </c>
      <c r="AJ641" s="53">
        <f t="shared" si="96"/>
        <v>0</v>
      </c>
      <c r="AK641" s="8">
        <f t="shared" si="96"/>
        <v>0</v>
      </c>
      <c r="AL641" s="54">
        <f t="shared" si="96"/>
        <v>0</v>
      </c>
      <c r="AM641" s="55">
        <f t="shared" si="97"/>
        <v>0</v>
      </c>
      <c r="AN641" s="4"/>
      <c r="AO641" s="4"/>
    </row>
    <row r="642" spans="1:41" ht="12.75">
      <c r="A642" s="11">
        <v>637</v>
      </c>
      <c r="B642" s="46">
        <v>19000022</v>
      </c>
      <c r="C642" s="57" t="s">
        <v>34</v>
      </c>
      <c r="D642" s="11" t="s">
        <v>354</v>
      </c>
      <c r="F642" s="48">
        <v>0</v>
      </c>
      <c r="G642" s="48">
        <v>0</v>
      </c>
      <c r="H642" s="48">
        <v>0</v>
      </c>
      <c r="I642" s="48">
        <v>0</v>
      </c>
      <c r="J642" s="48">
        <v>0</v>
      </c>
      <c r="K642" s="48">
        <v>0</v>
      </c>
      <c r="L642" s="48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50">
        <f t="shared" si="94"/>
        <v>0</v>
      </c>
      <c r="T642" s="50" t="e">
        <f>S642-#REF!</f>
        <v>#REF!</v>
      </c>
      <c r="U642" s="51">
        <v>64</v>
      </c>
      <c r="V642" s="51"/>
      <c r="W642" s="51" t="s">
        <v>355</v>
      </c>
      <c r="X642" s="56"/>
      <c r="Y642" s="56">
        <v>48</v>
      </c>
      <c r="AA642" s="53">
        <v>0</v>
      </c>
      <c r="AB642" s="8">
        <v>0</v>
      </c>
      <c r="AC642" s="54">
        <v>0</v>
      </c>
      <c r="AD642" s="53"/>
      <c r="AE642" s="8"/>
      <c r="AF642" s="54">
        <f t="shared" si="98"/>
        <v>0</v>
      </c>
      <c r="AG642" s="53">
        <v>0</v>
      </c>
      <c r="AH642" s="8"/>
      <c r="AI642" s="54">
        <f t="shared" si="95"/>
        <v>0</v>
      </c>
      <c r="AJ642" s="53">
        <f t="shared" si="96"/>
        <v>0</v>
      </c>
      <c r="AK642" s="8">
        <f t="shared" si="96"/>
        <v>0</v>
      </c>
      <c r="AL642" s="54">
        <f t="shared" si="96"/>
        <v>0</v>
      </c>
      <c r="AM642" s="55">
        <f t="shared" si="97"/>
        <v>0</v>
      </c>
      <c r="AN642" s="4"/>
      <c r="AO642" s="4"/>
    </row>
    <row r="643" spans="1:41" ht="12.75">
      <c r="A643" s="11">
        <v>638</v>
      </c>
      <c r="B643" s="46">
        <v>19000023</v>
      </c>
      <c r="C643" s="57" t="s">
        <v>323</v>
      </c>
      <c r="D643" s="76" t="s">
        <v>356</v>
      </c>
      <c r="F643" s="48">
        <v>2997000</v>
      </c>
      <c r="G643" s="48">
        <v>2946000</v>
      </c>
      <c r="H643" s="48">
        <v>2895000</v>
      </c>
      <c r="I643" s="48">
        <v>2844000</v>
      </c>
      <c r="J643" s="48">
        <v>2793000</v>
      </c>
      <c r="K643" s="48">
        <v>2742000</v>
      </c>
      <c r="L643" s="48">
        <v>2691000</v>
      </c>
      <c r="M643" s="49">
        <v>2640000</v>
      </c>
      <c r="N643" s="49">
        <v>2589000</v>
      </c>
      <c r="O643" s="49">
        <v>2538000</v>
      </c>
      <c r="P643" s="49">
        <v>2487000</v>
      </c>
      <c r="Q643" s="49">
        <v>2436000</v>
      </c>
      <c r="R643" s="49">
        <v>2385000</v>
      </c>
      <c r="S643" s="50">
        <f t="shared" si="94"/>
        <v>2691000</v>
      </c>
      <c r="T643" s="50" t="e">
        <f>S643-#REF!</f>
        <v>#REF!</v>
      </c>
      <c r="U643" s="51" t="s">
        <v>1148</v>
      </c>
      <c r="V643" s="51"/>
      <c r="W643" s="51" t="s">
        <v>1149</v>
      </c>
      <c r="X643" s="56"/>
      <c r="Y643" s="56"/>
      <c r="AA643" s="53">
        <v>0</v>
      </c>
      <c r="AB643" s="8">
        <v>0</v>
      </c>
      <c r="AC643" s="54">
        <v>0</v>
      </c>
      <c r="AD643" s="53"/>
      <c r="AE643" s="8"/>
      <c r="AF643" s="54">
        <f t="shared" si="98"/>
        <v>0</v>
      </c>
      <c r="AG643" s="53"/>
      <c r="AH643" s="8"/>
      <c r="AI643" s="54">
        <f t="shared" si="95"/>
        <v>0</v>
      </c>
      <c r="AJ643" s="53">
        <f t="shared" si="96"/>
        <v>0</v>
      </c>
      <c r="AK643" s="8">
        <f t="shared" si="96"/>
        <v>0</v>
      </c>
      <c r="AL643" s="54">
        <f t="shared" si="96"/>
        <v>0</v>
      </c>
      <c r="AM643" s="55">
        <f t="shared" si="97"/>
        <v>2691000</v>
      </c>
      <c r="AN643" s="4"/>
      <c r="AO643" s="4"/>
    </row>
    <row r="644" spans="1:41" ht="12.75">
      <c r="A644" s="11">
        <v>639</v>
      </c>
      <c r="B644" s="46">
        <v>19000041</v>
      </c>
      <c r="D644" s="11" t="s">
        <v>357</v>
      </c>
      <c r="F644" s="48">
        <v>11583.58</v>
      </c>
      <c r="G644" s="48">
        <v>11583.58</v>
      </c>
      <c r="H644" s="48">
        <v>11583.58</v>
      </c>
      <c r="I644" s="48">
        <v>10440.58</v>
      </c>
      <c r="J644" s="48">
        <v>10440.58</v>
      </c>
      <c r="K644" s="48">
        <v>10440.58</v>
      </c>
      <c r="L644" s="48">
        <v>10440.58</v>
      </c>
      <c r="M644" s="49">
        <v>10440.58</v>
      </c>
      <c r="N644" s="49">
        <v>10440.58</v>
      </c>
      <c r="O644" s="49">
        <v>10440.58</v>
      </c>
      <c r="P644" s="49">
        <v>10440.58</v>
      </c>
      <c r="Q644" s="49">
        <v>10440.58</v>
      </c>
      <c r="R644" s="49">
        <v>10957.58</v>
      </c>
      <c r="S644" s="50">
        <f t="shared" si="94"/>
        <v>10700.246666666668</v>
      </c>
      <c r="T644" s="50" t="e">
        <f>S644-#REF!</f>
        <v>#REF!</v>
      </c>
      <c r="U644" s="51">
        <v>22</v>
      </c>
      <c r="V644" s="51">
        <v>23</v>
      </c>
      <c r="W644" s="51">
        <v>56</v>
      </c>
      <c r="X644" s="56"/>
      <c r="Y644" s="56">
        <v>22</v>
      </c>
      <c r="AA644" s="53">
        <v>0</v>
      </c>
      <c r="AB644" s="8">
        <v>0</v>
      </c>
      <c r="AC644" s="54">
        <v>0</v>
      </c>
      <c r="AD644" s="53">
        <f>$S644</f>
        <v>10700.246666666668</v>
      </c>
      <c r="AE644" s="8"/>
      <c r="AF644" s="54">
        <f t="shared" si="98"/>
        <v>10700.246666666668</v>
      </c>
      <c r="AG644" s="53"/>
      <c r="AH644" s="8">
        <v>0</v>
      </c>
      <c r="AI644" s="54">
        <f t="shared" si="95"/>
        <v>0</v>
      </c>
      <c r="AJ644" s="53">
        <f t="shared" si="96"/>
        <v>0</v>
      </c>
      <c r="AK644" s="8">
        <f t="shared" si="96"/>
        <v>0</v>
      </c>
      <c r="AL644" s="54">
        <f t="shared" si="96"/>
        <v>0</v>
      </c>
      <c r="AM644" s="55">
        <f t="shared" si="97"/>
        <v>0</v>
      </c>
      <c r="AN644" s="4"/>
      <c r="AO644" s="4"/>
    </row>
    <row r="645" spans="1:41" ht="12.75">
      <c r="A645" s="11">
        <v>640</v>
      </c>
      <c r="B645" s="46">
        <v>19000042</v>
      </c>
      <c r="D645" s="11" t="s">
        <v>358</v>
      </c>
      <c r="E645" s="3">
        <v>38596</v>
      </c>
      <c r="F645" s="48">
        <v>191674</v>
      </c>
      <c r="G645" s="48">
        <v>191674</v>
      </c>
      <c r="H645" s="48">
        <v>191674</v>
      </c>
      <c r="I645" s="48">
        <v>0</v>
      </c>
      <c r="J645" s="48">
        <v>0</v>
      </c>
      <c r="K645" s="48">
        <v>0</v>
      </c>
      <c r="L645" s="48">
        <v>0</v>
      </c>
      <c r="M645" s="49">
        <v>0</v>
      </c>
      <c r="N645" s="49">
        <v>0</v>
      </c>
      <c r="O645" s="49">
        <v>110439</v>
      </c>
      <c r="P645" s="49">
        <v>110439</v>
      </c>
      <c r="Q645" s="49">
        <v>110439</v>
      </c>
      <c r="R645" s="49">
        <v>139935</v>
      </c>
      <c r="S645" s="50">
        <f t="shared" si="94"/>
        <v>73372.45833333333</v>
      </c>
      <c r="T645" s="50" t="e">
        <f>S645-#REF!</f>
        <v>#REF!</v>
      </c>
      <c r="U645" s="51">
        <v>41</v>
      </c>
      <c r="V645" s="51"/>
      <c r="W645" s="51" t="s">
        <v>1130</v>
      </c>
      <c r="X645" s="56"/>
      <c r="Y645" s="56">
        <v>42</v>
      </c>
      <c r="AA645" s="53">
        <v>0</v>
      </c>
      <c r="AB645" s="8">
        <v>0</v>
      </c>
      <c r="AC645" s="54">
        <v>0</v>
      </c>
      <c r="AD645" s="53"/>
      <c r="AE645" s="8"/>
      <c r="AF645" s="54">
        <f t="shared" si="98"/>
        <v>0</v>
      </c>
      <c r="AG645" s="53"/>
      <c r="AH645" s="8"/>
      <c r="AI645" s="54">
        <f t="shared" si="95"/>
        <v>0</v>
      </c>
      <c r="AJ645" s="53">
        <f t="shared" si="96"/>
        <v>73372.45833333333</v>
      </c>
      <c r="AK645" s="8">
        <f t="shared" si="96"/>
        <v>73372.45833333333</v>
      </c>
      <c r="AL645" s="54">
        <f t="shared" si="96"/>
        <v>73372.45833333333</v>
      </c>
      <c r="AM645" s="55">
        <f t="shared" si="97"/>
        <v>0</v>
      </c>
      <c r="AN645" s="4"/>
      <c r="AO645" s="4"/>
    </row>
    <row r="646" spans="1:41" ht="12.75">
      <c r="A646" s="11">
        <v>641</v>
      </c>
      <c r="B646" s="46">
        <v>19000043</v>
      </c>
      <c r="C646" s="47"/>
      <c r="D646" s="5" t="s">
        <v>359</v>
      </c>
      <c r="E646" s="3">
        <v>38477</v>
      </c>
      <c r="F646" s="48">
        <v>11397227</v>
      </c>
      <c r="G646" s="48">
        <v>11362898</v>
      </c>
      <c r="H646" s="48">
        <v>11328569</v>
      </c>
      <c r="I646" s="48">
        <v>11294240</v>
      </c>
      <c r="J646" s="48">
        <v>11259911</v>
      </c>
      <c r="K646" s="48">
        <v>11225582</v>
      </c>
      <c r="L646" s="48">
        <v>11191253</v>
      </c>
      <c r="M646" s="49">
        <v>11156924</v>
      </c>
      <c r="N646" s="49">
        <v>11122595</v>
      </c>
      <c r="O646" s="49">
        <v>11088266</v>
      </c>
      <c r="P646" s="49">
        <v>11053937</v>
      </c>
      <c r="Q646" s="49">
        <v>11019608</v>
      </c>
      <c r="R646" s="49">
        <v>10985279</v>
      </c>
      <c r="S646" s="50">
        <f t="shared" si="94"/>
        <v>11191253</v>
      </c>
      <c r="T646" s="50" t="e">
        <f>S646-#REF!</f>
        <v>#REF!</v>
      </c>
      <c r="U646" s="51">
        <v>41</v>
      </c>
      <c r="V646" s="51"/>
      <c r="W646" s="51" t="s">
        <v>1130</v>
      </c>
      <c r="X646" s="56"/>
      <c r="Y646" s="56">
        <v>42</v>
      </c>
      <c r="AA646" s="53">
        <v>0</v>
      </c>
      <c r="AB646" s="8">
        <v>0</v>
      </c>
      <c r="AC646" s="54">
        <v>0</v>
      </c>
      <c r="AD646" s="53"/>
      <c r="AE646" s="8"/>
      <c r="AF646" s="54">
        <f t="shared" si="98"/>
        <v>0</v>
      </c>
      <c r="AG646" s="53"/>
      <c r="AH646" s="8"/>
      <c r="AI646" s="54">
        <f t="shared" si="95"/>
        <v>0</v>
      </c>
      <c r="AJ646" s="53">
        <f t="shared" si="96"/>
        <v>11191253</v>
      </c>
      <c r="AK646" s="8">
        <f t="shared" si="96"/>
        <v>11191253</v>
      </c>
      <c r="AL646" s="54">
        <f t="shared" si="96"/>
        <v>11191253</v>
      </c>
      <c r="AM646" s="55">
        <f t="shared" si="97"/>
        <v>0</v>
      </c>
      <c r="AN646" s="4"/>
      <c r="AO646" s="4"/>
    </row>
    <row r="647" spans="1:41" ht="12.75">
      <c r="A647" s="11">
        <v>642</v>
      </c>
      <c r="B647" s="46">
        <v>19000051</v>
      </c>
      <c r="D647" s="11" t="s">
        <v>360</v>
      </c>
      <c r="F647" s="48">
        <v>-13573</v>
      </c>
      <c r="G647" s="48">
        <v>-16573</v>
      </c>
      <c r="H647" s="48">
        <v>-19573</v>
      </c>
      <c r="I647" s="48">
        <v>-21573</v>
      </c>
      <c r="J647" s="48">
        <v>-21573</v>
      </c>
      <c r="K647" s="48">
        <v>-21573</v>
      </c>
      <c r="L647" s="48">
        <v>-21573</v>
      </c>
      <c r="M647" s="49">
        <v>-21573</v>
      </c>
      <c r="N647" s="49">
        <v>-21573</v>
      </c>
      <c r="O647" s="49">
        <v>-21573</v>
      </c>
      <c r="P647" s="49">
        <v>-21573</v>
      </c>
      <c r="Q647" s="49">
        <v>-21573</v>
      </c>
      <c r="R647" s="49">
        <v>0</v>
      </c>
      <c r="S647" s="50">
        <f t="shared" si="94"/>
        <v>-19757.458333333332</v>
      </c>
      <c r="T647" s="50" t="e">
        <f>S647-#REF!</f>
        <v>#REF!</v>
      </c>
      <c r="U647" s="51">
        <v>22</v>
      </c>
      <c r="V647" s="51">
        <v>24</v>
      </c>
      <c r="W647" s="51">
        <v>56</v>
      </c>
      <c r="X647" s="56"/>
      <c r="Y647" s="56">
        <v>22</v>
      </c>
      <c r="AA647" s="53">
        <v>0</v>
      </c>
      <c r="AB647" s="8">
        <v>0</v>
      </c>
      <c r="AC647" s="54">
        <v>0</v>
      </c>
      <c r="AD647" s="53">
        <f>$S647</f>
        <v>-19757.458333333332</v>
      </c>
      <c r="AE647" s="8"/>
      <c r="AF647" s="54">
        <f t="shared" si="98"/>
        <v>-19757.458333333332</v>
      </c>
      <c r="AG647" s="53"/>
      <c r="AH647" s="8">
        <v>0</v>
      </c>
      <c r="AI647" s="54">
        <f t="shared" si="95"/>
        <v>0</v>
      </c>
      <c r="AJ647" s="53">
        <f t="shared" si="96"/>
        <v>0</v>
      </c>
      <c r="AK647" s="8">
        <f t="shared" si="96"/>
        <v>0</v>
      </c>
      <c r="AL647" s="54">
        <f t="shared" si="96"/>
        <v>0</v>
      </c>
      <c r="AM647" s="55">
        <f t="shared" si="97"/>
        <v>0</v>
      </c>
      <c r="AN647" s="4"/>
      <c r="AO647" s="4"/>
    </row>
    <row r="648" spans="1:41" ht="12.75">
      <c r="A648" s="11">
        <v>643</v>
      </c>
      <c r="B648" s="46">
        <v>19000061</v>
      </c>
      <c r="D648" s="11" t="s">
        <v>361</v>
      </c>
      <c r="F648" s="48">
        <v>53795477</v>
      </c>
      <c r="G648" s="48">
        <v>54797477</v>
      </c>
      <c r="H648" s="48">
        <v>54692477</v>
      </c>
      <c r="I648" s="48">
        <v>55780477</v>
      </c>
      <c r="J648" s="48">
        <v>56229477</v>
      </c>
      <c r="K648" s="48">
        <v>56907477</v>
      </c>
      <c r="L648" s="48">
        <v>57391477</v>
      </c>
      <c r="M648" s="49">
        <v>57877477</v>
      </c>
      <c r="N648" s="49">
        <v>58501477</v>
      </c>
      <c r="O648" s="49">
        <v>59577477</v>
      </c>
      <c r="P648" s="49">
        <v>60384477</v>
      </c>
      <c r="Q648" s="49">
        <v>61432477</v>
      </c>
      <c r="R648" s="49">
        <v>63505082</v>
      </c>
      <c r="S648" s="50">
        <f t="shared" si="94"/>
        <v>57685210.541666664</v>
      </c>
      <c r="T648" s="50" t="e">
        <f>S648-#REF!</f>
        <v>#REF!</v>
      </c>
      <c r="U648" s="51">
        <v>22</v>
      </c>
      <c r="V648" s="51">
        <v>25</v>
      </c>
      <c r="W648" s="51">
        <v>56</v>
      </c>
      <c r="X648" s="56"/>
      <c r="Y648" s="56">
        <v>22</v>
      </c>
      <c r="AA648" s="53">
        <v>0</v>
      </c>
      <c r="AB648" s="8">
        <v>0</v>
      </c>
      <c r="AC648" s="54">
        <v>0</v>
      </c>
      <c r="AD648" s="53">
        <f>$S648</f>
        <v>57685210.541666664</v>
      </c>
      <c r="AE648" s="8"/>
      <c r="AF648" s="54">
        <f t="shared" si="98"/>
        <v>57685210.541666664</v>
      </c>
      <c r="AG648" s="53"/>
      <c r="AH648" s="8">
        <v>0</v>
      </c>
      <c r="AI648" s="54">
        <f t="shared" si="95"/>
        <v>0</v>
      </c>
      <c r="AJ648" s="53">
        <f t="shared" si="96"/>
        <v>0</v>
      </c>
      <c r="AK648" s="8">
        <f t="shared" si="96"/>
        <v>0</v>
      </c>
      <c r="AL648" s="54">
        <f t="shared" si="96"/>
        <v>0</v>
      </c>
      <c r="AM648" s="55">
        <f t="shared" si="97"/>
        <v>0</v>
      </c>
      <c r="AN648" s="4"/>
      <c r="AO648" s="4"/>
    </row>
    <row r="649" spans="1:41" ht="12.75">
      <c r="A649" s="11">
        <v>644</v>
      </c>
      <c r="B649" s="46">
        <v>19000062</v>
      </c>
      <c r="D649" s="11" t="s">
        <v>362</v>
      </c>
      <c r="E649" s="3">
        <v>38687</v>
      </c>
      <c r="F649" s="48">
        <v>16467000</v>
      </c>
      <c r="G649" s="48">
        <v>16150000</v>
      </c>
      <c r="H649" s="48">
        <v>15844000</v>
      </c>
      <c r="I649" s="48">
        <v>15528000</v>
      </c>
      <c r="J649" s="48">
        <v>15205000</v>
      </c>
      <c r="K649" s="48">
        <v>14913000</v>
      </c>
      <c r="L649" s="48">
        <v>14611000</v>
      </c>
      <c r="M649" s="49">
        <v>14274000</v>
      </c>
      <c r="N649" s="49">
        <v>13949000</v>
      </c>
      <c r="O649" s="49">
        <v>13635000</v>
      </c>
      <c r="P649" s="49">
        <v>13310000</v>
      </c>
      <c r="Q649" s="49">
        <v>12985000</v>
      </c>
      <c r="R649" s="49">
        <v>12670000</v>
      </c>
      <c r="S649" s="50">
        <f t="shared" si="94"/>
        <v>14581041.666666666</v>
      </c>
      <c r="T649" s="50" t="e">
        <f>S649-#REF!</f>
        <v>#REF!</v>
      </c>
      <c r="U649" s="51" t="s">
        <v>1186</v>
      </c>
      <c r="V649" s="51"/>
      <c r="W649" s="51"/>
      <c r="X649" s="56"/>
      <c r="Y649" s="56"/>
      <c r="AA649" s="53">
        <v>0</v>
      </c>
      <c r="AB649" s="8">
        <v>0</v>
      </c>
      <c r="AC649" s="54">
        <v>0</v>
      </c>
      <c r="AD649" s="53"/>
      <c r="AE649" s="8"/>
      <c r="AF649" s="54">
        <f t="shared" si="98"/>
        <v>0</v>
      </c>
      <c r="AG649" s="53"/>
      <c r="AH649" s="8"/>
      <c r="AI649" s="54">
        <f t="shared" si="95"/>
        <v>0</v>
      </c>
      <c r="AJ649" s="53">
        <f t="shared" si="96"/>
        <v>0</v>
      </c>
      <c r="AK649" s="8">
        <f t="shared" si="96"/>
        <v>0</v>
      </c>
      <c r="AL649" s="54">
        <f t="shared" si="96"/>
        <v>0</v>
      </c>
      <c r="AM649" s="55">
        <f t="shared" si="97"/>
        <v>14581041.666666666</v>
      </c>
      <c r="AN649" s="4"/>
      <c r="AO649" s="4"/>
    </row>
    <row r="650" spans="1:41" ht="12.75">
      <c r="A650" s="11">
        <v>645</v>
      </c>
      <c r="B650" s="46">
        <v>19000073</v>
      </c>
      <c r="D650" s="11" t="s">
        <v>363</v>
      </c>
      <c r="E650" s="3">
        <v>38687</v>
      </c>
      <c r="F650" s="48">
        <v>820000</v>
      </c>
      <c r="G650" s="48">
        <v>820000</v>
      </c>
      <c r="H650" s="48">
        <v>820000</v>
      </c>
      <c r="I650" s="48">
        <v>820000</v>
      </c>
      <c r="J650" s="48">
        <v>820000</v>
      </c>
      <c r="K650" s="48">
        <v>820000</v>
      </c>
      <c r="L650" s="48">
        <v>277336</v>
      </c>
      <c r="M650" s="49">
        <v>277336</v>
      </c>
      <c r="N650" s="49">
        <v>277336</v>
      </c>
      <c r="O650" s="49">
        <v>247336</v>
      </c>
      <c r="P650" s="49">
        <v>247336</v>
      </c>
      <c r="Q650" s="49">
        <v>247336</v>
      </c>
      <c r="R650" s="49">
        <v>217336</v>
      </c>
      <c r="S650" s="50">
        <f t="shared" si="94"/>
        <v>516057</v>
      </c>
      <c r="T650" s="50" t="e">
        <f>S650-#REF!</f>
        <v>#REF!</v>
      </c>
      <c r="U650" s="51" t="s">
        <v>1148</v>
      </c>
      <c r="V650" s="51"/>
      <c r="W650" s="51" t="s">
        <v>1149</v>
      </c>
      <c r="X650" s="56"/>
      <c r="Y650" s="56"/>
      <c r="AA650" s="53">
        <v>0</v>
      </c>
      <c r="AB650" s="8">
        <v>0</v>
      </c>
      <c r="AC650" s="54">
        <v>0</v>
      </c>
      <c r="AD650" s="53"/>
      <c r="AE650" s="8"/>
      <c r="AF650" s="54">
        <f t="shared" si="98"/>
        <v>0</v>
      </c>
      <c r="AG650" s="53"/>
      <c r="AH650" s="8"/>
      <c r="AI650" s="54">
        <f t="shared" si="95"/>
        <v>0</v>
      </c>
      <c r="AJ650" s="53">
        <f t="shared" si="96"/>
        <v>0</v>
      </c>
      <c r="AK650" s="8">
        <f t="shared" si="96"/>
        <v>0</v>
      </c>
      <c r="AL650" s="54">
        <f t="shared" si="96"/>
        <v>0</v>
      </c>
      <c r="AM650" s="55">
        <f t="shared" si="97"/>
        <v>516057</v>
      </c>
      <c r="AN650" s="4"/>
      <c r="AO650" s="4"/>
    </row>
    <row r="651" spans="1:41" ht="12.75">
      <c r="A651" s="11">
        <v>646</v>
      </c>
      <c r="B651" s="46">
        <v>19000083</v>
      </c>
      <c r="C651" s="57" t="s">
        <v>323</v>
      </c>
      <c r="D651" s="11" t="s">
        <v>364</v>
      </c>
      <c r="F651" s="48">
        <v>0</v>
      </c>
      <c r="G651" s="48">
        <v>0</v>
      </c>
      <c r="H651" s="48">
        <v>0</v>
      </c>
      <c r="I651" s="48">
        <v>0</v>
      </c>
      <c r="J651" s="48">
        <v>0</v>
      </c>
      <c r="K651" s="48">
        <v>0</v>
      </c>
      <c r="L651" s="48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50">
        <f t="shared" si="94"/>
        <v>0</v>
      </c>
      <c r="T651" s="50" t="e">
        <f>S651-#REF!</f>
        <v>#REF!</v>
      </c>
      <c r="U651" s="51" t="s">
        <v>1224</v>
      </c>
      <c r="V651" s="51"/>
      <c r="W651" s="51">
        <v>62</v>
      </c>
      <c r="X651" s="56"/>
      <c r="Y651" s="56">
        <v>47</v>
      </c>
      <c r="AA651" s="53">
        <v>0</v>
      </c>
      <c r="AB651" s="8">
        <v>0</v>
      </c>
      <c r="AC651" s="54">
        <v>0</v>
      </c>
      <c r="AD651" s="53"/>
      <c r="AE651" s="8"/>
      <c r="AF651" s="54">
        <f t="shared" si="98"/>
        <v>0</v>
      </c>
      <c r="AG651" s="53"/>
      <c r="AH651" s="8"/>
      <c r="AI651" s="54">
        <f t="shared" si="95"/>
        <v>0</v>
      </c>
      <c r="AJ651" s="53">
        <f t="shared" si="96"/>
        <v>0</v>
      </c>
      <c r="AK651" s="8">
        <f t="shared" si="96"/>
        <v>0</v>
      </c>
      <c r="AL651" s="54">
        <f t="shared" si="96"/>
        <v>0</v>
      </c>
      <c r="AM651" s="55">
        <f t="shared" si="97"/>
        <v>0</v>
      </c>
      <c r="AN651" s="4"/>
      <c r="AO651" s="4"/>
    </row>
    <row r="652" spans="1:41" ht="12.75">
      <c r="A652" s="11">
        <v>647</v>
      </c>
      <c r="B652" s="46">
        <v>19000091</v>
      </c>
      <c r="C652" s="11"/>
      <c r="D652" s="11" t="s">
        <v>365</v>
      </c>
      <c r="E652" s="3">
        <v>38508</v>
      </c>
      <c r="F652" s="48">
        <v>77711</v>
      </c>
      <c r="G652" s="48">
        <v>77711</v>
      </c>
      <c r="H652" s="48">
        <v>77711</v>
      </c>
      <c r="I652" s="48">
        <v>145094</v>
      </c>
      <c r="J652" s="48">
        <v>145094</v>
      </c>
      <c r="K652" s="48">
        <v>145094</v>
      </c>
      <c r="L652" s="48">
        <v>2939</v>
      </c>
      <c r="M652" s="49">
        <v>2939</v>
      </c>
      <c r="N652" s="49">
        <v>2939</v>
      </c>
      <c r="O652" s="49">
        <v>2898374</v>
      </c>
      <c r="P652" s="49">
        <v>2973642</v>
      </c>
      <c r="Q652" s="49">
        <v>2973642</v>
      </c>
      <c r="R652" s="49">
        <v>5601558</v>
      </c>
      <c r="S652" s="50">
        <f t="shared" si="94"/>
        <v>1023734.4583333334</v>
      </c>
      <c r="T652" s="50" t="e">
        <f>S652-#REF!</f>
        <v>#REF!</v>
      </c>
      <c r="U652" s="51">
        <v>41</v>
      </c>
      <c r="V652" s="51"/>
      <c r="W652" s="51" t="s">
        <v>1130</v>
      </c>
      <c r="X652" s="56"/>
      <c r="Y652" s="56">
        <v>42</v>
      </c>
      <c r="AA652" s="53">
        <v>0</v>
      </c>
      <c r="AB652" s="8">
        <v>0</v>
      </c>
      <c r="AC652" s="54">
        <v>0</v>
      </c>
      <c r="AD652" s="53"/>
      <c r="AE652" s="8"/>
      <c r="AF652" s="54">
        <f t="shared" si="98"/>
        <v>0</v>
      </c>
      <c r="AG652" s="53"/>
      <c r="AH652" s="8"/>
      <c r="AI652" s="54">
        <f t="shared" si="95"/>
        <v>0</v>
      </c>
      <c r="AJ652" s="53">
        <f t="shared" si="96"/>
        <v>1023734.4583333334</v>
      </c>
      <c r="AK652" s="8">
        <f t="shared" si="96"/>
        <v>1023734.4583333334</v>
      </c>
      <c r="AL652" s="54">
        <f t="shared" si="96"/>
        <v>1023734.4583333334</v>
      </c>
      <c r="AM652" s="55">
        <f t="shared" si="97"/>
        <v>0</v>
      </c>
      <c r="AN652" s="4"/>
      <c r="AO652" s="4"/>
    </row>
    <row r="653" spans="1:41" ht="12.75">
      <c r="A653" s="11">
        <v>648</v>
      </c>
      <c r="B653" s="46">
        <v>19000111</v>
      </c>
      <c r="D653" s="11" t="s">
        <v>366</v>
      </c>
      <c r="F653" s="48">
        <v>518348</v>
      </c>
      <c r="G653" s="48">
        <v>518348</v>
      </c>
      <c r="H653" s="48">
        <v>518348</v>
      </c>
      <c r="I653" s="48">
        <v>523348</v>
      </c>
      <c r="J653" s="48">
        <v>523348</v>
      </c>
      <c r="K653" s="48">
        <v>523348</v>
      </c>
      <c r="L653" s="48">
        <v>501348</v>
      </c>
      <c r="M653" s="49">
        <v>501348</v>
      </c>
      <c r="N653" s="49">
        <v>501348</v>
      </c>
      <c r="O653" s="49">
        <v>487348</v>
      </c>
      <c r="P653" s="49">
        <v>487348</v>
      </c>
      <c r="Q653" s="49">
        <v>487348</v>
      </c>
      <c r="R653" s="49">
        <v>597348</v>
      </c>
      <c r="S653" s="50">
        <f t="shared" si="94"/>
        <v>510889.6666666667</v>
      </c>
      <c r="T653" s="50" t="e">
        <f>S653-#REF!</f>
        <v>#REF!</v>
      </c>
      <c r="U653" s="51"/>
      <c r="V653" s="51"/>
      <c r="W653" s="51" t="s">
        <v>1161</v>
      </c>
      <c r="X653" s="56"/>
      <c r="Y653" s="56"/>
      <c r="AA653" s="53">
        <v>0</v>
      </c>
      <c r="AB653" s="8">
        <v>0</v>
      </c>
      <c r="AC653" s="54">
        <v>0</v>
      </c>
      <c r="AD653" s="53"/>
      <c r="AE653" s="8"/>
      <c r="AF653" s="54">
        <f t="shared" si="98"/>
        <v>0</v>
      </c>
      <c r="AG653" s="53"/>
      <c r="AH653" s="8"/>
      <c r="AI653" s="54">
        <f t="shared" si="95"/>
        <v>0</v>
      </c>
      <c r="AJ653" s="53">
        <f t="shared" si="96"/>
        <v>0</v>
      </c>
      <c r="AK653" s="8">
        <f t="shared" si="96"/>
        <v>0</v>
      </c>
      <c r="AL653" s="54">
        <f t="shared" si="96"/>
        <v>0</v>
      </c>
      <c r="AM653" s="55">
        <f t="shared" si="97"/>
        <v>510889.6666666667</v>
      </c>
      <c r="AN653" s="4"/>
      <c r="AO653" s="4"/>
    </row>
    <row r="654" spans="1:41" ht="12.75">
      <c r="A654" s="11">
        <v>649</v>
      </c>
      <c r="B654" s="46">
        <v>19000121</v>
      </c>
      <c r="D654" s="5" t="s">
        <v>367</v>
      </c>
      <c r="F654" s="48">
        <v>864000</v>
      </c>
      <c r="G654" s="48">
        <v>823000</v>
      </c>
      <c r="H654" s="48">
        <v>782000</v>
      </c>
      <c r="I654" s="48">
        <v>740000</v>
      </c>
      <c r="J654" s="48">
        <v>699000</v>
      </c>
      <c r="K654" s="48">
        <v>658000</v>
      </c>
      <c r="L654" s="48">
        <v>617000</v>
      </c>
      <c r="M654" s="49">
        <v>576000</v>
      </c>
      <c r="N654" s="49">
        <v>535000</v>
      </c>
      <c r="O654" s="49">
        <v>494000</v>
      </c>
      <c r="P654" s="49">
        <v>453000</v>
      </c>
      <c r="Q654" s="49">
        <v>412000</v>
      </c>
      <c r="R654" s="49">
        <v>371000</v>
      </c>
      <c r="S654" s="50">
        <f t="shared" si="94"/>
        <v>617208.3333333334</v>
      </c>
      <c r="T654" s="50" t="e">
        <f>S654-#REF!</f>
        <v>#REF!</v>
      </c>
      <c r="U654" s="51">
        <v>22</v>
      </c>
      <c r="V654" s="51" t="s">
        <v>99</v>
      </c>
      <c r="W654" s="51">
        <v>56</v>
      </c>
      <c r="X654" s="56"/>
      <c r="Y654" s="56">
        <v>22</v>
      </c>
      <c r="AA654" s="53">
        <v>0</v>
      </c>
      <c r="AB654" s="8">
        <v>0</v>
      </c>
      <c r="AC654" s="54">
        <v>0</v>
      </c>
      <c r="AD654" s="53">
        <f>$S654</f>
        <v>617208.3333333334</v>
      </c>
      <c r="AE654" s="8"/>
      <c r="AF654" s="54">
        <f t="shared" si="98"/>
        <v>617208.3333333334</v>
      </c>
      <c r="AG654" s="53"/>
      <c r="AH654" s="8">
        <v>0</v>
      </c>
      <c r="AI654" s="54">
        <f t="shared" si="95"/>
        <v>0</v>
      </c>
      <c r="AJ654" s="53">
        <f t="shared" si="96"/>
        <v>0</v>
      </c>
      <c r="AK654" s="8">
        <f t="shared" si="96"/>
        <v>0</v>
      </c>
      <c r="AL654" s="54">
        <f t="shared" si="96"/>
        <v>0</v>
      </c>
      <c r="AM654" s="55">
        <f t="shared" si="97"/>
        <v>0</v>
      </c>
      <c r="AN654" s="4"/>
      <c r="AO654" s="4"/>
    </row>
    <row r="655" spans="1:41" ht="12.75">
      <c r="A655" s="11">
        <v>650</v>
      </c>
      <c r="B655" s="46">
        <v>19000123</v>
      </c>
      <c r="D655" s="11" t="s">
        <v>368</v>
      </c>
      <c r="F655" s="48">
        <v>33009</v>
      </c>
      <c r="G655" s="48">
        <v>33009</v>
      </c>
      <c r="H655" s="48">
        <v>33009</v>
      </c>
      <c r="I655" s="48">
        <v>-13200</v>
      </c>
      <c r="J655" s="48">
        <v>-13200</v>
      </c>
      <c r="K655" s="48">
        <v>-13200</v>
      </c>
      <c r="L655" s="48">
        <v>-13200</v>
      </c>
      <c r="M655" s="49">
        <v>-13200</v>
      </c>
      <c r="N655" s="49">
        <v>-13200</v>
      </c>
      <c r="O655" s="49">
        <v>-13200</v>
      </c>
      <c r="P655" s="49">
        <v>-13200</v>
      </c>
      <c r="Q655" s="49">
        <v>-13200</v>
      </c>
      <c r="R655" s="49">
        <v>-13200</v>
      </c>
      <c r="S655" s="50">
        <f t="shared" si="94"/>
        <v>-3573.125</v>
      </c>
      <c r="T655" s="50" t="e">
        <f>S655-#REF!</f>
        <v>#REF!</v>
      </c>
      <c r="U655" s="51" t="s">
        <v>1148</v>
      </c>
      <c r="V655" s="51"/>
      <c r="W655" s="51" t="s">
        <v>1149</v>
      </c>
      <c r="X655" s="56"/>
      <c r="Y655" s="56"/>
      <c r="AA655" s="53">
        <v>0</v>
      </c>
      <c r="AB655" s="8">
        <v>0</v>
      </c>
      <c r="AC655" s="54">
        <v>0</v>
      </c>
      <c r="AD655" s="53"/>
      <c r="AE655" s="8"/>
      <c r="AF655" s="54">
        <f t="shared" si="98"/>
        <v>0</v>
      </c>
      <c r="AG655" s="53"/>
      <c r="AH655" s="8"/>
      <c r="AI655" s="54">
        <f t="shared" si="95"/>
        <v>0</v>
      </c>
      <c r="AJ655" s="53">
        <f t="shared" si="96"/>
        <v>0</v>
      </c>
      <c r="AK655" s="8">
        <f t="shared" si="96"/>
        <v>0</v>
      </c>
      <c r="AL655" s="54">
        <f t="shared" si="96"/>
        <v>0</v>
      </c>
      <c r="AM655" s="55">
        <f t="shared" si="97"/>
        <v>-3573.125</v>
      </c>
      <c r="AN655" s="4"/>
      <c r="AO655" s="4"/>
    </row>
    <row r="656" spans="1:41" ht="12.75">
      <c r="A656" s="11">
        <v>651</v>
      </c>
      <c r="B656" s="75">
        <v>19000131</v>
      </c>
      <c r="C656" s="47"/>
      <c r="D656" s="5" t="s">
        <v>369</v>
      </c>
      <c r="E656" s="3">
        <v>38442</v>
      </c>
      <c r="F656" s="48">
        <v>0</v>
      </c>
      <c r="G656" s="48">
        <v>0</v>
      </c>
      <c r="H656" s="48">
        <v>0</v>
      </c>
      <c r="I656" s="48">
        <v>0</v>
      </c>
      <c r="J656" s="48">
        <v>0</v>
      </c>
      <c r="K656" s="48">
        <v>0</v>
      </c>
      <c r="L656" s="48">
        <v>0</v>
      </c>
      <c r="M656" s="49">
        <v>0</v>
      </c>
      <c r="N656" s="49">
        <v>0</v>
      </c>
      <c r="O656" s="49">
        <v>0</v>
      </c>
      <c r="P656" s="49">
        <v>0</v>
      </c>
      <c r="Q656" s="49">
        <v>0</v>
      </c>
      <c r="R656" s="49">
        <v>0</v>
      </c>
      <c r="S656" s="50">
        <f t="shared" si="94"/>
        <v>0</v>
      </c>
      <c r="T656" s="50" t="e">
        <f>S656-#REF!</f>
        <v>#REF!</v>
      </c>
      <c r="U656" s="51">
        <v>41</v>
      </c>
      <c r="V656" s="51"/>
      <c r="W656" s="51" t="s">
        <v>1130</v>
      </c>
      <c r="X656" s="56"/>
      <c r="Y656" s="56">
        <v>42</v>
      </c>
      <c r="AA656" s="53">
        <v>0</v>
      </c>
      <c r="AB656" s="8">
        <v>0</v>
      </c>
      <c r="AC656" s="54">
        <v>0</v>
      </c>
      <c r="AD656" s="53"/>
      <c r="AE656" s="8"/>
      <c r="AF656" s="54">
        <f t="shared" si="98"/>
        <v>0</v>
      </c>
      <c r="AG656" s="53"/>
      <c r="AH656" s="8"/>
      <c r="AI656" s="54">
        <f t="shared" si="95"/>
        <v>0</v>
      </c>
      <c r="AJ656" s="53">
        <f aca="true" t="shared" si="99" ref="AJ656:AL675">IF($Y656&gt;0,$S656-$AF656-$AI656-$AC656,0)</f>
        <v>0</v>
      </c>
      <c r="AK656" s="8">
        <f t="shared" si="99"/>
        <v>0</v>
      </c>
      <c r="AL656" s="54">
        <f t="shared" si="99"/>
        <v>0</v>
      </c>
      <c r="AM656" s="55">
        <f t="shared" si="97"/>
        <v>0</v>
      </c>
      <c r="AN656" s="4"/>
      <c r="AO656" s="4"/>
    </row>
    <row r="657" spans="1:41" ht="12.75">
      <c r="A657" s="11">
        <v>652</v>
      </c>
      <c r="B657" s="46">
        <v>19000133</v>
      </c>
      <c r="C657" s="57" t="s">
        <v>323</v>
      </c>
      <c r="D657" s="11" t="s">
        <v>370</v>
      </c>
      <c r="F657" s="48">
        <v>8229169</v>
      </c>
      <c r="G657" s="48">
        <v>8229169</v>
      </c>
      <c r="H657" s="48">
        <v>8229169</v>
      </c>
      <c r="I657" s="48">
        <v>8444169</v>
      </c>
      <c r="J657" s="48">
        <v>8444169</v>
      </c>
      <c r="K657" s="48">
        <v>8444169</v>
      </c>
      <c r="L657" s="48">
        <v>8667719</v>
      </c>
      <c r="M657" s="49">
        <v>8667719</v>
      </c>
      <c r="N657" s="49">
        <v>8667719</v>
      </c>
      <c r="O657" s="49">
        <v>8989719</v>
      </c>
      <c r="P657" s="49">
        <v>8989719</v>
      </c>
      <c r="Q657" s="49">
        <v>8989719</v>
      </c>
      <c r="R657" s="49">
        <v>9422719</v>
      </c>
      <c r="S657" s="50">
        <f t="shared" si="94"/>
        <v>8632425.25</v>
      </c>
      <c r="T657" s="50" t="e">
        <f>S657-#REF!</f>
        <v>#REF!</v>
      </c>
      <c r="U657" s="51" t="s">
        <v>371</v>
      </c>
      <c r="V657" s="51"/>
      <c r="W657" s="51" t="s">
        <v>372</v>
      </c>
      <c r="X657" s="56"/>
      <c r="Y657" s="56">
        <v>48</v>
      </c>
      <c r="AA657" s="53">
        <v>0</v>
      </c>
      <c r="AB657" s="8">
        <v>0</v>
      </c>
      <c r="AC657" s="54">
        <v>0</v>
      </c>
      <c r="AD657" s="53"/>
      <c r="AE657" s="8"/>
      <c r="AF657" s="54">
        <f t="shared" si="98"/>
        <v>0</v>
      </c>
      <c r="AG657" s="53"/>
      <c r="AH657" s="8"/>
      <c r="AI657" s="54">
        <f t="shared" si="95"/>
        <v>0</v>
      </c>
      <c r="AJ657" s="53">
        <f t="shared" si="99"/>
        <v>8632425.25</v>
      </c>
      <c r="AK657" s="8">
        <f t="shared" si="99"/>
        <v>8632425.25</v>
      </c>
      <c r="AL657" s="54">
        <f t="shared" si="99"/>
        <v>8632425.25</v>
      </c>
      <c r="AM657" s="55">
        <f t="shared" si="97"/>
        <v>0</v>
      </c>
      <c r="AN657" s="4"/>
      <c r="AO657" s="4"/>
    </row>
    <row r="658" spans="1:41" ht="12.75">
      <c r="A658" s="11">
        <v>653</v>
      </c>
      <c r="B658" s="46">
        <v>19000141</v>
      </c>
      <c r="D658" s="11" t="s">
        <v>373</v>
      </c>
      <c r="F658" s="48"/>
      <c r="G658" s="48"/>
      <c r="H658" s="48"/>
      <c r="I658" s="48"/>
      <c r="J658" s="48"/>
      <c r="K658" s="48"/>
      <c r="L658" s="48"/>
      <c r="R658" s="49">
        <v>1647000</v>
      </c>
      <c r="S658" s="50">
        <f t="shared" si="94"/>
        <v>68625</v>
      </c>
      <c r="T658" s="50" t="e">
        <f>S658-#REF!</f>
        <v>#REF!</v>
      </c>
      <c r="U658" s="51"/>
      <c r="V658" s="51"/>
      <c r="W658" s="51" t="s">
        <v>1161</v>
      </c>
      <c r="X658" s="56"/>
      <c r="Y658" s="56"/>
      <c r="AA658" s="53">
        <v>0</v>
      </c>
      <c r="AB658" s="8">
        <v>0</v>
      </c>
      <c r="AC658" s="54">
        <v>0</v>
      </c>
      <c r="AD658" s="53"/>
      <c r="AE658" s="8"/>
      <c r="AF658" s="54">
        <f t="shared" si="98"/>
        <v>0</v>
      </c>
      <c r="AG658" s="53"/>
      <c r="AH658" s="8"/>
      <c r="AI658" s="54">
        <f t="shared" si="95"/>
        <v>0</v>
      </c>
      <c r="AJ658" s="53">
        <f t="shared" si="99"/>
        <v>0</v>
      </c>
      <c r="AK658" s="8">
        <f t="shared" si="99"/>
        <v>0</v>
      </c>
      <c r="AL658" s="54">
        <f t="shared" si="99"/>
        <v>0</v>
      </c>
      <c r="AM658" s="55">
        <f t="shared" si="97"/>
        <v>68625</v>
      </c>
      <c r="AN658" s="4"/>
      <c r="AO658" s="4"/>
    </row>
    <row r="659" spans="1:41" ht="12.75">
      <c r="A659" s="11">
        <v>654</v>
      </c>
      <c r="B659" s="46">
        <v>19000153</v>
      </c>
      <c r="D659" s="11" t="s">
        <v>374</v>
      </c>
      <c r="F659" s="48">
        <v>0</v>
      </c>
      <c r="G659" s="48">
        <v>0</v>
      </c>
      <c r="H659" s="48">
        <v>0</v>
      </c>
      <c r="I659" s="48">
        <v>0</v>
      </c>
      <c r="J659" s="48">
        <v>0</v>
      </c>
      <c r="K659" s="48">
        <v>0</v>
      </c>
      <c r="L659" s="48">
        <v>0</v>
      </c>
      <c r="M659" s="49">
        <v>0</v>
      </c>
      <c r="N659" s="49">
        <v>0</v>
      </c>
      <c r="O659" s="49">
        <v>0</v>
      </c>
      <c r="P659" s="49">
        <v>0</v>
      </c>
      <c r="Q659" s="49">
        <v>0</v>
      </c>
      <c r="R659" s="49">
        <v>0</v>
      </c>
      <c r="S659" s="50">
        <f t="shared" si="94"/>
        <v>0</v>
      </c>
      <c r="T659" s="50" t="e">
        <f>S659-#REF!</f>
        <v>#REF!</v>
      </c>
      <c r="U659" s="51" t="s">
        <v>371</v>
      </c>
      <c r="V659" s="51"/>
      <c r="W659" s="51" t="s">
        <v>372</v>
      </c>
      <c r="X659" s="56"/>
      <c r="Y659" s="56">
        <v>48</v>
      </c>
      <c r="AA659" s="53">
        <v>0</v>
      </c>
      <c r="AB659" s="8">
        <v>0</v>
      </c>
      <c r="AC659" s="54">
        <v>0</v>
      </c>
      <c r="AD659" s="53"/>
      <c r="AE659" s="8"/>
      <c r="AF659" s="54">
        <f t="shared" si="98"/>
        <v>0</v>
      </c>
      <c r="AG659" s="53"/>
      <c r="AH659" s="8"/>
      <c r="AI659" s="54">
        <f t="shared" si="95"/>
        <v>0</v>
      </c>
      <c r="AJ659" s="53">
        <f t="shared" si="99"/>
        <v>0</v>
      </c>
      <c r="AK659" s="8">
        <f t="shared" si="99"/>
        <v>0</v>
      </c>
      <c r="AL659" s="54">
        <f t="shared" si="99"/>
        <v>0</v>
      </c>
      <c r="AM659" s="55">
        <f t="shared" si="97"/>
        <v>0</v>
      </c>
      <c r="AN659" s="4"/>
      <c r="AO659" s="4"/>
    </row>
    <row r="660" spans="1:41" ht="12.75">
      <c r="A660" s="11">
        <v>655</v>
      </c>
      <c r="B660" s="46">
        <v>19000161</v>
      </c>
      <c r="D660" s="11" t="s">
        <v>375</v>
      </c>
      <c r="F660" s="48">
        <v>0</v>
      </c>
      <c r="G660" s="48">
        <v>0</v>
      </c>
      <c r="H660" s="48">
        <v>0</v>
      </c>
      <c r="I660" s="48">
        <v>0</v>
      </c>
      <c r="J660" s="48">
        <v>0</v>
      </c>
      <c r="K660" s="48">
        <v>0</v>
      </c>
      <c r="L660" s="48">
        <v>0</v>
      </c>
      <c r="M660" s="49">
        <v>0</v>
      </c>
      <c r="N660" s="49">
        <v>0</v>
      </c>
      <c r="O660" s="49">
        <v>0</v>
      </c>
      <c r="P660" s="49">
        <v>0</v>
      </c>
      <c r="Q660" s="49">
        <v>0</v>
      </c>
      <c r="R660" s="49">
        <v>0</v>
      </c>
      <c r="S660" s="50">
        <f t="shared" si="94"/>
        <v>0</v>
      </c>
      <c r="T660" s="50" t="e">
        <f>S660-#REF!</f>
        <v>#REF!</v>
      </c>
      <c r="U660" s="51"/>
      <c r="V660" s="51"/>
      <c r="W660" s="51" t="s">
        <v>1161</v>
      </c>
      <c r="X660" s="56"/>
      <c r="Y660" s="56"/>
      <c r="AA660" s="53">
        <v>0</v>
      </c>
      <c r="AB660" s="8">
        <v>0</v>
      </c>
      <c r="AC660" s="54">
        <v>0</v>
      </c>
      <c r="AD660" s="53"/>
      <c r="AE660" s="8"/>
      <c r="AF660" s="54">
        <f t="shared" si="98"/>
        <v>0</v>
      </c>
      <c r="AG660" s="53"/>
      <c r="AH660" s="8"/>
      <c r="AI660" s="54">
        <f t="shared" si="95"/>
        <v>0</v>
      </c>
      <c r="AJ660" s="53">
        <f t="shared" si="99"/>
        <v>0</v>
      </c>
      <c r="AK660" s="8">
        <f t="shared" si="99"/>
        <v>0</v>
      </c>
      <c r="AL660" s="54">
        <f t="shared" si="99"/>
        <v>0</v>
      </c>
      <c r="AM660" s="55">
        <f t="shared" si="97"/>
        <v>0</v>
      </c>
      <c r="AN660" s="4"/>
      <c r="AO660" s="4"/>
    </row>
    <row r="661" spans="1:41" ht="12.75">
      <c r="A661" s="11">
        <v>656</v>
      </c>
      <c r="B661" s="46">
        <v>19000163</v>
      </c>
      <c r="D661" s="11" t="s">
        <v>376</v>
      </c>
      <c r="E661" s="3">
        <v>39052</v>
      </c>
      <c r="F661" s="48">
        <v>0</v>
      </c>
      <c r="G661" s="48">
        <v>0</v>
      </c>
      <c r="H661" s="48">
        <v>0</v>
      </c>
      <c r="I661" s="48">
        <v>355061</v>
      </c>
      <c r="J661" s="48">
        <v>355061</v>
      </c>
      <c r="K661" s="48">
        <v>355061</v>
      </c>
      <c r="L661" s="48">
        <v>297481</v>
      </c>
      <c r="M661" s="49">
        <v>297481</v>
      </c>
      <c r="N661" s="49">
        <v>297481</v>
      </c>
      <c r="O661" s="49">
        <v>535815</v>
      </c>
      <c r="P661" s="49">
        <v>535815</v>
      </c>
      <c r="Q661" s="49">
        <v>535815</v>
      </c>
      <c r="R661" s="49">
        <v>681491</v>
      </c>
      <c r="S661" s="50">
        <f t="shared" si="94"/>
        <v>325484.7083333333</v>
      </c>
      <c r="T661" s="50" t="e">
        <f>S661-#REF!</f>
        <v>#REF!</v>
      </c>
      <c r="U661" s="51">
        <v>48</v>
      </c>
      <c r="V661" s="51"/>
      <c r="W661" s="51" t="s">
        <v>372</v>
      </c>
      <c r="X661" s="56"/>
      <c r="Y661" s="56">
        <v>48</v>
      </c>
      <c r="AA661" s="53">
        <v>0</v>
      </c>
      <c r="AB661" s="8">
        <v>0</v>
      </c>
      <c r="AC661" s="54">
        <v>0</v>
      </c>
      <c r="AD661" s="53"/>
      <c r="AE661" s="8"/>
      <c r="AF661" s="54">
        <f t="shared" si="98"/>
        <v>0</v>
      </c>
      <c r="AG661" s="53"/>
      <c r="AH661" s="8"/>
      <c r="AI661" s="54">
        <f t="shared" si="95"/>
        <v>0</v>
      </c>
      <c r="AJ661" s="53">
        <f t="shared" si="99"/>
        <v>325484.7083333333</v>
      </c>
      <c r="AK661" s="8">
        <f t="shared" si="99"/>
        <v>325484.7083333333</v>
      </c>
      <c r="AL661" s="54">
        <f t="shared" si="99"/>
        <v>325484.7083333333</v>
      </c>
      <c r="AM661" s="55">
        <f t="shared" si="97"/>
        <v>0</v>
      </c>
      <c r="AN661" s="4"/>
      <c r="AO661" s="4"/>
    </row>
    <row r="662" spans="1:41" ht="12.75">
      <c r="A662" s="11">
        <v>657</v>
      </c>
      <c r="B662" s="46">
        <v>19000173</v>
      </c>
      <c r="D662" s="11" t="s">
        <v>377</v>
      </c>
      <c r="E662" s="3">
        <v>39052</v>
      </c>
      <c r="F662" s="48">
        <v>0</v>
      </c>
      <c r="G662" s="48">
        <v>0</v>
      </c>
      <c r="H662" s="48">
        <v>0</v>
      </c>
      <c r="I662" s="48">
        <v>8340</v>
      </c>
      <c r="J662" s="48">
        <v>8340</v>
      </c>
      <c r="K662" s="48">
        <v>8340</v>
      </c>
      <c r="L662" s="48">
        <v>18649</v>
      </c>
      <c r="M662" s="49">
        <v>18649</v>
      </c>
      <c r="N662" s="49">
        <v>18649</v>
      </c>
      <c r="O662" s="49">
        <v>28958</v>
      </c>
      <c r="P662" s="49">
        <v>28958</v>
      </c>
      <c r="Q662" s="49">
        <v>28958</v>
      </c>
      <c r="R662" s="49">
        <v>14420</v>
      </c>
      <c r="S662" s="50">
        <f t="shared" si="94"/>
        <v>14587.583333333334</v>
      </c>
      <c r="T662" s="50" t="e">
        <f>S662-#REF!</f>
        <v>#REF!</v>
      </c>
      <c r="U662" s="51">
        <v>48</v>
      </c>
      <c r="V662" s="51"/>
      <c r="W662" s="51" t="s">
        <v>372</v>
      </c>
      <c r="X662" s="56"/>
      <c r="Y662" s="56">
        <v>48</v>
      </c>
      <c r="AA662" s="53">
        <v>0</v>
      </c>
      <c r="AB662" s="8">
        <v>0</v>
      </c>
      <c r="AC662" s="54">
        <v>0</v>
      </c>
      <c r="AD662" s="53"/>
      <c r="AE662" s="8"/>
      <c r="AF662" s="54">
        <f t="shared" si="98"/>
        <v>0</v>
      </c>
      <c r="AG662" s="53"/>
      <c r="AH662" s="8"/>
      <c r="AI662" s="54">
        <f t="shared" si="95"/>
        <v>0</v>
      </c>
      <c r="AJ662" s="53">
        <f t="shared" si="99"/>
        <v>14587.583333333334</v>
      </c>
      <c r="AK662" s="8">
        <f t="shared" si="99"/>
        <v>14587.583333333334</v>
      </c>
      <c r="AL662" s="54">
        <f t="shared" si="99"/>
        <v>14587.583333333334</v>
      </c>
      <c r="AM662" s="55">
        <f t="shared" si="97"/>
        <v>0</v>
      </c>
      <c r="AN662" s="4"/>
      <c r="AO662" s="4"/>
    </row>
    <row r="663" spans="1:41" ht="12.75">
      <c r="A663" s="11">
        <v>658</v>
      </c>
      <c r="B663" s="46">
        <v>19000181</v>
      </c>
      <c r="D663" s="11" t="s">
        <v>378</v>
      </c>
      <c r="F663" s="48">
        <v>398000</v>
      </c>
      <c r="G663" s="48">
        <v>398000</v>
      </c>
      <c r="H663" s="48">
        <v>398000</v>
      </c>
      <c r="I663" s="48">
        <v>1750000</v>
      </c>
      <c r="J663" s="48">
        <v>1750000</v>
      </c>
      <c r="K663" s="48">
        <v>1750000</v>
      </c>
      <c r="L663" s="48">
        <v>222000</v>
      </c>
      <c r="M663" s="49">
        <v>222000</v>
      </c>
      <c r="N663" s="49">
        <v>222000</v>
      </c>
      <c r="O663" s="49">
        <v>1362000</v>
      </c>
      <c r="P663" s="49">
        <v>1362000</v>
      </c>
      <c r="Q663" s="49">
        <v>1362000</v>
      </c>
      <c r="R663" s="49">
        <v>1622000</v>
      </c>
      <c r="S663" s="50">
        <f t="shared" si="94"/>
        <v>984000</v>
      </c>
      <c r="T663" s="50" t="e">
        <f>S663-#REF!</f>
        <v>#REF!</v>
      </c>
      <c r="U663" s="51"/>
      <c r="V663" s="51"/>
      <c r="W663" s="51" t="s">
        <v>1161</v>
      </c>
      <c r="X663" s="56"/>
      <c r="Y663" s="56"/>
      <c r="AA663" s="53">
        <v>0</v>
      </c>
      <c r="AB663" s="8">
        <v>0</v>
      </c>
      <c r="AC663" s="54">
        <v>0</v>
      </c>
      <c r="AD663" s="53"/>
      <c r="AE663" s="8"/>
      <c r="AF663" s="54">
        <f t="shared" si="98"/>
        <v>0</v>
      </c>
      <c r="AG663" s="53"/>
      <c r="AH663" s="8"/>
      <c r="AI663" s="54">
        <f t="shared" si="95"/>
        <v>0</v>
      </c>
      <c r="AJ663" s="53">
        <f t="shared" si="99"/>
        <v>0</v>
      </c>
      <c r="AK663" s="8">
        <f t="shared" si="99"/>
        <v>0</v>
      </c>
      <c r="AL663" s="54">
        <f t="shared" si="99"/>
        <v>0</v>
      </c>
      <c r="AM663" s="55">
        <f t="shared" si="97"/>
        <v>984000</v>
      </c>
      <c r="AN663" s="4"/>
      <c r="AO663" s="4"/>
    </row>
    <row r="664" spans="1:41" ht="12.75">
      <c r="A664" s="11">
        <v>659</v>
      </c>
      <c r="B664" s="46">
        <v>19000221</v>
      </c>
      <c r="C664" s="57" t="s">
        <v>323</v>
      </c>
      <c r="D664" s="11" t="s">
        <v>379</v>
      </c>
      <c r="F664" s="48">
        <v>0</v>
      </c>
      <c r="G664" s="48">
        <v>0</v>
      </c>
      <c r="H664" s="48">
        <v>0</v>
      </c>
      <c r="I664" s="48">
        <v>0</v>
      </c>
      <c r="J664" s="48">
        <v>0</v>
      </c>
      <c r="K664" s="48">
        <v>0</v>
      </c>
      <c r="L664" s="48">
        <v>0</v>
      </c>
      <c r="M664" s="49">
        <v>0</v>
      </c>
      <c r="N664" s="49">
        <v>0</v>
      </c>
      <c r="O664" s="49">
        <v>0</v>
      </c>
      <c r="P664" s="49">
        <v>0</v>
      </c>
      <c r="Q664" s="49">
        <v>0</v>
      </c>
      <c r="R664" s="49">
        <v>0</v>
      </c>
      <c r="S664" s="50">
        <f t="shared" si="94"/>
        <v>0</v>
      </c>
      <c r="T664" s="50" t="e">
        <f>S664-#REF!</f>
        <v>#REF!</v>
      </c>
      <c r="U664" s="51"/>
      <c r="V664" s="51"/>
      <c r="W664" s="51" t="s">
        <v>1161</v>
      </c>
      <c r="X664" s="56"/>
      <c r="Y664" s="56"/>
      <c r="AA664" s="53">
        <v>0</v>
      </c>
      <c r="AB664" s="8">
        <v>0</v>
      </c>
      <c r="AC664" s="54">
        <v>0</v>
      </c>
      <c r="AD664" s="53"/>
      <c r="AE664" s="8"/>
      <c r="AF664" s="54">
        <f t="shared" si="98"/>
        <v>0</v>
      </c>
      <c r="AG664" s="53"/>
      <c r="AH664" s="8"/>
      <c r="AI664" s="54">
        <f t="shared" si="95"/>
        <v>0</v>
      </c>
      <c r="AJ664" s="53">
        <f t="shared" si="99"/>
        <v>0</v>
      </c>
      <c r="AK664" s="8">
        <f t="shared" si="99"/>
        <v>0</v>
      </c>
      <c r="AL664" s="54">
        <f t="shared" si="99"/>
        <v>0</v>
      </c>
      <c r="AM664" s="55">
        <f t="shared" si="97"/>
        <v>0</v>
      </c>
      <c r="AN664" s="4"/>
      <c r="AO664" s="4"/>
    </row>
    <row r="665" spans="1:41" ht="12.75">
      <c r="A665" s="11">
        <v>660</v>
      </c>
      <c r="B665" s="46">
        <v>19000233</v>
      </c>
      <c r="C665" s="57" t="s">
        <v>323</v>
      </c>
      <c r="D665" s="11" t="s">
        <v>380</v>
      </c>
      <c r="F665" s="48">
        <v>0</v>
      </c>
      <c r="G665" s="48">
        <v>0</v>
      </c>
      <c r="H665" s="48">
        <v>0</v>
      </c>
      <c r="I665" s="48">
        <v>0</v>
      </c>
      <c r="J665" s="48">
        <v>0</v>
      </c>
      <c r="K665" s="48">
        <v>0</v>
      </c>
      <c r="L665" s="48">
        <v>0</v>
      </c>
      <c r="M665" s="49">
        <v>0</v>
      </c>
      <c r="N665" s="49">
        <v>0</v>
      </c>
      <c r="O665" s="49">
        <v>0</v>
      </c>
      <c r="P665" s="49">
        <v>0</v>
      </c>
      <c r="Q665" s="49">
        <v>0</v>
      </c>
      <c r="R665" s="49">
        <v>0</v>
      </c>
      <c r="S665" s="50">
        <f t="shared" si="94"/>
        <v>0</v>
      </c>
      <c r="T665" s="50" t="e">
        <f>S665-#REF!</f>
        <v>#REF!</v>
      </c>
      <c r="U665" s="51" t="s">
        <v>1148</v>
      </c>
      <c r="V665" s="51"/>
      <c r="W665" s="51" t="s">
        <v>1149</v>
      </c>
      <c r="X665" s="56"/>
      <c r="Y665" s="56"/>
      <c r="AA665" s="53">
        <v>0</v>
      </c>
      <c r="AB665" s="8">
        <v>0</v>
      </c>
      <c r="AC665" s="54">
        <v>0</v>
      </c>
      <c r="AD665" s="53"/>
      <c r="AE665" s="8"/>
      <c r="AF665" s="54">
        <f t="shared" si="98"/>
        <v>0</v>
      </c>
      <c r="AG665" s="53"/>
      <c r="AH665" s="8"/>
      <c r="AI665" s="54">
        <f t="shared" si="95"/>
        <v>0</v>
      </c>
      <c r="AJ665" s="53">
        <f t="shared" si="99"/>
        <v>0</v>
      </c>
      <c r="AK665" s="8">
        <f t="shared" si="99"/>
        <v>0</v>
      </c>
      <c r="AL665" s="54">
        <f t="shared" si="99"/>
        <v>0</v>
      </c>
      <c r="AM665" s="55">
        <f t="shared" si="97"/>
        <v>0</v>
      </c>
      <c r="AN665" s="4"/>
      <c r="AO665" s="4"/>
    </row>
    <row r="666" spans="1:41" ht="12.75">
      <c r="A666" s="11">
        <v>661</v>
      </c>
      <c r="B666" s="46">
        <v>19000243</v>
      </c>
      <c r="C666" s="57" t="s">
        <v>323</v>
      </c>
      <c r="D666" s="11" t="s">
        <v>381</v>
      </c>
      <c r="F666" s="48">
        <v>0</v>
      </c>
      <c r="G666" s="48">
        <v>0</v>
      </c>
      <c r="H666" s="48">
        <v>0</v>
      </c>
      <c r="I666" s="48">
        <v>0</v>
      </c>
      <c r="J666" s="48">
        <v>0</v>
      </c>
      <c r="K666" s="48">
        <v>0</v>
      </c>
      <c r="L666" s="48">
        <v>0</v>
      </c>
      <c r="M666" s="49">
        <v>0</v>
      </c>
      <c r="N666" s="49">
        <v>0</v>
      </c>
      <c r="O666" s="49">
        <v>0</v>
      </c>
      <c r="P666" s="49">
        <v>0</v>
      </c>
      <c r="Q666" s="49">
        <v>0</v>
      </c>
      <c r="R666" s="49">
        <v>0</v>
      </c>
      <c r="S666" s="50">
        <f t="shared" si="94"/>
        <v>0</v>
      </c>
      <c r="T666" s="50" t="e">
        <f>S666-#REF!</f>
        <v>#REF!</v>
      </c>
      <c r="U666" s="51" t="s">
        <v>1148</v>
      </c>
      <c r="V666" s="51"/>
      <c r="W666" s="51" t="s">
        <v>1149</v>
      </c>
      <c r="X666" s="56"/>
      <c r="Y666" s="56"/>
      <c r="AA666" s="53">
        <v>0</v>
      </c>
      <c r="AB666" s="8">
        <v>0</v>
      </c>
      <c r="AC666" s="54">
        <v>0</v>
      </c>
      <c r="AD666" s="53"/>
      <c r="AE666" s="8"/>
      <c r="AF666" s="54">
        <f t="shared" si="98"/>
        <v>0</v>
      </c>
      <c r="AG666" s="53"/>
      <c r="AH666" s="8"/>
      <c r="AI666" s="54">
        <f t="shared" si="95"/>
        <v>0</v>
      </c>
      <c r="AJ666" s="53">
        <f t="shared" si="99"/>
        <v>0</v>
      </c>
      <c r="AK666" s="8">
        <f t="shared" si="99"/>
        <v>0</v>
      </c>
      <c r="AL666" s="54">
        <f t="shared" si="99"/>
        <v>0</v>
      </c>
      <c r="AM666" s="55">
        <f t="shared" si="97"/>
        <v>0</v>
      </c>
      <c r="AN666" s="4"/>
      <c r="AO666" s="4"/>
    </row>
    <row r="667" spans="1:41" ht="12.75">
      <c r="A667" s="11">
        <v>662</v>
      </c>
      <c r="B667" s="46">
        <v>19000251</v>
      </c>
      <c r="D667" s="11" t="s">
        <v>382</v>
      </c>
      <c r="F667" s="48">
        <v>660000</v>
      </c>
      <c r="G667" s="48">
        <v>648000</v>
      </c>
      <c r="H667" s="48">
        <v>636000</v>
      </c>
      <c r="I667" s="48">
        <v>624000</v>
      </c>
      <c r="J667" s="48">
        <v>612000</v>
      </c>
      <c r="K667" s="48">
        <v>600000</v>
      </c>
      <c r="L667" s="48">
        <v>588000</v>
      </c>
      <c r="M667" s="49">
        <v>576000</v>
      </c>
      <c r="N667" s="49">
        <v>564000</v>
      </c>
      <c r="O667" s="49">
        <v>552000</v>
      </c>
      <c r="P667" s="49">
        <v>540000</v>
      </c>
      <c r="Q667" s="49">
        <v>528000</v>
      </c>
      <c r="R667" s="49">
        <v>583918</v>
      </c>
      <c r="S667" s="50">
        <f t="shared" si="94"/>
        <v>590829.9166666666</v>
      </c>
      <c r="T667" s="50" t="e">
        <f>S667-#REF!</f>
        <v>#REF!</v>
      </c>
      <c r="U667" s="51"/>
      <c r="V667" s="51"/>
      <c r="W667" s="51" t="s">
        <v>1161</v>
      </c>
      <c r="X667" s="56"/>
      <c r="Y667" s="56"/>
      <c r="AA667" s="53">
        <v>0</v>
      </c>
      <c r="AB667" s="8">
        <v>0</v>
      </c>
      <c r="AC667" s="54">
        <v>0</v>
      </c>
      <c r="AD667" s="53"/>
      <c r="AE667" s="8"/>
      <c r="AF667" s="54">
        <f t="shared" si="98"/>
        <v>0</v>
      </c>
      <c r="AG667" s="53"/>
      <c r="AH667" s="8"/>
      <c r="AI667" s="54">
        <f t="shared" si="95"/>
        <v>0</v>
      </c>
      <c r="AJ667" s="53">
        <f t="shared" si="99"/>
        <v>0</v>
      </c>
      <c r="AK667" s="8">
        <f t="shared" si="99"/>
        <v>0</v>
      </c>
      <c r="AL667" s="54">
        <f t="shared" si="99"/>
        <v>0</v>
      </c>
      <c r="AM667" s="55">
        <f t="shared" si="97"/>
        <v>590829.9166666666</v>
      </c>
      <c r="AN667" s="4"/>
      <c r="AO667" s="4"/>
    </row>
    <row r="668" spans="1:41" ht="12.75">
      <c r="A668" s="11">
        <v>663</v>
      </c>
      <c r="B668" s="46">
        <v>19000261</v>
      </c>
      <c r="C668" s="57" t="s">
        <v>323</v>
      </c>
      <c r="D668" s="11" t="s">
        <v>383</v>
      </c>
      <c r="F668" s="48">
        <v>0</v>
      </c>
      <c r="G668" s="48">
        <v>0</v>
      </c>
      <c r="H668" s="48">
        <v>0</v>
      </c>
      <c r="I668" s="48">
        <v>0</v>
      </c>
      <c r="J668" s="48">
        <v>0</v>
      </c>
      <c r="K668" s="48">
        <v>0</v>
      </c>
      <c r="L668" s="48">
        <v>0</v>
      </c>
      <c r="M668" s="49">
        <v>0</v>
      </c>
      <c r="N668" s="49">
        <v>0</v>
      </c>
      <c r="O668" s="49">
        <v>0</v>
      </c>
      <c r="P668" s="49">
        <v>0</v>
      </c>
      <c r="Q668" s="49">
        <v>0</v>
      </c>
      <c r="R668" s="49">
        <v>0</v>
      </c>
      <c r="S668" s="50">
        <f t="shared" si="94"/>
        <v>0</v>
      </c>
      <c r="T668" s="50" t="e">
        <f>S668-#REF!</f>
        <v>#REF!</v>
      </c>
      <c r="U668" s="51"/>
      <c r="V668" s="51"/>
      <c r="W668" s="51" t="s">
        <v>1161</v>
      </c>
      <c r="X668" s="56"/>
      <c r="Y668" s="56"/>
      <c r="AA668" s="53">
        <v>0</v>
      </c>
      <c r="AB668" s="8">
        <v>0</v>
      </c>
      <c r="AC668" s="54">
        <v>0</v>
      </c>
      <c r="AD668" s="53"/>
      <c r="AE668" s="8"/>
      <c r="AF668" s="54">
        <f t="shared" si="98"/>
        <v>0</v>
      </c>
      <c r="AG668" s="53"/>
      <c r="AH668" s="8"/>
      <c r="AI668" s="54">
        <f t="shared" si="95"/>
        <v>0</v>
      </c>
      <c r="AJ668" s="53">
        <f t="shared" si="99"/>
        <v>0</v>
      </c>
      <c r="AK668" s="8">
        <f t="shared" si="99"/>
        <v>0</v>
      </c>
      <c r="AL668" s="54">
        <f t="shared" si="99"/>
        <v>0</v>
      </c>
      <c r="AM668" s="55">
        <f t="shared" si="97"/>
        <v>0</v>
      </c>
      <c r="AN668" s="4"/>
      <c r="AO668" s="4"/>
    </row>
    <row r="669" spans="1:41" ht="12.75">
      <c r="A669" s="11">
        <v>664</v>
      </c>
      <c r="B669" s="46">
        <v>19000281</v>
      </c>
      <c r="C669" s="57" t="s">
        <v>323</v>
      </c>
      <c r="D669" s="11" t="s">
        <v>384</v>
      </c>
      <c r="F669" s="48">
        <v>0</v>
      </c>
      <c r="G669" s="48">
        <v>0</v>
      </c>
      <c r="H669" s="48">
        <v>0</v>
      </c>
      <c r="I669" s="48">
        <v>0</v>
      </c>
      <c r="J669" s="48">
        <v>0</v>
      </c>
      <c r="K669" s="48">
        <v>0</v>
      </c>
      <c r="L669" s="48">
        <v>0</v>
      </c>
      <c r="M669" s="49">
        <v>0</v>
      </c>
      <c r="N669" s="49">
        <v>0</v>
      </c>
      <c r="O669" s="49">
        <v>0</v>
      </c>
      <c r="P669" s="49">
        <v>0</v>
      </c>
      <c r="Q669" s="49">
        <v>0</v>
      </c>
      <c r="R669" s="49">
        <v>0</v>
      </c>
      <c r="S669" s="50">
        <f t="shared" si="94"/>
        <v>0</v>
      </c>
      <c r="T669" s="50" t="e">
        <f>S669-#REF!</f>
        <v>#REF!</v>
      </c>
      <c r="U669" s="51"/>
      <c r="V669" s="51"/>
      <c r="W669" s="51" t="s">
        <v>1161</v>
      </c>
      <c r="X669" s="56"/>
      <c r="Y669" s="56"/>
      <c r="AA669" s="53">
        <v>0</v>
      </c>
      <c r="AB669" s="8">
        <v>0</v>
      </c>
      <c r="AC669" s="54">
        <v>0</v>
      </c>
      <c r="AD669" s="53"/>
      <c r="AE669" s="8"/>
      <c r="AF669" s="54">
        <f t="shared" si="98"/>
        <v>0</v>
      </c>
      <c r="AG669" s="53"/>
      <c r="AH669" s="8"/>
      <c r="AI669" s="54">
        <f t="shared" si="95"/>
        <v>0</v>
      </c>
      <c r="AJ669" s="53">
        <f t="shared" si="99"/>
        <v>0</v>
      </c>
      <c r="AK669" s="8">
        <f t="shared" si="99"/>
        <v>0</v>
      </c>
      <c r="AL669" s="54">
        <f t="shared" si="99"/>
        <v>0</v>
      </c>
      <c r="AM669" s="55">
        <f t="shared" si="97"/>
        <v>0</v>
      </c>
      <c r="AN669" s="4"/>
      <c r="AO669" s="4"/>
    </row>
    <row r="670" spans="1:41" ht="12.75">
      <c r="A670" s="11">
        <v>665</v>
      </c>
      <c r="B670" s="75">
        <v>19000282</v>
      </c>
      <c r="C670" s="57" t="s">
        <v>323</v>
      </c>
      <c r="D670" s="5" t="s">
        <v>384</v>
      </c>
      <c r="F670" s="48">
        <v>0</v>
      </c>
      <c r="G670" s="48">
        <v>0</v>
      </c>
      <c r="H670" s="48">
        <v>0</v>
      </c>
      <c r="I670" s="48">
        <v>0</v>
      </c>
      <c r="J670" s="48">
        <v>0</v>
      </c>
      <c r="K670" s="48">
        <v>0</v>
      </c>
      <c r="L670" s="48">
        <v>0</v>
      </c>
      <c r="M670" s="49">
        <v>0</v>
      </c>
      <c r="N670" s="49">
        <v>0</v>
      </c>
      <c r="O670" s="49">
        <v>0</v>
      </c>
      <c r="P670" s="49">
        <v>0</v>
      </c>
      <c r="Q670" s="49">
        <v>0</v>
      </c>
      <c r="R670" s="49">
        <v>0</v>
      </c>
      <c r="S670" s="50">
        <f t="shared" si="94"/>
        <v>0</v>
      </c>
      <c r="T670" s="50" t="e">
        <f>S670-#REF!</f>
        <v>#REF!</v>
      </c>
      <c r="U670" s="51">
        <v>64</v>
      </c>
      <c r="V670" s="51"/>
      <c r="W670" s="51">
        <v>17</v>
      </c>
      <c r="X670" s="56"/>
      <c r="Y670" s="56">
        <v>22</v>
      </c>
      <c r="AA670" s="53">
        <v>0</v>
      </c>
      <c r="AB670" s="8">
        <v>0</v>
      </c>
      <c r="AC670" s="54">
        <v>0</v>
      </c>
      <c r="AD670" s="53"/>
      <c r="AE670" s="8"/>
      <c r="AF670" s="54">
        <f t="shared" si="98"/>
        <v>0</v>
      </c>
      <c r="AG670" s="53">
        <v>0</v>
      </c>
      <c r="AH670" s="8">
        <f>$S670</f>
        <v>0</v>
      </c>
      <c r="AI670" s="54">
        <f t="shared" si="95"/>
        <v>0</v>
      </c>
      <c r="AJ670" s="53">
        <f t="shared" si="99"/>
        <v>0</v>
      </c>
      <c r="AK670" s="8">
        <f t="shared" si="99"/>
        <v>0</v>
      </c>
      <c r="AL670" s="54">
        <f t="shared" si="99"/>
        <v>0</v>
      </c>
      <c r="AM670" s="55">
        <f t="shared" si="97"/>
        <v>0</v>
      </c>
      <c r="AN670" s="4"/>
      <c r="AO670" s="4"/>
    </row>
    <row r="671" spans="1:41" ht="12.75">
      <c r="A671" s="11">
        <v>666</v>
      </c>
      <c r="B671" s="46">
        <v>19000283</v>
      </c>
      <c r="D671" s="11" t="s">
        <v>385</v>
      </c>
      <c r="F671" s="48">
        <v>0</v>
      </c>
      <c r="G671" s="48">
        <v>0</v>
      </c>
      <c r="H671" s="48">
        <v>0</v>
      </c>
      <c r="I671" s="48">
        <v>-6284</v>
      </c>
      <c r="J671" s="48">
        <v>-6284</v>
      </c>
      <c r="K671" s="48">
        <v>-6284</v>
      </c>
      <c r="L671" s="48">
        <v>-6284</v>
      </c>
      <c r="M671" s="49">
        <v>-6284</v>
      </c>
      <c r="N671" s="49">
        <v>-6284</v>
      </c>
      <c r="O671" s="49">
        <v>-6284</v>
      </c>
      <c r="P671" s="49">
        <v>-6284</v>
      </c>
      <c r="Q671" s="49">
        <v>-6284</v>
      </c>
      <c r="R671" s="49">
        <v>0</v>
      </c>
      <c r="S671" s="50">
        <f t="shared" si="94"/>
        <v>-4713</v>
      </c>
      <c r="T671" s="50" t="e">
        <f>S671-#REF!</f>
        <v>#REF!</v>
      </c>
      <c r="U671" s="51">
        <v>48</v>
      </c>
      <c r="V671" s="51"/>
      <c r="W671" s="51" t="s">
        <v>372</v>
      </c>
      <c r="X671" s="56"/>
      <c r="Y671" s="56">
        <v>48</v>
      </c>
      <c r="AA671" s="53">
        <v>0</v>
      </c>
      <c r="AB671" s="8">
        <v>0</v>
      </c>
      <c r="AC671" s="54">
        <v>0</v>
      </c>
      <c r="AD671" s="53"/>
      <c r="AE671" s="8"/>
      <c r="AF671" s="54">
        <f t="shared" si="98"/>
        <v>0</v>
      </c>
      <c r="AG671" s="53"/>
      <c r="AH671" s="8"/>
      <c r="AI671" s="54">
        <f t="shared" si="95"/>
        <v>0</v>
      </c>
      <c r="AJ671" s="53">
        <f t="shared" si="99"/>
        <v>-4713</v>
      </c>
      <c r="AK671" s="8">
        <f t="shared" si="99"/>
        <v>-4713</v>
      </c>
      <c r="AL671" s="54">
        <f t="shared" si="99"/>
        <v>-4713</v>
      </c>
      <c r="AM671" s="55">
        <f t="shared" si="97"/>
        <v>0</v>
      </c>
      <c r="AN671" s="4"/>
      <c r="AO671" s="4"/>
    </row>
    <row r="672" spans="1:41" ht="12.75">
      <c r="A672" s="11">
        <v>667</v>
      </c>
      <c r="B672" s="46">
        <v>19000293</v>
      </c>
      <c r="D672" s="11" t="s">
        <v>386</v>
      </c>
      <c r="F672" s="48">
        <v>0</v>
      </c>
      <c r="G672" s="48">
        <v>0</v>
      </c>
      <c r="H672" s="48">
        <v>0</v>
      </c>
      <c r="I672" s="48">
        <v>0</v>
      </c>
      <c r="J672" s="48">
        <v>0</v>
      </c>
      <c r="K672" s="48">
        <v>0</v>
      </c>
      <c r="L672" s="48">
        <v>0</v>
      </c>
      <c r="M672" s="49">
        <v>0</v>
      </c>
      <c r="N672" s="49">
        <v>0</v>
      </c>
      <c r="O672" s="49">
        <v>0</v>
      </c>
      <c r="P672" s="49">
        <v>0</v>
      </c>
      <c r="Q672" s="49">
        <v>0</v>
      </c>
      <c r="R672" s="49">
        <v>0</v>
      </c>
      <c r="S672" s="50">
        <f t="shared" si="94"/>
        <v>0</v>
      </c>
      <c r="T672" s="50" t="e">
        <f>S672-#REF!</f>
        <v>#REF!</v>
      </c>
      <c r="U672" s="51" t="s">
        <v>1148</v>
      </c>
      <c r="V672" s="51"/>
      <c r="W672" s="51" t="s">
        <v>1149</v>
      </c>
      <c r="X672" s="56"/>
      <c r="Y672" s="56"/>
      <c r="AA672" s="53">
        <v>0</v>
      </c>
      <c r="AB672" s="8">
        <v>0</v>
      </c>
      <c r="AC672" s="54">
        <v>0</v>
      </c>
      <c r="AD672" s="53"/>
      <c r="AE672" s="8"/>
      <c r="AF672" s="54">
        <f aca="true" t="shared" si="100" ref="AF672:AF703">AD672+AE672</f>
        <v>0</v>
      </c>
      <c r="AG672" s="53"/>
      <c r="AH672" s="8"/>
      <c r="AI672" s="54">
        <f t="shared" si="95"/>
        <v>0</v>
      </c>
      <c r="AJ672" s="53">
        <f t="shared" si="99"/>
        <v>0</v>
      </c>
      <c r="AK672" s="8">
        <f t="shared" si="99"/>
        <v>0</v>
      </c>
      <c r="AL672" s="54">
        <f t="shared" si="99"/>
        <v>0</v>
      </c>
      <c r="AM672" s="55">
        <f t="shared" si="97"/>
        <v>0</v>
      </c>
      <c r="AN672" s="4"/>
      <c r="AO672" s="4"/>
    </row>
    <row r="673" spans="1:41" ht="12.75">
      <c r="A673" s="11">
        <v>668</v>
      </c>
      <c r="B673" s="46">
        <v>19000301</v>
      </c>
      <c r="D673" s="11" t="s">
        <v>387</v>
      </c>
      <c r="F673" s="48">
        <v>-161383</v>
      </c>
      <c r="G673" s="48">
        <v>-161383</v>
      </c>
      <c r="H673" s="48">
        <v>-161383</v>
      </c>
      <c r="I673" s="48">
        <v>-161383</v>
      </c>
      <c r="J673" s="48">
        <v>-161383</v>
      </c>
      <c r="K673" s="48">
        <v>-161383</v>
      </c>
      <c r="L673" s="48">
        <v>-161383</v>
      </c>
      <c r="M673" s="49">
        <v>-161383</v>
      </c>
      <c r="N673" s="49">
        <v>-161383</v>
      </c>
      <c r="O673" s="49">
        <v>-161383</v>
      </c>
      <c r="P673" s="49">
        <v>-161383</v>
      </c>
      <c r="Q673" s="49">
        <v>-161383</v>
      </c>
      <c r="R673" s="49">
        <v>-161383</v>
      </c>
      <c r="S673" s="50">
        <f t="shared" si="94"/>
        <v>-161383</v>
      </c>
      <c r="T673" s="50" t="e">
        <f>S673-#REF!</f>
        <v>#REF!</v>
      </c>
      <c r="U673" s="51"/>
      <c r="V673" s="51"/>
      <c r="W673" s="51" t="s">
        <v>1161</v>
      </c>
      <c r="X673" s="56"/>
      <c r="Y673" s="56"/>
      <c r="AA673" s="53">
        <v>0</v>
      </c>
      <c r="AB673" s="8">
        <v>0</v>
      </c>
      <c r="AC673" s="54">
        <v>0</v>
      </c>
      <c r="AD673" s="53"/>
      <c r="AE673" s="8"/>
      <c r="AF673" s="54">
        <f t="shared" si="100"/>
        <v>0</v>
      </c>
      <c r="AG673" s="53"/>
      <c r="AH673" s="8"/>
      <c r="AI673" s="54">
        <f t="shared" si="95"/>
        <v>0</v>
      </c>
      <c r="AJ673" s="53">
        <f t="shared" si="99"/>
        <v>0</v>
      </c>
      <c r="AK673" s="8">
        <f t="shared" si="99"/>
        <v>0</v>
      </c>
      <c r="AL673" s="54">
        <f t="shared" si="99"/>
        <v>0</v>
      </c>
      <c r="AM673" s="55">
        <f t="shared" si="97"/>
        <v>-161383</v>
      </c>
      <c r="AN673" s="4"/>
      <c r="AO673" s="4"/>
    </row>
    <row r="674" spans="1:41" ht="12.75">
      <c r="A674" s="11">
        <v>669</v>
      </c>
      <c r="B674" s="46">
        <v>19000303</v>
      </c>
      <c r="D674" s="11" t="s">
        <v>388</v>
      </c>
      <c r="F674" s="48">
        <v>1270695</v>
      </c>
      <c r="G674" s="48">
        <v>1270695</v>
      </c>
      <c r="H674" s="48">
        <v>1270695</v>
      </c>
      <c r="I674" s="48">
        <v>1648430</v>
      </c>
      <c r="J674" s="48">
        <v>1648430</v>
      </c>
      <c r="K674" s="48">
        <v>1648430</v>
      </c>
      <c r="L674" s="48">
        <v>1809037</v>
      </c>
      <c r="M674" s="49">
        <v>1809037</v>
      </c>
      <c r="N674" s="49">
        <v>1809037</v>
      </c>
      <c r="O674" s="49">
        <v>1914178</v>
      </c>
      <c r="P674" s="49">
        <v>1914178</v>
      </c>
      <c r="Q674" s="49">
        <v>1914178</v>
      </c>
      <c r="R674" s="49">
        <v>2278661</v>
      </c>
      <c r="S674" s="50">
        <f t="shared" si="94"/>
        <v>1702583.5833333333</v>
      </c>
      <c r="T674" s="50" t="e">
        <f>S674-#REF!</f>
        <v>#REF!</v>
      </c>
      <c r="U674" s="51">
        <v>48</v>
      </c>
      <c r="V674" s="51"/>
      <c r="W674" s="51" t="s">
        <v>372</v>
      </c>
      <c r="X674" s="56"/>
      <c r="Y674" s="56">
        <v>48</v>
      </c>
      <c r="AA674" s="53">
        <v>0</v>
      </c>
      <c r="AB674" s="8">
        <v>0</v>
      </c>
      <c r="AC674" s="54">
        <v>0</v>
      </c>
      <c r="AD674" s="53"/>
      <c r="AE674" s="8"/>
      <c r="AF674" s="54">
        <f t="shared" si="100"/>
        <v>0</v>
      </c>
      <c r="AG674" s="53"/>
      <c r="AH674" s="8"/>
      <c r="AI674" s="54">
        <f t="shared" si="95"/>
        <v>0</v>
      </c>
      <c r="AJ674" s="53">
        <f t="shared" si="99"/>
        <v>1702583.5833333333</v>
      </c>
      <c r="AK674" s="8">
        <f t="shared" si="99"/>
        <v>1702583.5833333333</v>
      </c>
      <c r="AL674" s="54">
        <f t="shared" si="99"/>
        <v>1702583.5833333333</v>
      </c>
      <c r="AM674" s="55">
        <f t="shared" si="97"/>
        <v>0</v>
      </c>
      <c r="AN674" s="4"/>
      <c r="AO674" s="4"/>
    </row>
    <row r="675" spans="1:41" ht="12.75">
      <c r="A675" s="11">
        <v>670</v>
      </c>
      <c r="B675" s="46">
        <v>19000313</v>
      </c>
      <c r="D675" s="11" t="s">
        <v>389</v>
      </c>
      <c r="F675" s="48">
        <v>0</v>
      </c>
      <c r="G675" s="48">
        <v>0</v>
      </c>
      <c r="H675" s="48">
        <v>0</v>
      </c>
      <c r="I675" s="48">
        <v>0</v>
      </c>
      <c r="J675" s="48">
        <v>0</v>
      </c>
      <c r="K675" s="48">
        <v>0</v>
      </c>
      <c r="L675" s="48">
        <v>0</v>
      </c>
      <c r="M675" s="49">
        <v>0</v>
      </c>
      <c r="N675" s="49">
        <v>0</v>
      </c>
      <c r="O675" s="49">
        <v>0</v>
      </c>
      <c r="P675" s="49">
        <v>0</v>
      </c>
      <c r="Q675" s="49">
        <v>0</v>
      </c>
      <c r="R675" s="49">
        <v>0</v>
      </c>
      <c r="S675" s="50">
        <f t="shared" si="94"/>
        <v>0</v>
      </c>
      <c r="T675" s="50" t="e">
        <f>S675-#REF!</f>
        <v>#REF!</v>
      </c>
      <c r="U675" s="51">
        <v>48</v>
      </c>
      <c r="V675" s="51"/>
      <c r="W675" s="51" t="s">
        <v>372</v>
      </c>
      <c r="X675" s="56"/>
      <c r="Y675" s="56">
        <v>48</v>
      </c>
      <c r="AA675" s="53">
        <v>0</v>
      </c>
      <c r="AB675" s="8">
        <v>0</v>
      </c>
      <c r="AC675" s="54">
        <v>0</v>
      </c>
      <c r="AD675" s="53"/>
      <c r="AE675" s="8"/>
      <c r="AF675" s="54">
        <f t="shared" si="100"/>
        <v>0</v>
      </c>
      <c r="AG675" s="53"/>
      <c r="AH675" s="8"/>
      <c r="AI675" s="54">
        <f t="shared" si="95"/>
        <v>0</v>
      </c>
      <c r="AJ675" s="53">
        <f t="shared" si="99"/>
        <v>0</v>
      </c>
      <c r="AK675" s="8">
        <f t="shared" si="99"/>
        <v>0</v>
      </c>
      <c r="AL675" s="54">
        <f t="shared" si="99"/>
        <v>0</v>
      </c>
      <c r="AM675" s="55">
        <f t="shared" si="97"/>
        <v>0</v>
      </c>
      <c r="AN675" s="4"/>
      <c r="AO675" s="4"/>
    </row>
    <row r="676" spans="1:41" ht="12.75">
      <c r="A676" s="11">
        <v>671</v>
      </c>
      <c r="B676" s="46">
        <v>19000321</v>
      </c>
      <c r="D676" s="11" t="s">
        <v>390</v>
      </c>
      <c r="F676" s="48">
        <v>0</v>
      </c>
      <c r="G676" s="48">
        <v>0</v>
      </c>
      <c r="H676" s="48">
        <v>0</v>
      </c>
      <c r="I676" s="48">
        <v>0</v>
      </c>
      <c r="J676" s="48">
        <v>0</v>
      </c>
      <c r="K676" s="48">
        <v>0</v>
      </c>
      <c r="L676" s="48">
        <v>0</v>
      </c>
      <c r="M676" s="49">
        <v>0</v>
      </c>
      <c r="N676" s="49">
        <v>0</v>
      </c>
      <c r="O676" s="49">
        <v>0</v>
      </c>
      <c r="P676" s="49">
        <v>0</v>
      </c>
      <c r="Q676" s="49">
        <v>0</v>
      </c>
      <c r="R676" s="49">
        <v>0</v>
      </c>
      <c r="S676" s="50">
        <f t="shared" si="94"/>
        <v>0</v>
      </c>
      <c r="T676" s="50" t="e">
        <f>S676-#REF!</f>
        <v>#REF!</v>
      </c>
      <c r="U676" s="51"/>
      <c r="V676" s="51"/>
      <c r="W676" s="51" t="s">
        <v>1161</v>
      </c>
      <c r="X676" s="56"/>
      <c r="Y676" s="56"/>
      <c r="AA676" s="53">
        <v>0</v>
      </c>
      <c r="AB676" s="8">
        <v>0</v>
      </c>
      <c r="AC676" s="54">
        <v>0</v>
      </c>
      <c r="AD676" s="53"/>
      <c r="AE676" s="8"/>
      <c r="AF676" s="54">
        <f t="shared" si="100"/>
        <v>0</v>
      </c>
      <c r="AG676" s="53"/>
      <c r="AH676" s="8"/>
      <c r="AI676" s="54">
        <f t="shared" si="95"/>
        <v>0</v>
      </c>
      <c r="AJ676" s="53">
        <f aca="true" t="shared" si="101" ref="AJ676:AL695">IF($Y676&gt;0,$S676-$AF676-$AI676-$AC676,0)</f>
        <v>0</v>
      </c>
      <c r="AK676" s="8">
        <f t="shared" si="101"/>
        <v>0</v>
      </c>
      <c r="AL676" s="54">
        <f t="shared" si="101"/>
        <v>0</v>
      </c>
      <c r="AM676" s="55">
        <f t="shared" si="97"/>
        <v>0</v>
      </c>
      <c r="AN676" s="4"/>
      <c r="AO676" s="4"/>
    </row>
    <row r="677" spans="1:41" ht="12.75">
      <c r="A677" s="11">
        <v>672</v>
      </c>
      <c r="B677" s="46">
        <v>19000341</v>
      </c>
      <c r="D677" s="11" t="s">
        <v>391</v>
      </c>
      <c r="F677" s="48">
        <v>0</v>
      </c>
      <c r="G677" s="48">
        <v>0</v>
      </c>
      <c r="H677" s="48">
        <v>0</v>
      </c>
      <c r="I677" s="48">
        <v>0</v>
      </c>
      <c r="J677" s="48">
        <v>0</v>
      </c>
      <c r="K677" s="48">
        <v>0</v>
      </c>
      <c r="L677" s="48">
        <v>0</v>
      </c>
      <c r="M677" s="49">
        <v>0</v>
      </c>
      <c r="N677" s="49">
        <v>0</v>
      </c>
      <c r="O677" s="49">
        <v>0</v>
      </c>
      <c r="P677" s="49">
        <v>0</v>
      </c>
      <c r="Q677" s="49">
        <v>0</v>
      </c>
      <c r="R677" s="49">
        <v>0</v>
      </c>
      <c r="S677" s="50">
        <f t="shared" si="94"/>
        <v>0</v>
      </c>
      <c r="T677" s="50" t="e">
        <f>S677-#REF!</f>
        <v>#REF!</v>
      </c>
      <c r="U677" s="51" t="s">
        <v>1186</v>
      </c>
      <c r="V677" s="51"/>
      <c r="W677" s="51"/>
      <c r="X677" s="56"/>
      <c r="Y677" s="56"/>
      <c r="AA677" s="53">
        <v>0</v>
      </c>
      <c r="AB677" s="8">
        <v>0</v>
      </c>
      <c r="AC677" s="54">
        <v>0</v>
      </c>
      <c r="AD677" s="53"/>
      <c r="AE677" s="8"/>
      <c r="AF677" s="54">
        <f t="shared" si="100"/>
        <v>0</v>
      </c>
      <c r="AG677" s="53"/>
      <c r="AH677" s="8"/>
      <c r="AI677" s="54">
        <f t="shared" si="95"/>
        <v>0</v>
      </c>
      <c r="AJ677" s="53">
        <f t="shared" si="101"/>
        <v>0</v>
      </c>
      <c r="AK677" s="8">
        <f t="shared" si="101"/>
        <v>0</v>
      </c>
      <c r="AL677" s="54">
        <f t="shared" si="101"/>
        <v>0</v>
      </c>
      <c r="AM677" s="55">
        <f t="shared" si="97"/>
        <v>0</v>
      </c>
      <c r="AN677" s="4"/>
      <c r="AO677" s="4"/>
    </row>
    <row r="678" spans="1:41" ht="12.75">
      <c r="A678" s="11">
        <v>673</v>
      </c>
      <c r="B678" s="46">
        <v>19000361</v>
      </c>
      <c r="D678" s="11" t="s">
        <v>392</v>
      </c>
      <c r="F678" s="48">
        <v>159437</v>
      </c>
      <c r="G678" s="48">
        <v>159437</v>
      </c>
      <c r="H678" s="48">
        <v>159437</v>
      </c>
      <c r="I678" s="48">
        <v>159437</v>
      </c>
      <c r="J678" s="48">
        <v>159437</v>
      </c>
      <c r="K678" s="48">
        <v>159437</v>
      </c>
      <c r="L678" s="48">
        <v>159437</v>
      </c>
      <c r="M678" s="49">
        <v>159437</v>
      </c>
      <c r="N678" s="49">
        <v>159437</v>
      </c>
      <c r="O678" s="49">
        <v>159437</v>
      </c>
      <c r="P678" s="49">
        <v>159437</v>
      </c>
      <c r="Q678" s="49">
        <v>159437</v>
      </c>
      <c r="R678" s="49">
        <v>159437</v>
      </c>
      <c r="S678" s="50">
        <f t="shared" si="94"/>
        <v>159437</v>
      </c>
      <c r="T678" s="50" t="e">
        <f>S678-#REF!</f>
        <v>#REF!</v>
      </c>
      <c r="U678" s="51">
        <v>48</v>
      </c>
      <c r="V678" s="51"/>
      <c r="W678" s="51" t="s">
        <v>372</v>
      </c>
      <c r="X678" s="56"/>
      <c r="Y678" s="56">
        <v>48</v>
      </c>
      <c r="AA678" s="53">
        <v>0</v>
      </c>
      <c r="AB678" s="8">
        <v>0</v>
      </c>
      <c r="AC678" s="54">
        <v>0</v>
      </c>
      <c r="AD678" s="53"/>
      <c r="AE678" s="8"/>
      <c r="AF678" s="54">
        <f t="shared" si="100"/>
        <v>0</v>
      </c>
      <c r="AG678" s="53"/>
      <c r="AH678" s="8"/>
      <c r="AI678" s="54">
        <f t="shared" si="95"/>
        <v>0</v>
      </c>
      <c r="AJ678" s="53">
        <f t="shared" si="101"/>
        <v>159437</v>
      </c>
      <c r="AK678" s="8">
        <f t="shared" si="101"/>
        <v>159437</v>
      </c>
      <c r="AL678" s="54">
        <f t="shared" si="101"/>
        <v>159437</v>
      </c>
      <c r="AM678" s="55">
        <f t="shared" si="97"/>
        <v>0</v>
      </c>
      <c r="AN678" s="4"/>
      <c r="AO678" s="4"/>
    </row>
    <row r="679" spans="1:41" ht="12.75">
      <c r="A679" s="11">
        <v>674</v>
      </c>
      <c r="B679" s="46">
        <v>19000371</v>
      </c>
      <c r="D679" s="5" t="s">
        <v>393</v>
      </c>
      <c r="F679" s="48">
        <v>434586</v>
      </c>
      <c r="G679" s="48">
        <v>702586</v>
      </c>
      <c r="H679" s="48">
        <v>707586</v>
      </c>
      <c r="I679" s="48">
        <v>703586</v>
      </c>
      <c r="J679" s="48">
        <v>707586</v>
      </c>
      <c r="K679" s="48">
        <v>703586</v>
      </c>
      <c r="L679" s="48">
        <v>734586</v>
      </c>
      <c r="M679" s="49">
        <v>740586</v>
      </c>
      <c r="N679" s="49">
        <v>771586</v>
      </c>
      <c r="O679" s="49">
        <v>737586</v>
      </c>
      <c r="P679" s="49">
        <v>761586</v>
      </c>
      <c r="Q679" s="49">
        <v>755586</v>
      </c>
      <c r="R679" s="49">
        <v>765586</v>
      </c>
      <c r="S679" s="50">
        <f t="shared" si="94"/>
        <v>718877.6666666666</v>
      </c>
      <c r="T679" s="50" t="e">
        <f>S679-#REF!</f>
        <v>#REF!</v>
      </c>
      <c r="U679" s="51"/>
      <c r="V679" s="51"/>
      <c r="W679" s="51" t="s">
        <v>1161</v>
      </c>
      <c r="X679" s="56"/>
      <c r="Y679" s="56"/>
      <c r="AA679" s="53">
        <v>0</v>
      </c>
      <c r="AB679" s="8">
        <v>0</v>
      </c>
      <c r="AC679" s="54">
        <v>0</v>
      </c>
      <c r="AD679" s="53"/>
      <c r="AE679" s="8"/>
      <c r="AF679" s="54">
        <f t="shared" si="100"/>
        <v>0</v>
      </c>
      <c r="AG679" s="53"/>
      <c r="AH679" s="8"/>
      <c r="AI679" s="54">
        <f t="shared" si="95"/>
        <v>0</v>
      </c>
      <c r="AJ679" s="53">
        <f t="shared" si="101"/>
        <v>0</v>
      </c>
      <c r="AK679" s="8">
        <f t="shared" si="101"/>
        <v>0</v>
      </c>
      <c r="AL679" s="54">
        <f t="shared" si="101"/>
        <v>0</v>
      </c>
      <c r="AM679" s="55">
        <f t="shared" si="97"/>
        <v>718877.6666666666</v>
      </c>
      <c r="AN679" s="4"/>
      <c r="AO679" s="4"/>
    </row>
    <row r="680" spans="1:41" ht="12.75">
      <c r="A680" s="11">
        <v>675</v>
      </c>
      <c r="B680" s="46">
        <v>19000381</v>
      </c>
      <c r="D680" s="5" t="s">
        <v>394</v>
      </c>
      <c r="F680" s="48">
        <v>0</v>
      </c>
      <c r="G680" s="48">
        <v>0</v>
      </c>
      <c r="H680" s="48">
        <v>0</v>
      </c>
      <c r="I680" s="48">
        <v>0</v>
      </c>
      <c r="J680" s="48">
        <v>0</v>
      </c>
      <c r="K680" s="48">
        <v>0</v>
      </c>
      <c r="L680" s="48">
        <v>0</v>
      </c>
      <c r="M680" s="49">
        <v>0</v>
      </c>
      <c r="N680" s="49">
        <v>0</v>
      </c>
      <c r="O680" s="49">
        <v>0</v>
      </c>
      <c r="P680" s="49">
        <v>0</v>
      </c>
      <c r="Q680" s="49">
        <v>0</v>
      </c>
      <c r="R680" s="49">
        <v>0</v>
      </c>
      <c r="S680" s="50">
        <f t="shared" si="94"/>
        <v>0</v>
      </c>
      <c r="T680" s="50" t="e">
        <f>S680-#REF!</f>
        <v>#REF!</v>
      </c>
      <c r="U680" s="51"/>
      <c r="V680" s="51"/>
      <c r="W680" s="51" t="s">
        <v>1161</v>
      </c>
      <c r="X680" s="56"/>
      <c r="Y680" s="56"/>
      <c r="AA680" s="53">
        <v>0</v>
      </c>
      <c r="AB680" s="8">
        <v>0</v>
      </c>
      <c r="AC680" s="54">
        <v>0</v>
      </c>
      <c r="AD680" s="53"/>
      <c r="AE680" s="8"/>
      <c r="AF680" s="54">
        <f t="shared" si="100"/>
        <v>0</v>
      </c>
      <c r="AG680" s="53"/>
      <c r="AH680" s="8"/>
      <c r="AI680" s="54">
        <f t="shared" si="95"/>
        <v>0</v>
      </c>
      <c r="AJ680" s="53">
        <f t="shared" si="101"/>
        <v>0</v>
      </c>
      <c r="AK680" s="8">
        <f t="shared" si="101"/>
        <v>0</v>
      </c>
      <c r="AL680" s="54">
        <f t="shared" si="101"/>
        <v>0</v>
      </c>
      <c r="AM680" s="55">
        <f t="shared" si="97"/>
        <v>0</v>
      </c>
      <c r="AN680" s="4"/>
      <c r="AO680" s="4"/>
    </row>
    <row r="681" spans="1:41" ht="12.75">
      <c r="A681" s="11">
        <v>676</v>
      </c>
      <c r="B681" s="46">
        <v>19000383</v>
      </c>
      <c r="C681" s="47"/>
      <c r="D681" s="5" t="s">
        <v>395</v>
      </c>
      <c r="E681" s="23"/>
      <c r="F681" s="48"/>
      <c r="G681" s="48"/>
      <c r="H681" s="48"/>
      <c r="I681" s="48"/>
      <c r="J681" s="48"/>
      <c r="K681" s="48"/>
      <c r="L681" s="48"/>
      <c r="R681" s="49">
        <v>0</v>
      </c>
      <c r="S681" s="50">
        <f t="shared" si="94"/>
        <v>0</v>
      </c>
      <c r="T681" s="50" t="e">
        <f>S681-#REF!</f>
        <v>#REF!</v>
      </c>
      <c r="U681" s="51" t="s">
        <v>1148</v>
      </c>
      <c r="V681" s="51"/>
      <c r="W681" s="51" t="s">
        <v>1149</v>
      </c>
      <c r="X681" s="56"/>
      <c r="Y681" s="56"/>
      <c r="AA681" s="53">
        <v>0</v>
      </c>
      <c r="AB681" s="8">
        <v>0</v>
      </c>
      <c r="AC681" s="54">
        <v>0</v>
      </c>
      <c r="AD681" s="53"/>
      <c r="AE681" s="8"/>
      <c r="AF681" s="54">
        <f t="shared" si="100"/>
        <v>0</v>
      </c>
      <c r="AG681" s="53"/>
      <c r="AH681" s="8"/>
      <c r="AI681" s="54">
        <f t="shared" si="95"/>
        <v>0</v>
      </c>
      <c r="AJ681" s="53">
        <f t="shared" si="101"/>
        <v>0</v>
      </c>
      <c r="AK681" s="8">
        <f t="shared" si="101"/>
        <v>0</v>
      </c>
      <c r="AL681" s="54">
        <f t="shared" si="101"/>
        <v>0</v>
      </c>
      <c r="AM681" s="55">
        <f t="shared" si="97"/>
        <v>0</v>
      </c>
      <c r="AN681" s="4"/>
      <c r="AO681" s="4"/>
    </row>
    <row r="682" spans="1:41" ht="12.75">
      <c r="A682" s="11">
        <v>677</v>
      </c>
      <c r="B682" s="46">
        <v>19000403</v>
      </c>
      <c r="D682" s="5" t="s">
        <v>396</v>
      </c>
      <c r="E682" s="3">
        <v>38961</v>
      </c>
      <c r="F682" s="48">
        <v>216475</v>
      </c>
      <c r="G682" s="48">
        <v>215853</v>
      </c>
      <c r="H682" s="48">
        <v>215231</v>
      </c>
      <c r="I682" s="48">
        <v>214609</v>
      </c>
      <c r="J682" s="48">
        <v>213987</v>
      </c>
      <c r="K682" s="48">
        <v>213365</v>
      </c>
      <c r="L682" s="48">
        <v>212743</v>
      </c>
      <c r="M682" s="49">
        <v>212121</v>
      </c>
      <c r="N682" s="49">
        <v>211499</v>
      </c>
      <c r="O682" s="49">
        <v>210877</v>
      </c>
      <c r="P682" s="49">
        <v>210255</v>
      </c>
      <c r="Q682" s="49">
        <v>209633</v>
      </c>
      <c r="R682" s="49">
        <v>209011</v>
      </c>
      <c r="S682" s="50">
        <f t="shared" si="94"/>
        <v>212743</v>
      </c>
      <c r="T682" s="50" t="e">
        <f>S682-#REF!</f>
        <v>#REF!</v>
      </c>
      <c r="U682" s="51" t="s">
        <v>1056</v>
      </c>
      <c r="V682" s="51"/>
      <c r="W682" s="51" t="s">
        <v>1130</v>
      </c>
      <c r="X682" s="56"/>
      <c r="Y682" s="56" t="s">
        <v>328</v>
      </c>
      <c r="AA682" s="53">
        <v>0</v>
      </c>
      <c r="AB682" s="8">
        <v>0</v>
      </c>
      <c r="AC682" s="54">
        <v>0</v>
      </c>
      <c r="AD682" s="53"/>
      <c r="AE682" s="8"/>
      <c r="AF682" s="54">
        <f t="shared" si="100"/>
        <v>0</v>
      </c>
      <c r="AG682" s="53"/>
      <c r="AH682" s="8"/>
      <c r="AI682" s="54">
        <f t="shared" si="95"/>
        <v>0</v>
      </c>
      <c r="AJ682" s="53">
        <f t="shared" si="101"/>
        <v>212743</v>
      </c>
      <c r="AK682" s="8">
        <f t="shared" si="101"/>
        <v>212743</v>
      </c>
      <c r="AL682" s="54">
        <f t="shared" si="101"/>
        <v>212743</v>
      </c>
      <c r="AM682" s="55">
        <f t="shared" si="97"/>
        <v>0</v>
      </c>
      <c r="AN682" s="4"/>
      <c r="AO682" s="4"/>
    </row>
    <row r="683" spans="1:41" ht="12.75">
      <c r="A683" s="11">
        <v>678</v>
      </c>
      <c r="B683" s="46">
        <v>19000401</v>
      </c>
      <c r="D683" s="5" t="s">
        <v>397</v>
      </c>
      <c r="F683" s="48">
        <v>-699695</v>
      </c>
      <c r="G683" s="48">
        <v>-699695</v>
      </c>
      <c r="H683" s="48">
        <v>-699695</v>
      </c>
      <c r="I683" s="48">
        <v>-699695</v>
      </c>
      <c r="J683" s="48">
        <v>-699695</v>
      </c>
      <c r="K683" s="48">
        <v>-699695</v>
      </c>
      <c r="L683" s="48">
        <v>-699695</v>
      </c>
      <c r="M683" s="49">
        <v>-699695</v>
      </c>
      <c r="N683" s="49">
        <v>-699695</v>
      </c>
      <c r="O683" s="49">
        <v>-699695</v>
      </c>
      <c r="P683" s="49">
        <v>-699695</v>
      </c>
      <c r="Q683" s="49">
        <v>-699695</v>
      </c>
      <c r="R683" s="49">
        <v>0</v>
      </c>
      <c r="S683" s="50">
        <f t="shared" si="94"/>
        <v>-670541.0416666666</v>
      </c>
      <c r="T683" s="50" t="e">
        <f>S683-#REF!</f>
        <v>#REF!</v>
      </c>
      <c r="U683" s="51">
        <v>41</v>
      </c>
      <c r="V683" s="51"/>
      <c r="W683" s="51" t="s">
        <v>1130</v>
      </c>
      <c r="X683" s="56"/>
      <c r="Y683" s="56">
        <v>42</v>
      </c>
      <c r="AA683" s="53">
        <v>0</v>
      </c>
      <c r="AB683" s="8">
        <v>0</v>
      </c>
      <c r="AC683" s="54">
        <v>0</v>
      </c>
      <c r="AD683" s="53"/>
      <c r="AE683" s="8"/>
      <c r="AF683" s="54">
        <f t="shared" si="100"/>
        <v>0</v>
      </c>
      <c r="AG683" s="53"/>
      <c r="AH683" s="8"/>
      <c r="AI683" s="54">
        <f t="shared" si="95"/>
        <v>0</v>
      </c>
      <c r="AJ683" s="53">
        <f t="shared" si="101"/>
        <v>-670541.0416666666</v>
      </c>
      <c r="AK683" s="8">
        <f t="shared" si="101"/>
        <v>-670541.0416666666</v>
      </c>
      <c r="AL683" s="54">
        <f t="shared" si="101"/>
        <v>-670541.0416666666</v>
      </c>
      <c r="AM683" s="55">
        <f t="shared" si="97"/>
        <v>0</v>
      </c>
      <c r="AN683" s="4"/>
      <c r="AO683" s="4"/>
    </row>
    <row r="684" spans="1:41" ht="12.75">
      <c r="A684" s="11">
        <v>679</v>
      </c>
      <c r="B684" s="46">
        <v>19000411</v>
      </c>
      <c r="D684" s="5" t="s">
        <v>398</v>
      </c>
      <c r="F684" s="48">
        <v>0</v>
      </c>
      <c r="G684" s="48">
        <v>0</v>
      </c>
      <c r="H684" s="48">
        <v>0</v>
      </c>
      <c r="I684" s="48">
        <v>0</v>
      </c>
      <c r="J684" s="48">
        <v>0</v>
      </c>
      <c r="K684" s="48">
        <v>0</v>
      </c>
      <c r="L684" s="48">
        <v>0</v>
      </c>
      <c r="M684" s="49">
        <v>0</v>
      </c>
      <c r="N684" s="49">
        <v>0</v>
      </c>
      <c r="O684" s="49">
        <v>0</v>
      </c>
      <c r="P684" s="49">
        <v>0</v>
      </c>
      <c r="Q684" s="49">
        <v>0</v>
      </c>
      <c r="R684" s="49">
        <v>0</v>
      </c>
      <c r="S684" s="50">
        <f t="shared" si="94"/>
        <v>0</v>
      </c>
      <c r="T684" s="50" t="e">
        <f>S684-#REF!</f>
        <v>#REF!</v>
      </c>
      <c r="U684" s="51"/>
      <c r="V684" s="51"/>
      <c r="W684" s="51" t="s">
        <v>1161</v>
      </c>
      <c r="X684" s="56"/>
      <c r="Y684" s="56"/>
      <c r="AA684" s="53">
        <v>0</v>
      </c>
      <c r="AB684" s="8">
        <v>0</v>
      </c>
      <c r="AC684" s="54">
        <v>0</v>
      </c>
      <c r="AD684" s="53"/>
      <c r="AE684" s="8"/>
      <c r="AF684" s="54">
        <f t="shared" si="100"/>
        <v>0</v>
      </c>
      <c r="AG684" s="53"/>
      <c r="AH684" s="8"/>
      <c r="AI684" s="54">
        <f t="shared" si="95"/>
        <v>0</v>
      </c>
      <c r="AJ684" s="53">
        <f t="shared" si="101"/>
        <v>0</v>
      </c>
      <c r="AK684" s="8">
        <f t="shared" si="101"/>
        <v>0</v>
      </c>
      <c r="AL684" s="54">
        <f t="shared" si="101"/>
        <v>0</v>
      </c>
      <c r="AM684" s="55">
        <f t="shared" si="97"/>
        <v>0</v>
      </c>
      <c r="AN684" s="4"/>
      <c r="AO684" s="4"/>
    </row>
    <row r="685" spans="1:41" ht="12.75">
      <c r="A685" s="11">
        <v>680</v>
      </c>
      <c r="B685" s="46">
        <v>19000431</v>
      </c>
      <c r="C685" s="57" t="s">
        <v>323</v>
      </c>
      <c r="D685" s="5" t="s">
        <v>401</v>
      </c>
      <c r="F685" s="48">
        <v>0</v>
      </c>
      <c r="G685" s="48">
        <v>0</v>
      </c>
      <c r="H685" s="48">
        <v>0</v>
      </c>
      <c r="I685" s="48">
        <v>0</v>
      </c>
      <c r="J685" s="48">
        <v>0</v>
      </c>
      <c r="K685" s="48">
        <v>0</v>
      </c>
      <c r="L685" s="48">
        <v>0</v>
      </c>
      <c r="M685" s="49">
        <v>0</v>
      </c>
      <c r="N685" s="49">
        <v>0</v>
      </c>
      <c r="O685" s="49">
        <v>0</v>
      </c>
      <c r="P685" s="49">
        <v>0</v>
      </c>
      <c r="Q685" s="49">
        <v>0</v>
      </c>
      <c r="R685" s="49">
        <v>0</v>
      </c>
      <c r="S685" s="50">
        <f t="shared" si="94"/>
        <v>0</v>
      </c>
      <c r="T685" s="50" t="e">
        <f>S685-#REF!</f>
        <v>#REF!</v>
      </c>
      <c r="U685" s="51" t="s">
        <v>1148</v>
      </c>
      <c r="V685" s="51"/>
      <c r="W685" s="51" t="s">
        <v>1149</v>
      </c>
      <c r="X685" s="56"/>
      <c r="Y685" s="56"/>
      <c r="AA685" s="53">
        <v>0</v>
      </c>
      <c r="AB685" s="8">
        <v>0</v>
      </c>
      <c r="AC685" s="54">
        <v>0</v>
      </c>
      <c r="AD685" s="53"/>
      <c r="AE685" s="8"/>
      <c r="AF685" s="54">
        <f t="shared" si="100"/>
        <v>0</v>
      </c>
      <c r="AG685" s="53"/>
      <c r="AH685" s="8"/>
      <c r="AI685" s="54">
        <f t="shared" si="95"/>
        <v>0</v>
      </c>
      <c r="AJ685" s="53">
        <f t="shared" si="101"/>
        <v>0</v>
      </c>
      <c r="AK685" s="8">
        <f t="shared" si="101"/>
        <v>0</v>
      </c>
      <c r="AL685" s="54">
        <f t="shared" si="101"/>
        <v>0</v>
      </c>
      <c r="AM685" s="55">
        <f t="shared" si="97"/>
        <v>0</v>
      </c>
      <c r="AN685" s="4"/>
      <c r="AO685" s="4"/>
    </row>
    <row r="686" spans="1:41" ht="12.75">
      <c r="A686" s="11">
        <v>681</v>
      </c>
      <c r="B686" s="46">
        <v>19000433</v>
      </c>
      <c r="D686" s="5" t="s">
        <v>402</v>
      </c>
      <c r="F686" s="48">
        <v>2918668</v>
      </c>
      <c r="G686" s="48">
        <v>2918668</v>
      </c>
      <c r="H686" s="48">
        <v>2918668</v>
      </c>
      <c r="I686" s="48">
        <v>2055458</v>
      </c>
      <c r="J686" s="48">
        <v>2055458</v>
      </c>
      <c r="K686" s="48">
        <v>2055458</v>
      </c>
      <c r="L686" s="48">
        <v>2055458</v>
      </c>
      <c r="M686" s="49">
        <v>2055458</v>
      </c>
      <c r="N686" s="49">
        <v>2055458</v>
      </c>
      <c r="O686" s="49">
        <v>2055458</v>
      </c>
      <c r="P686" s="49">
        <v>2055458</v>
      </c>
      <c r="Q686" s="49">
        <v>2055458</v>
      </c>
      <c r="R686" s="49">
        <v>2055458</v>
      </c>
      <c r="S686" s="50">
        <f t="shared" si="94"/>
        <v>2235293.4166666665</v>
      </c>
      <c r="T686" s="50" t="e">
        <f>S686-#REF!</f>
        <v>#REF!</v>
      </c>
      <c r="U686" s="51" t="s">
        <v>403</v>
      </c>
      <c r="V686" s="51"/>
      <c r="W686" s="51" t="s">
        <v>404</v>
      </c>
      <c r="X686" s="56"/>
      <c r="Y686" s="56"/>
      <c r="AA686" s="53">
        <v>0</v>
      </c>
      <c r="AB686" s="8">
        <v>0</v>
      </c>
      <c r="AC686" s="54">
        <v>0</v>
      </c>
      <c r="AD686" s="53"/>
      <c r="AE686" s="8"/>
      <c r="AF686" s="54">
        <f t="shared" si="100"/>
        <v>0</v>
      </c>
      <c r="AG686" s="53"/>
      <c r="AH686" s="8"/>
      <c r="AI686" s="54">
        <f t="shared" si="95"/>
        <v>0</v>
      </c>
      <c r="AJ686" s="53">
        <f t="shared" si="101"/>
        <v>0</v>
      </c>
      <c r="AK686" s="8">
        <f t="shared" si="101"/>
        <v>0</v>
      </c>
      <c r="AL686" s="54">
        <f t="shared" si="101"/>
        <v>0</v>
      </c>
      <c r="AM686" s="55">
        <f t="shared" si="97"/>
        <v>2235293.4166666665</v>
      </c>
      <c r="AN686" s="4"/>
      <c r="AO686" s="4"/>
    </row>
    <row r="687" spans="1:41" ht="12.75">
      <c r="A687" s="11">
        <v>682</v>
      </c>
      <c r="B687" s="46">
        <v>19000441</v>
      </c>
      <c r="D687" s="5" t="s">
        <v>405</v>
      </c>
      <c r="F687" s="48">
        <v>474935</v>
      </c>
      <c r="G687" s="48">
        <v>474935</v>
      </c>
      <c r="H687" s="48">
        <v>474935</v>
      </c>
      <c r="I687" s="48">
        <v>614935</v>
      </c>
      <c r="J687" s="48">
        <v>614935</v>
      </c>
      <c r="K687" s="48">
        <v>614935</v>
      </c>
      <c r="L687" s="48">
        <v>717935</v>
      </c>
      <c r="M687" s="49">
        <v>717935</v>
      </c>
      <c r="N687" s="49">
        <v>717935</v>
      </c>
      <c r="O687" s="49">
        <v>820935</v>
      </c>
      <c r="P687" s="49">
        <v>820935</v>
      </c>
      <c r="Q687" s="49">
        <v>820935</v>
      </c>
      <c r="R687" s="49">
        <v>923935</v>
      </c>
      <c r="S687" s="50">
        <f t="shared" si="94"/>
        <v>675893.3333333334</v>
      </c>
      <c r="T687" s="50" t="e">
        <f>S687-#REF!</f>
        <v>#REF!</v>
      </c>
      <c r="U687" s="51"/>
      <c r="V687" s="51"/>
      <c r="W687" s="51" t="s">
        <v>1161</v>
      </c>
      <c r="X687" s="56"/>
      <c r="Y687" s="56"/>
      <c r="AA687" s="53">
        <v>0</v>
      </c>
      <c r="AB687" s="8">
        <v>0</v>
      </c>
      <c r="AC687" s="54">
        <v>0</v>
      </c>
      <c r="AD687" s="53"/>
      <c r="AE687" s="8"/>
      <c r="AF687" s="54">
        <f t="shared" si="100"/>
        <v>0</v>
      </c>
      <c r="AG687" s="53"/>
      <c r="AH687" s="8"/>
      <c r="AI687" s="54">
        <f t="shared" si="95"/>
        <v>0</v>
      </c>
      <c r="AJ687" s="53">
        <f t="shared" si="101"/>
        <v>0</v>
      </c>
      <c r="AK687" s="8">
        <f t="shared" si="101"/>
        <v>0</v>
      </c>
      <c r="AL687" s="54">
        <f t="shared" si="101"/>
        <v>0</v>
      </c>
      <c r="AM687" s="55">
        <f t="shared" si="97"/>
        <v>675893.3333333334</v>
      </c>
      <c r="AN687" s="4"/>
      <c r="AO687" s="4"/>
    </row>
    <row r="688" spans="1:41" ht="12.75">
      <c r="A688" s="11">
        <v>683</v>
      </c>
      <c r="B688" s="46">
        <v>19000443</v>
      </c>
      <c r="D688" s="77" t="s">
        <v>406</v>
      </c>
      <c r="E688" s="3">
        <v>39052</v>
      </c>
      <c r="F688" s="48"/>
      <c r="G688" s="48"/>
      <c r="H688" s="48"/>
      <c r="I688" s="48">
        <v>7198373</v>
      </c>
      <c r="J688" s="48">
        <v>7070757</v>
      </c>
      <c r="K688" s="48">
        <v>6943141</v>
      </c>
      <c r="L688" s="48">
        <v>6815525</v>
      </c>
      <c r="M688" s="49">
        <v>6687909</v>
      </c>
      <c r="N688" s="49">
        <v>6560293</v>
      </c>
      <c r="O688" s="49">
        <v>6432677</v>
      </c>
      <c r="P688" s="49">
        <v>8195772.17</v>
      </c>
      <c r="Q688" s="49">
        <v>8053724.12</v>
      </c>
      <c r="R688" s="49">
        <v>7911676.07</v>
      </c>
      <c r="S688" s="50">
        <f t="shared" si="94"/>
        <v>5659500.777083334</v>
      </c>
      <c r="T688" s="50" t="e">
        <f>S688-#REF!</f>
        <v>#REF!</v>
      </c>
      <c r="U688" s="51">
        <v>48</v>
      </c>
      <c r="V688" s="51"/>
      <c r="W688" s="51" t="s">
        <v>372</v>
      </c>
      <c r="X688" s="56"/>
      <c r="Y688" s="56">
        <v>48</v>
      </c>
      <c r="AA688" s="53">
        <v>0</v>
      </c>
      <c r="AB688" s="8">
        <v>0</v>
      </c>
      <c r="AC688" s="54">
        <v>0</v>
      </c>
      <c r="AD688" s="53"/>
      <c r="AE688" s="8"/>
      <c r="AF688" s="54">
        <f t="shared" si="100"/>
        <v>0</v>
      </c>
      <c r="AG688" s="53"/>
      <c r="AH688" s="8"/>
      <c r="AI688" s="54">
        <f t="shared" si="95"/>
        <v>0</v>
      </c>
      <c r="AJ688" s="53">
        <f t="shared" si="101"/>
        <v>5659500.777083334</v>
      </c>
      <c r="AK688" s="8">
        <f t="shared" si="101"/>
        <v>5659500.777083334</v>
      </c>
      <c r="AL688" s="54">
        <f t="shared" si="101"/>
        <v>5659500.777083334</v>
      </c>
      <c r="AM688" s="55">
        <f t="shared" si="97"/>
        <v>0</v>
      </c>
      <c r="AN688" s="4"/>
      <c r="AO688" s="4"/>
    </row>
    <row r="689" spans="1:41" ht="12.75">
      <c r="A689" s="11">
        <v>684</v>
      </c>
      <c r="B689" s="46">
        <v>19000451</v>
      </c>
      <c r="D689" s="5" t="s">
        <v>407</v>
      </c>
      <c r="E689" s="3">
        <v>38352</v>
      </c>
      <c r="F689" s="48">
        <v>2324000</v>
      </c>
      <c r="G689" s="48">
        <v>2213000</v>
      </c>
      <c r="H689" s="48">
        <v>2102000</v>
      </c>
      <c r="I689" s="48">
        <v>1991000</v>
      </c>
      <c r="J689" s="48">
        <v>1880000</v>
      </c>
      <c r="K689" s="48">
        <v>1769000</v>
      </c>
      <c r="L689" s="48">
        <v>1658000</v>
      </c>
      <c r="M689" s="49">
        <v>1547000</v>
      </c>
      <c r="N689" s="49">
        <v>1436000</v>
      </c>
      <c r="O689" s="49">
        <v>1325000</v>
      </c>
      <c r="P689" s="49">
        <v>1214000</v>
      </c>
      <c r="Q689" s="49">
        <v>1103000</v>
      </c>
      <c r="R689" s="49">
        <v>992000</v>
      </c>
      <c r="S689" s="50">
        <f t="shared" si="94"/>
        <v>1658000</v>
      </c>
      <c r="T689" s="50" t="e">
        <f>S689-#REF!</f>
        <v>#REF!</v>
      </c>
      <c r="U689" s="51">
        <v>22</v>
      </c>
      <c r="V689" s="51" t="s">
        <v>408</v>
      </c>
      <c r="W689" s="51">
        <v>56</v>
      </c>
      <c r="X689" s="56"/>
      <c r="Y689" s="56">
        <v>22</v>
      </c>
      <c r="AA689" s="53">
        <v>0</v>
      </c>
      <c r="AB689" s="8">
        <v>0</v>
      </c>
      <c r="AC689" s="54">
        <v>0</v>
      </c>
      <c r="AD689" s="53">
        <f>$S689</f>
        <v>1658000</v>
      </c>
      <c r="AE689" s="8"/>
      <c r="AF689" s="54">
        <f t="shared" si="100"/>
        <v>1658000</v>
      </c>
      <c r="AG689" s="53"/>
      <c r="AH689" s="8">
        <v>0</v>
      </c>
      <c r="AI689" s="54">
        <f t="shared" si="95"/>
        <v>0</v>
      </c>
      <c r="AJ689" s="53">
        <f t="shared" si="101"/>
        <v>0</v>
      </c>
      <c r="AK689" s="8">
        <f t="shared" si="101"/>
        <v>0</v>
      </c>
      <c r="AL689" s="54">
        <f t="shared" si="101"/>
        <v>0</v>
      </c>
      <c r="AM689" s="55">
        <f t="shared" si="97"/>
        <v>0</v>
      </c>
      <c r="AN689" s="4"/>
      <c r="AO689" s="4"/>
    </row>
    <row r="690" spans="1:41" ht="12.75">
      <c r="A690" s="11">
        <v>685</v>
      </c>
      <c r="B690" s="46">
        <v>19000453</v>
      </c>
      <c r="D690" s="77" t="s">
        <v>409</v>
      </c>
      <c r="E690" s="3">
        <v>39052</v>
      </c>
      <c r="F690" s="48"/>
      <c r="G690" s="48"/>
      <c r="H690" s="48"/>
      <c r="I690" s="48">
        <v>5539162</v>
      </c>
      <c r="J690" s="48">
        <v>5470358</v>
      </c>
      <c r="K690" s="48">
        <v>5401554</v>
      </c>
      <c r="L690" s="48">
        <v>5332750</v>
      </c>
      <c r="M690" s="49">
        <v>5263946</v>
      </c>
      <c r="N690" s="49">
        <v>5195142</v>
      </c>
      <c r="O690" s="49">
        <v>5126338</v>
      </c>
      <c r="P690" s="49">
        <v>5032810</v>
      </c>
      <c r="Q690" s="49">
        <v>4960473.8</v>
      </c>
      <c r="R690" s="49">
        <v>4888137.6</v>
      </c>
      <c r="S690" s="50">
        <f t="shared" si="94"/>
        <v>4147216.883333333</v>
      </c>
      <c r="T690" s="50" t="e">
        <f>S690-#REF!</f>
        <v>#REF!</v>
      </c>
      <c r="U690" s="51">
        <v>48</v>
      </c>
      <c r="V690" s="51"/>
      <c r="W690" s="51" t="s">
        <v>372</v>
      </c>
      <c r="X690" s="56"/>
      <c r="Y690" s="56">
        <v>48</v>
      </c>
      <c r="AA690" s="53">
        <v>0</v>
      </c>
      <c r="AB690" s="8">
        <v>0</v>
      </c>
      <c r="AC690" s="54">
        <v>0</v>
      </c>
      <c r="AD690" s="53"/>
      <c r="AE690" s="8"/>
      <c r="AF690" s="54">
        <f t="shared" si="100"/>
        <v>0</v>
      </c>
      <c r="AG690" s="53"/>
      <c r="AH690" s="8"/>
      <c r="AI690" s="54">
        <f t="shared" si="95"/>
        <v>0</v>
      </c>
      <c r="AJ690" s="53">
        <f t="shared" si="101"/>
        <v>4147216.883333333</v>
      </c>
      <c r="AK690" s="8">
        <f t="shared" si="101"/>
        <v>4147216.883333333</v>
      </c>
      <c r="AL690" s="54">
        <f t="shared" si="101"/>
        <v>4147216.883333333</v>
      </c>
      <c r="AM690" s="55">
        <f t="shared" si="97"/>
        <v>0</v>
      </c>
      <c r="AN690" s="4"/>
      <c r="AO690" s="4"/>
    </row>
    <row r="691" spans="1:41" ht="12.75">
      <c r="A691" s="11">
        <v>686</v>
      </c>
      <c r="B691" s="46">
        <v>19000461</v>
      </c>
      <c r="C691" s="11"/>
      <c r="D691" s="5" t="s">
        <v>410</v>
      </c>
      <c r="E691" s="3">
        <v>38508</v>
      </c>
      <c r="F691" s="48">
        <v>2513274</v>
      </c>
      <c r="G691" s="48">
        <v>2513274</v>
      </c>
      <c r="H691" s="48">
        <v>2513274</v>
      </c>
      <c r="I691" s="48">
        <v>2513274</v>
      </c>
      <c r="J691" s="48">
        <v>2513274</v>
      </c>
      <c r="K691" s="48">
        <v>2513274</v>
      </c>
      <c r="L691" s="48">
        <v>2331274</v>
      </c>
      <c r="M691" s="49">
        <v>2331274</v>
      </c>
      <c r="N691" s="49">
        <v>2331274</v>
      </c>
      <c r="O691" s="49">
        <v>2122274</v>
      </c>
      <c r="P691" s="49">
        <v>2122274</v>
      </c>
      <c r="Q691" s="49">
        <v>2122274</v>
      </c>
      <c r="R691" s="49">
        <v>1913274</v>
      </c>
      <c r="S691" s="50">
        <f t="shared" si="94"/>
        <v>2345024</v>
      </c>
      <c r="T691" s="50" t="e">
        <f>S691-#REF!</f>
        <v>#REF!</v>
      </c>
      <c r="U691" s="51" t="s">
        <v>1148</v>
      </c>
      <c r="V691" s="51"/>
      <c r="W691" s="51" t="s">
        <v>1149</v>
      </c>
      <c r="X691" s="56"/>
      <c r="Y691" s="56"/>
      <c r="AA691" s="53">
        <v>0</v>
      </c>
      <c r="AB691" s="8">
        <v>0</v>
      </c>
      <c r="AC691" s="54">
        <v>0</v>
      </c>
      <c r="AD691" s="53"/>
      <c r="AE691" s="8"/>
      <c r="AF691" s="54">
        <f t="shared" si="100"/>
        <v>0</v>
      </c>
      <c r="AG691" s="53"/>
      <c r="AH691" s="8"/>
      <c r="AI691" s="54">
        <f t="shared" si="95"/>
        <v>0</v>
      </c>
      <c r="AJ691" s="53">
        <f t="shared" si="101"/>
        <v>0</v>
      </c>
      <c r="AK691" s="8">
        <f t="shared" si="101"/>
        <v>0</v>
      </c>
      <c r="AL691" s="54">
        <f t="shared" si="101"/>
        <v>0</v>
      </c>
      <c r="AM691" s="55">
        <f t="shared" si="97"/>
        <v>2345024</v>
      </c>
      <c r="AN691" s="4"/>
      <c r="AO691" s="4"/>
    </row>
    <row r="692" spans="1:41" ht="12.75" customHeight="1">
      <c r="A692" s="11">
        <v>687</v>
      </c>
      <c r="B692" s="46">
        <v>19000463</v>
      </c>
      <c r="C692" s="11"/>
      <c r="D692" s="77" t="s">
        <v>411</v>
      </c>
      <c r="E692" s="3">
        <v>39052</v>
      </c>
      <c r="F692" s="48"/>
      <c r="G692" s="48"/>
      <c r="H692" s="48"/>
      <c r="I692" s="48">
        <v>-317450</v>
      </c>
      <c r="J692" s="48">
        <v>-335183</v>
      </c>
      <c r="K692" s="48">
        <v>-352916</v>
      </c>
      <c r="L692" s="48">
        <v>-370649</v>
      </c>
      <c r="M692" s="49">
        <v>-388382</v>
      </c>
      <c r="N692" s="49">
        <v>-406115</v>
      </c>
      <c r="O692" s="49">
        <v>-423848</v>
      </c>
      <c r="P692" s="49">
        <v>-429891</v>
      </c>
      <c r="Q692" s="49">
        <v>-447624</v>
      </c>
      <c r="R692" s="49">
        <v>-2571779.49</v>
      </c>
      <c r="S692" s="50">
        <f t="shared" si="94"/>
        <v>-396495.6454166667</v>
      </c>
      <c r="T692" s="50" t="e">
        <f>S692-#REF!</f>
        <v>#REF!</v>
      </c>
      <c r="U692" s="51">
        <v>48</v>
      </c>
      <c r="V692" s="51"/>
      <c r="W692" s="51" t="s">
        <v>372</v>
      </c>
      <c r="X692" s="56"/>
      <c r="Y692" s="56">
        <v>48</v>
      </c>
      <c r="AA692" s="53">
        <v>0</v>
      </c>
      <c r="AB692" s="8">
        <v>0</v>
      </c>
      <c r="AC692" s="54">
        <v>0</v>
      </c>
      <c r="AD692" s="53"/>
      <c r="AE692" s="8"/>
      <c r="AF692" s="54">
        <f t="shared" si="100"/>
        <v>0</v>
      </c>
      <c r="AG692" s="53"/>
      <c r="AH692" s="8"/>
      <c r="AI692" s="54">
        <f t="shared" si="95"/>
        <v>0</v>
      </c>
      <c r="AJ692" s="53">
        <f t="shared" si="101"/>
        <v>-396495.6454166667</v>
      </c>
      <c r="AK692" s="8">
        <f t="shared" si="101"/>
        <v>-396495.6454166667</v>
      </c>
      <c r="AL692" s="54">
        <f t="shared" si="101"/>
        <v>-396495.6454166667</v>
      </c>
      <c r="AM692" s="55">
        <f t="shared" si="97"/>
        <v>0</v>
      </c>
      <c r="AN692" s="4"/>
      <c r="AO692" s="4"/>
    </row>
    <row r="693" spans="1:41" ht="12.75" customHeight="1">
      <c r="A693" s="11">
        <v>688</v>
      </c>
      <c r="B693" s="46">
        <v>19000471</v>
      </c>
      <c r="C693" s="11"/>
      <c r="D693" s="5" t="s">
        <v>412</v>
      </c>
      <c r="E693" s="3">
        <v>39142</v>
      </c>
      <c r="F693" s="48"/>
      <c r="G693" s="48"/>
      <c r="H693" s="48"/>
      <c r="I693" s="48">
        <v>0</v>
      </c>
      <c r="J693" s="48">
        <v>0</v>
      </c>
      <c r="K693" s="48">
        <v>106000</v>
      </c>
      <c r="L693" s="48">
        <v>174942</v>
      </c>
      <c r="M693" s="49">
        <v>228366</v>
      </c>
      <c r="N693" s="49">
        <v>282122</v>
      </c>
      <c r="O693" s="49">
        <v>349521</v>
      </c>
      <c r="P693" s="49">
        <v>403136</v>
      </c>
      <c r="Q693" s="49">
        <v>460293</v>
      </c>
      <c r="R693" s="49">
        <v>519513</v>
      </c>
      <c r="S693" s="50">
        <f t="shared" si="94"/>
        <v>188678.04166666666</v>
      </c>
      <c r="T693" s="50" t="e">
        <f>S693-#REF!</f>
        <v>#REF!</v>
      </c>
      <c r="U693" s="51"/>
      <c r="V693" s="51"/>
      <c r="W693" s="51" t="s">
        <v>1161</v>
      </c>
      <c r="X693" s="56"/>
      <c r="Y693" s="56"/>
      <c r="AA693" s="53">
        <v>0</v>
      </c>
      <c r="AB693" s="8">
        <v>0</v>
      </c>
      <c r="AC693" s="54">
        <v>0</v>
      </c>
      <c r="AD693" s="53"/>
      <c r="AE693" s="8"/>
      <c r="AF693" s="54">
        <f t="shared" si="100"/>
        <v>0</v>
      </c>
      <c r="AG693" s="53"/>
      <c r="AH693" s="8"/>
      <c r="AI693" s="54">
        <f t="shared" si="95"/>
        <v>0</v>
      </c>
      <c r="AJ693" s="53">
        <f t="shared" si="101"/>
        <v>0</v>
      </c>
      <c r="AK693" s="8">
        <f t="shared" si="101"/>
        <v>0</v>
      </c>
      <c r="AL693" s="54">
        <f t="shared" si="101"/>
        <v>0</v>
      </c>
      <c r="AM693" s="55">
        <f t="shared" si="97"/>
        <v>188678.04166666666</v>
      </c>
      <c r="AN693" s="4"/>
      <c r="AO693" s="4"/>
    </row>
    <row r="694" spans="1:41" ht="12.75">
      <c r="A694" s="11">
        <v>689</v>
      </c>
      <c r="B694" s="46">
        <v>19000481</v>
      </c>
      <c r="D694" s="5" t="s">
        <v>329</v>
      </c>
      <c r="F694" s="48"/>
      <c r="G694" s="48"/>
      <c r="H694" s="48"/>
      <c r="I694" s="48"/>
      <c r="J694" s="48"/>
      <c r="K694" s="48"/>
      <c r="L694" s="48"/>
      <c r="R694" s="49">
        <v>-121881</v>
      </c>
      <c r="S694" s="50">
        <f t="shared" si="94"/>
        <v>-5078.375</v>
      </c>
      <c r="T694" s="50" t="e">
        <f>S694-#REF!</f>
        <v>#REF!</v>
      </c>
      <c r="U694" s="51" t="s">
        <v>1056</v>
      </c>
      <c r="V694" s="51"/>
      <c r="W694" s="51" t="s">
        <v>1130</v>
      </c>
      <c r="X694" s="56"/>
      <c r="Y694" s="56" t="s">
        <v>328</v>
      </c>
      <c r="AA694" s="53"/>
      <c r="AB694" s="8"/>
      <c r="AC694" s="54"/>
      <c r="AD694" s="53"/>
      <c r="AE694" s="8"/>
      <c r="AF694" s="54">
        <f t="shared" si="100"/>
        <v>0</v>
      </c>
      <c r="AG694" s="53"/>
      <c r="AH694" s="8"/>
      <c r="AI694" s="54">
        <f t="shared" si="95"/>
        <v>0</v>
      </c>
      <c r="AJ694" s="53">
        <f t="shared" si="101"/>
        <v>-5078.375</v>
      </c>
      <c r="AK694" s="8">
        <f t="shared" si="101"/>
        <v>-5078.375</v>
      </c>
      <c r="AL694" s="54">
        <f t="shared" si="101"/>
        <v>-5078.375</v>
      </c>
      <c r="AM694" s="55">
        <f t="shared" si="97"/>
        <v>0</v>
      </c>
      <c r="AN694" s="4"/>
      <c r="AO694" s="4"/>
    </row>
    <row r="695" spans="1:41" ht="12.75">
      <c r="A695" s="11">
        <v>690</v>
      </c>
      <c r="B695" s="78">
        <v>19000521</v>
      </c>
      <c r="D695" s="5" t="s">
        <v>413</v>
      </c>
      <c r="F695" s="48">
        <v>-3835049</v>
      </c>
      <c r="G695" s="48">
        <v>-3887049</v>
      </c>
      <c r="H695" s="48">
        <v>-3939049</v>
      </c>
      <c r="I695" s="48">
        <v>-3991049</v>
      </c>
      <c r="J695" s="48">
        <v>-4036049</v>
      </c>
      <c r="K695" s="48">
        <v>-4081049</v>
      </c>
      <c r="L695" s="48">
        <v>-4126049</v>
      </c>
      <c r="M695" s="49">
        <v>-4171049</v>
      </c>
      <c r="N695" s="49">
        <v>-4216049</v>
      </c>
      <c r="O695" s="49">
        <v>-4261049</v>
      </c>
      <c r="P695" s="49">
        <v>-4306049</v>
      </c>
      <c r="Q695" s="49">
        <v>-4351049</v>
      </c>
      <c r="R695" s="49">
        <v>-4396049</v>
      </c>
      <c r="S695" s="50">
        <f t="shared" si="94"/>
        <v>-4123424</v>
      </c>
      <c r="T695" s="50" t="e">
        <f>S695-#REF!</f>
        <v>#REF!</v>
      </c>
      <c r="U695" s="51"/>
      <c r="V695" s="51"/>
      <c r="W695" s="51" t="s">
        <v>1161</v>
      </c>
      <c r="X695" s="51"/>
      <c r="Y695" s="51"/>
      <c r="AA695" s="53">
        <v>0</v>
      </c>
      <c r="AB695" s="8">
        <v>0</v>
      </c>
      <c r="AC695" s="54">
        <v>0</v>
      </c>
      <c r="AD695" s="53"/>
      <c r="AE695" s="8"/>
      <c r="AF695" s="54">
        <f t="shared" si="100"/>
        <v>0</v>
      </c>
      <c r="AG695" s="53"/>
      <c r="AH695" s="8"/>
      <c r="AI695" s="54">
        <f t="shared" si="95"/>
        <v>0</v>
      </c>
      <c r="AJ695" s="53">
        <f t="shared" si="101"/>
        <v>0</v>
      </c>
      <c r="AK695" s="8">
        <f t="shared" si="101"/>
        <v>0</v>
      </c>
      <c r="AL695" s="54">
        <f t="shared" si="101"/>
        <v>0</v>
      </c>
      <c r="AM695" s="55">
        <f t="shared" si="97"/>
        <v>-4123424</v>
      </c>
      <c r="AN695" s="4"/>
      <c r="AO695" s="4"/>
    </row>
    <row r="696" spans="1:41" ht="12.75">
      <c r="A696" s="11">
        <v>691</v>
      </c>
      <c r="B696" s="78">
        <v>19000531</v>
      </c>
      <c r="D696" s="5" t="s">
        <v>414</v>
      </c>
      <c r="F696" s="48">
        <v>0</v>
      </c>
      <c r="G696" s="48">
        <v>0</v>
      </c>
      <c r="H696" s="48">
        <v>0</v>
      </c>
      <c r="I696" s="48">
        <v>0</v>
      </c>
      <c r="J696" s="48">
        <v>0</v>
      </c>
      <c r="K696" s="48">
        <v>0</v>
      </c>
      <c r="L696" s="48">
        <v>0</v>
      </c>
      <c r="M696" s="49">
        <v>0</v>
      </c>
      <c r="N696" s="49">
        <v>0</v>
      </c>
      <c r="O696" s="49">
        <v>0</v>
      </c>
      <c r="P696" s="49">
        <v>0</v>
      </c>
      <c r="Q696" s="49">
        <v>0</v>
      </c>
      <c r="R696" s="49">
        <v>0</v>
      </c>
      <c r="S696" s="50">
        <f t="shared" si="94"/>
        <v>0</v>
      </c>
      <c r="T696" s="50" t="e">
        <f>S696-#REF!</f>
        <v>#REF!</v>
      </c>
      <c r="U696" s="51"/>
      <c r="V696" s="51"/>
      <c r="W696" s="51" t="s">
        <v>1161</v>
      </c>
      <c r="X696" s="56"/>
      <c r="Y696" s="56"/>
      <c r="AA696" s="53">
        <v>0</v>
      </c>
      <c r="AB696" s="8">
        <v>0</v>
      </c>
      <c r="AC696" s="54">
        <v>0</v>
      </c>
      <c r="AD696" s="53"/>
      <c r="AE696" s="8"/>
      <c r="AF696" s="54">
        <f t="shared" si="100"/>
        <v>0</v>
      </c>
      <c r="AG696" s="53"/>
      <c r="AH696" s="8"/>
      <c r="AI696" s="54">
        <f t="shared" si="95"/>
        <v>0</v>
      </c>
      <c r="AJ696" s="53">
        <f aca="true" t="shared" si="102" ref="AJ696:AL717">IF($Y696&gt;0,$S696-$AF696-$AI696-$AC696,0)</f>
        <v>0</v>
      </c>
      <c r="AK696" s="8">
        <f t="shared" si="102"/>
        <v>0</v>
      </c>
      <c r="AL696" s="54">
        <f t="shared" si="102"/>
        <v>0</v>
      </c>
      <c r="AM696" s="55">
        <f t="shared" si="97"/>
        <v>0</v>
      </c>
      <c r="AN696" s="4"/>
      <c r="AO696" s="4"/>
    </row>
    <row r="697" spans="1:41" ht="12.75">
      <c r="A697" s="11">
        <v>692</v>
      </c>
      <c r="B697" s="78">
        <v>19000541</v>
      </c>
      <c r="D697" s="5" t="s">
        <v>415</v>
      </c>
      <c r="F697" s="48">
        <v>101152</v>
      </c>
      <c r="G697" s="48">
        <v>101152</v>
      </c>
      <c r="H697" s="48">
        <v>101152</v>
      </c>
      <c r="I697" s="48">
        <v>77152</v>
      </c>
      <c r="J697" s="48">
        <v>77152</v>
      </c>
      <c r="K697" s="48">
        <v>77152</v>
      </c>
      <c r="L697" s="48">
        <v>77152</v>
      </c>
      <c r="M697" s="49">
        <v>77152</v>
      </c>
      <c r="N697" s="49">
        <v>77152</v>
      </c>
      <c r="O697" s="49">
        <v>77152</v>
      </c>
      <c r="P697" s="49">
        <v>77152</v>
      </c>
      <c r="Q697" s="49">
        <v>77152</v>
      </c>
      <c r="R697" s="49">
        <v>77152</v>
      </c>
      <c r="S697" s="50">
        <f t="shared" si="94"/>
        <v>82152</v>
      </c>
      <c r="T697" s="50" t="e">
        <f>S697-#REF!</f>
        <v>#REF!</v>
      </c>
      <c r="U697" s="51"/>
      <c r="V697" s="51"/>
      <c r="W697" s="51" t="s">
        <v>1161</v>
      </c>
      <c r="X697" s="56"/>
      <c r="Y697" s="56"/>
      <c r="AA697" s="53">
        <v>0</v>
      </c>
      <c r="AB697" s="8">
        <v>0</v>
      </c>
      <c r="AC697" s="54">
        <v>0</v>
      </c>
      <c r="AD697" s="53"/>
      <c r="AE697" s="8"/>
      <c r="AF697" s="54">
        <f t="shared" si="100"/>
        <v>0</v>
      </c>
      <c r="AG697" s="53"/>
      <c r="AH697" s="8"/>
      <c r="AI697" s="54">
        <f t="shared" si="95"/>
        <v>0</v>
      </c>
      <c r="AJ697" s="53">
        <f t="shared" si="102"/>
        <v>0</v>
      </c>
      <c r="AK697" s="8">
        <f t="shared" si="102"/>
        <v>0</v>
      </c>
      <c r="AL697" s="54">
        <f t="shared" si="102"/>
        <v>0</v>
      </c>
      <c r="AM697" s="55">
        <f t="shared" si="97"/>
        <v>82152</v>
      </c>
      <c r="AN697" s="4"/>
      <c r="AO697" s="4"/>
    </row>
    <row r="698" spans="1:41" ht="12.75">
      <c r="A698" s="11">
        <v>693</v>
      </c>
      <c r="B698" s="78">
        <v>19000543</v>
      </c>
      <c r="D698" s="5" t="s">
        <v>416</v>
      </c>
      <c r="E698" s="3">
        <v>39240</v>
      </c>
      <c r="F698" s="48"/>
      <c r="G698" s="48"/>
      <c r="H698" s="48"/>
      <c r="I698" s="48"/>
      <c r="J698" s="48"/>
      <c r="K698" s="48"/>
      <c r="L698" s="48"/>
      <c r="O698" s="49">
        <v>6618000</v>
      </c>
      <c r="P698" s="49">
        <v>6626000</v>
      </c>
      <c r="Q698" s="49">
        <v>6626000</v>
      </c>
      <c r="R698" s="49">
        <v>6614000</v>
      </c>
      <c r="S698" s="50">
        <f t="shared" si="94"/>
        <v>1931416.6666666667</v>
      </c>
      <c r="T698" s="50" t="e">
        <f>S698-#REF!</f>
        <v>#REF!</v>
      </c>
      <c r="U698" s="51" t="s">
        <v>1148</v>
      </c>
      <c r="V698" s="51"/>
      <c r="W698" s="51" t="s">
        <v>1149</v>
      </c>
      <c r="X698" s="56"/>
      <c r="Y698" s="56"/>
      <c r="AA698" s="53">
        <v>0</v>
      </c>
      <c r="AB698" s="8">
        <v>0</v>
      </c>
      <c r="AC698" s="54">
        <v>0</v>
      </c>
      <c r="AD698" s="53"/>
      <c r="AE698" s="8"/>
      <c r="AF698" s="54">
        <f t="shared" si="100"/>
        <v>0</v>
      </c>
      <c r="AG698" s="53"/>
      <c r="AH698" s="8"/>
      <c r="AI698" s="54">
        <f t="shared" si="95"/>
        <v>0</v>
      </c>
      <c r="AJ698" s="53">
        <f t="shared" si="102"/>
        <v>0</v>
      </c>
      <c r="AK698" s="8">
        <f t="shared" si="102"/>
        <v>0</v>
      </c>
      <c r="AL698" s="54">
        <f t="shared" si="102"/>
        <v>0</v>
      </c>
      <c r="AM698" s="55">
        <f t="shared" si="97"/>
        <v>1931416.6666666667</v>
      </c>
      <c r="AN698" s="4"/>
      <c r="AO698" s="4"/>
    </row>
    <row r="699" spans="1:41" ht="12.75">
      <c r="A699" s="11">
        <v>694</v>
      </c>
      <c r="B699" s="46">
        <v>19000551</v>
      </c>
      <c r="C699" s="47"/>
      <c r="D699" s="5" t="s">
        <v>417</v>
      </c>
      <c r="E699" s="3">
        <v>38691</v>
      </c>
      <c r="F699" s="48">
        <v>302000</v>
      </c>
      <c r="G699" s="48">
        <v>1066000</v>
      </c>
      <c r="H699" s="48">
        <v>1878000</v>
      </c>
      <c r="I699" s="48">
        <v>462416</v>
      </c>
      <c r="J699" s="48">
        <v>3706416</v>
      </c>
      <c r="K699" s="48">
        <v>5184416</v>
      </c>
      <c r="L699" s="48">
        <v>7991416</v>
      </c>
      <c r="M699" s="49">
        <v>10459416</v>
      </c>
      <c r="N699" s="49">
        <v>12572416</v>
      </c>
      <c r="O699" s="49">
        <v>4349511</v>
      </c>
      <c r="P699" s="49">
        <v>4859511</v>
      </c>
      <c r="Q699" s="49">
        <v>4979511</v>
      </c>
      <c r="R699" s="49">
        <v>4962095</v>
      </c>
      <c r="S699" s="50">
        <f t="shared" si="94"/>
        <v>5011756.375</v>
      </c>
      <c r="T699" s="50" t="e">
        <f>S699-#REF!</f>
        <v>#REF!</v>
      </c>
      <c r="U699" s="51">
        <v>22</v>
      </c>
      <c r="V699" s="51"/>
      <c r="W699" s="51" t="s">
        <v>418</v>
      </c>
      <c r="X699" s="56"/>
      <c r="Y699" s="56">
        <v>22</v>
      </c>
      <c r="AA699" s="53">
        <v>0</v>
      </c>
      <c r="AB699" s="8">
        <v>0</v>
      </c>
      <c r="AC699" s="54">
        <v>0</v>
      </c>
      <c r="AD699" s="53"/>
      <c r="AE699" s="8"/>
      <c r="AF699" s="54">
        <f t="shared" si="100"/>
        <v>0</v>
      </c>
      <c r="AG699" s="53">
        <f>$S699</f>
        <v>5011756.375</v>
      </c>
      <c r="AH699" s="8">
        <v>0</v>
      </c>
      <c r="AI699" s="54">
        <f t="shared" si="95"/>
        <v>5011756.375</v>
      </c>
      <c r="AJ699" s="53">
        <f t="shared" si="102"/>
        <v>0</v>
      </c>
      <c r="AK699" s="8">
        <f t="shared" si="102"/>
        <v>0</v>
      </c>
      <c r="AL699" s="54">
        <f t="shared" si="102"/>
        <v>0</v>
      </c>
      <c r="AM699" s="55">
        <f t="shared" si="97"/>
        <v>0</v>
      </c>
      <c r="AN699" s="4"/>
      <c r="AO699" s="4"/>
    </row>
    <row r="700" spans="1:41" ht="12.75">
      <c r="A700" s="11">
        <v>695</v>
      </c>
      <c r="B700" s="75">
        <v>19000582</v>
      </c>
      <c r="C700" s="57" t="s">
        <v>323</v>
      </c>
      <c r="D700" s="5" t="s">
        <v>419</v>
      </c>
      <c r="F700" s="48">
        <v>0</v>
      </c>
      <c r="G700" s="48">
        <v>0</v>
      </c>
      <c r="H700" s="48">
        <v>0</v>
      </c>
      <c r="I700" s="48">
        <v>0</v>
      </c>
      <c r="J700" s="48">
        <v>0</v>
      </c>
      <c r="K700" s="48">
        <v>0</v>
      </c>
      <c r="L700" s="48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50">
        <f aca="true" t="shared" si="103" ref="S700:S765">(F700+R700+SUM(G700:Q700)*2)/24</f>
        <v>0</v>
      </c>
      <c r="T700" s="50" t="e">
        <f>S700-#REF!</f>
        <v>#REF!</v>
      </c>
      <c r="U700" s="51" t="s">
        <v>1148</v>
      </c>
      <c r="V700" s="51"/>
      <c r="W700" s="51" t="s">
        <v>1149</v>
      </c>
      <c r="X700" s="56"/>
      <c r="Y700" s="56"/>
      <c r="AA700" s="53">
        <v>0</v>
      </c>
      <c r="AB700" s="8">
        <v>0</v>
      </c>
      <c r="AC700" s="54">
        <v>0</v>
      </c>
      <c r="AD700" s="53"/>
      <c r="AE700" s="8"/>
      <c r="AF700" s="54">
        <f t="shared" si="100"/>
        <v>0</v>
      </c>
      <c r="AG700" s="53"/>
      <c r="AH700" s="8"/>
      <c r="AI700" s="54">
        <f aca="true" t="shared" si="104" ref="AI700:AI765">AG700+AH700</f>
        <v>0</v>
      </c>
      <c r="AJ700" s="53">
        <f t="shared" si="102"/>
        <v>0</v>
      </c>
      <c r="AK700" s="8">
        <f t="shared" si="102"/>
        <v>0</v>
      </c>
      <c r="AL700" s="54">
        <f t="shared" si="102"/>
        <v>0</v>
      </c>
      <c r="AM700" s="55">
        <f aca="true" t="shared" si="105" ref="AM700:AM765">S700-AC700-AF700-AL700-AI700</f>
        <v>0</v>
      </c>
      <c r="AN700" s="4"/>
      <c r="AO700" s="4"/>
    </row>
    <row r="701" spans="1:41" ht="12.75">
      <c r="A701" s="11">
        <v>696</v>
      </c>
      <c r="B701" s="75">
        <v>19000592</v>
      </c>
      <c r="C701" s="11"/>
      <c r="D701" s="5" t="s">
        <v>420</v>
      </c>
      <c r="F701" s="48">
        <v>872324</v>
      </c>
      <c r="G701" s="48">
        <v>872324</v>
      </c>
      <c r="H701" s="48">
        <v>872324</v>
      </c>
      <c r="I701" s="48">
        <v>936324</v>
      </c>
      <c r="J701" s="48">
        <v>936324</v>
      </c>
      <c r="K701" s="48">
        <v>936324</v>
      </c>
      <c r="L701" s="48">
        <v>1022324</v>
      </c>
      <c r="M701" s="49">
        <v>1022324</v>
      </c>
      <c r="N701" s="49">
        <v>1022324</v>
      </c>
      <c r="O701" s="49">
        <v>1108324</v>
      </c>
      <c r="P701" s="49">
        <v>1108324</v>
      </c>
      <c r="Q701" s="49">
        <v>1108324</v>
      </c>
      <c r="R701" s="49">
        <v>1194324</v>
      </c>
      <c r="S701" s="50">
        <f t="shared" si="103"/>
        <v>998240.6666666666</v>
      </c>
      <c r="T701" s="50" t="e">
        <f>S701-#REF!</f>
        <v>#REF!</v>
      </c>
      <c r="U701" s="51">
        <v>64</v>
      </c>
      <c r="V701" s="51"/>
      <c r="W701" s="51">
        <v>17</v>
      </c>
      <c r="X701" s="56"/>
      <c r="Y701" s="56">
        <v>22</v>
      </c>
      <c r="AA701" s="53">
        <v>0</v>
      </c>
      <c r="AB701" s="8">
        <v>0</v>
      </c>
      <c r="AC701" s="54">
        <v>0</v>
      </c>
      <c r="AD701" s="53"/>
      <c r="AE701" s="8"/>
      <c r="AF701" s="54">
        <f t="shared" si="100"/>
        <v>0</v>
      </c>
      <c r="AG701" s="53">
        <v>0</v>
      </c>
      <c r="AH701" s="8">
        <f>$S701</f>
        <v>998240.6666666666</v>
      </c>
      <c r="AI701" s="54">
        <f t="shared" si="104"/>
        <v>998240.6666666666</v>
      </c>
      <c r="AJ701" s="53">
        <f t="shared" si="102"/>
        <v>0</v>
      </c>
      <c r="AK701" s="8">
        <f t="shared" si="102"/>
        <v>0</v>
      </c>
      <c r="AL701" s="54">
        <f t="shared" si="102"/>
        <v>0</v>
      </c>
      <c r="AM701" s="55">
        <f t="shared" si="105"/>
        <v>0</v>
      </c>
      <c r="AN701" s="4"/>
      <c r="AO701" s="4"/>
    </row>
    <row r="702" spans="1:41" ht="12.75">
      <c r="A702" s="11">
        <v>697</v>
      </c>
      <c r="B702" s="75">
        <v>19000602</v>
      </c>
      <c r="C702" s="57" t="s">
        <v>323</v>
      </c>
      <c r="D702" s="5" t="s">
        <v>421</v>
      </c>
      <c r="F702" s="48">
        <v>0</v>
      </c>
      <c r="G702" s="48">
        <v>0</v>
      </c>
      <c r="H702" s="48">
        <v>0</v>
      </c>
      <c r="I702" s="48">
        <v>0</v>
      </c>
      <c r="J702" s="48">
        <v>0</v>
      </c>
      <c r="K702" s="48">
        <v>0</v>
      </c>
      <c r="L702" s="48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50">
        <f t="shared" si="103"/>
        <v>0</v>
      </c>
      <c r="T702" s="50" t="e">
        <f>S702-#REF!</f>
        <v>#REF!</v>
      </c>
      <c r="U702" s="51" t="s">
        <v>1186</v>
      </c>
      <c r="V702" s="51"/>
      <c r="W702" s="51"/>
      <c r="X702" s="56"/>
      <c r="Y702" s="56"/>
      <c r="AA702" s="53">
        <v>0</v>
      </c>
      <c r="AB702" s="8">
        <v>0</v>
      </c>
      <c r="AC702" s="54">
        <v>0</v>
      </c>
      <c r="AD702" s="53"/>
      <c r="AE702" s="8"/>
      <c r="AF702" s="54">
        <f t="shared" si="100"/>
        <v>0</v>
      </c>
      <c r="AG702" s="53">
        <v>0</v>
      </c>
      <c r="AH702" s="8">
        <f>$S702</f>
        <v>0</v>
      </c>
      <c r="AI702" s="54">
        <f t="shared" si="104"/>
        <v>0</v>
      </c>
      <c r="AJ702" s="53">
        <f t="shared" si="102"/>
        <v>0</v>
      </c>
      <c r="AK702" s="8">
        <f t="shared" si="102"/>
        <v>0</v>
      </c>
      <c r="AL702" s="54">
        <f t="shared" si="102"/>
        <v>0</v>
      </c>
      <c r="AM702" s="55">
        <f t="shared" si="105"/>
        <v>0</v>
      </c>
      <c r="AN702" s="4"/>
      <c r="AO702" s="4"/>
    </row>
    <row r="703" spans="1:41" ht="12.75">
      <c r="A703" s="11">
        <v>698</v>
      </c>
      <c r="B703" s="75">
        <v>19000612</v>
      </c>
      <c r="C703" s="57" t="s">
        <v>323</v>
      </c>
      <c r="D703" s="5" t="s">
        <v>422</v>
      </c>
      <c r="F703" s="48">
        <v>0</v>
      </c>
      <c r="G703" s="48">
        <v>0</v>
      </c>
      <c r="H703" s="48">
        <v>0</v>
      </c>
      <c r="I703" s="48">
        <v>0</v>
      </c>
      <c r="J703" s="48">
        <v>0</v>
      </c>
      <c r="K703" s="48">
        <v>0</v>
      </c>
      <c r="L703" s="48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50">
        <f t="shared" si="103"/>
        <v>0</v>
      </c>
      <c r="T703" s="50" t="e">
        <f>S703-#REF!</f>
        <v>#REF!</v>
      </c>
      <c r="U703" s="51">
        <v>64</v>
      </c>
      <c r="V703" s="51"/>
      <c r="W703" s="51">
        <v>17</v>
      </c>
      <c r="X703" s="56"/>
      <c r="Y703" s="56">
        <v>22</v>
      </c>
      <c r="AA703" s="53">
        <v>0</v>
      </c>
      <c r="AB703" s="8">
        <v>0</v>
      </c>
      <c r="AC703" s="54">
        <v>0</v>
      </c>
      <c r="AD703" s="53"/>
      <c r="AE703" s="8"/>
      <c r="AF703" s="54">
        <f t="shared" si="100"/>
        <v>0</v>
      </c>
      <c r="AG703" s="53">
        <v>0</v>
      </c>
      <c r="AH703" s="8">
        <f>$S703</f>
        <v>0</v>
      </c>
      <c r="AI703" s="54">
        <f t="shared" si="104"/>
        <v>0</v>
      </c>
      <c r="AJ703" s="53">
        <f t="shared" si="102"/>
        <v>0</v>
      </c>
      <c r="AK703" s="8">
        <f t="shared" si="102"/>
        <v>0</v>
      </c>
      <c r="AL703" s="54">
        <f t="shared" si="102"/>
        <v>0</v>
      </c>
      <c r="AM703" s="55">
        <f t="shared" si="105"/>
        <v>0</v>
      </c>
      <c r="AN703" s="4"/>
      <c r="AO703" s="4"/>
    </row>
    <row r="704" spans="1:41" ht="12.75">
      <c r="A704" s="11">
        <v>699</v>
      </c>
      <c r="B704" s="75">
        <v>19000622</v>
      </c>
      <c r="C704" s="57" t="s">
        <v>34</v>
      </c>
      <c r="D704" s="5" t="s">
        <v>423</v>
      </c>
      <c r="F704" s="48">
        <v>1876000</v>
      </c>
      <c r="G704" s="48">
        <v>2016000</v>
      </c>
      <c r="H704" s="48">
        <v>2045000</v>
      </c>
      <c r="I704" s="48">
        <v>2269000</v>
      </c>
      <c r="J704" s="48">
        <v>2297000</v>
      </c>
      <c r="K704" s="48">
        <v>2344000</v>
      </c>
      <c r="L704" s="48">
        <v>2589000</v>
      </c>
      <c r="M704" s="49">
        <v>2724000</v>
      </c>
      <c r="N704" s="49">
        <v>2870000</v>
      </c>
      <c r="O704" s="49">
        <v>3092000</v>
      </c>
      <c r="P704" s="49">
        <v>3178000</v>
      </c>
      <c r="Q704" s="49">
        <v>3568000</v>
      </c>
      <c r="R704" s="49">
        <v>3701000</v>
      </c>
      <c r="S704" s="50">
        <f t="shared" si="103"/>
        <v>2648375</v>
      </c>
      <c r="T704" s="50" t="e">
        <f>S704-#REF!</f>
        <v>#REF!</v>
      </c>
      <c r="U704" s="51">
        <v>64</v>
      </c>
      <c r="V704" s="51"/>
      <c r="W704" s="51">
        <v>17</v>
      </c>
      <c r="X704" s="56">
        <v>9</v>
      </c>
      <c r="Y704" s="56">
        <v>22</v>
      </c>
      <c r="AA704" s="53">
        <v>0</v>
      </c>
      <c r="AB704" s="8">
        <v>0</v>
      </c>
      <c r="AC704" s="54">
        <v>0</v>
      </c>
      <c r="AD704" s="53"/>
      <c r="AE704" s="8">
        <f>$S704</f>
        <v>2648375</v>
      </c>
      <c r="AF704" s="54">
        <f>S704</f>
        <v>2648375</v>
      </c>
      <c r="AG704" s="53">
        <v>0</v>
      </c>
      <c r="AH704" s="8"/>
      <c r="AI704" s="54">
        <f t="shared" si="104"/>
        <v>0</v>
      </c>
      <c r="AJ704" s="53">
        <f t="shared" si="102"/>
        <v>0</v>
      </c>
      <c r="AK704" s="8">
        <f t="shared" si="102"/>
        <v>0</v>
      </c>
      <c r="AL704" s="54">
        <f t="shared" si="102"/>
        <v>0</v>
      </c>
      <c r="AM704" s="55">
        <f t="shared" si="105"/>
        <v>0</v>
      </c>
      <c r="AN704" s="4"/>
      <c r="AO704" s="4"/>
    </row>
    <row r="705" spans="1:41" ht="12.75">
      <c r="A705" s="11">
        <v>700</v>
      </c>
      <c r="B705" s="75">
        <v>19000632</v>
      </c>
      <c r="C705" s="57" t="s">
        <v>323</v>
      </c>
      <c r="D705" s="5" t="s">
        <v>424</v>
      </c>
      <c r="F705" s="48">
        <v>0</v>
      </c>
      <c r="G705" s="48">
        <v>0</v>
      </c>
      <c r="H705" s="48">
        <v>0</v>
      </c>
      <c r="I705" s="48">
        <v>0</v>
      </c>
      <c r="J705" s="48">
        <v>0</v>
      </c>
      <c r="K705" s="48">
        <v>0</v>
      </c>
      <c r="L705" s="48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50">
        <f t="shared" si="103"/>
        <v>0</v>
      </c>
      <c r="T705" s="50" t="e">
        <f>S705-#REF!</f>
        <v>#REF!</v>
      </c>
      <c r="U705" s="51">
        <v>64</v>
      </c>
      <c r="V705" s="51"/>
      <c r="W705" s="51">
        <v>17</v>
      </c>
      <c r="X705" s="56"/>
      <c r="Y705" s="56">
        <v>22</v>
      </c>
      <c r="AA705" s="53">
        <v>0</v>
      </c>
      <c r="AB705" s="8">
        <v>0</v>
      </c>
      <c r="AC705" s="54">
        <v>0</v>
      </c>
      <c r="AD705" s="53"/>
      <c r="AE705" s="8"/>
      <c r="AF705" s="54">
        <f aca="true" t="shared" si="106" ref="AF705:AF738">AD705+AE705</f>
        <v>0</v>
      </c>
      <c r="AG705" s="53">
        <v>0</v>
      </c>
      <c r="AH705" s="8">
        <f>$S705</f>
        <v>0</v>
      </c>
      <c r="AI705" s="54">
        <f t="shared" si="104"/>
        <v>0</v>
      </c>
      <c r="AJ705" s="53">
        <f t="shared" si="102"/>
        <v>0</v>
      </c>
      <c r="AK705" s="8">
        <f t="shared" si="102"/>
        <v>0</v>
      </c>
      <c r="AL705" s="54">
        <f t="shared" si="102"/>
        <v>0</v>
      </c>
      <c r="AM705" s="55">
        <f t="shared" si="105"/>
        <v>0</v>
      </c>
      <c r="AN705" s="4"/>
      <c r="AO705" s="4"/>
    </row>
    <row r="706" spans="1:41" ht="12.75">
      <c r="A706" s="11">
        <v>701</v>
      </c>
      <c r="B706" s="75">
        <v>19000642</v>
      </c>
      <c r="D706" s="5" t="s">
        <v>425</v>
      </c>
      <c r="F706" s="48">
        <v>-1564240</v>
      </c>
      <c r="G706" s="48">
        <v>-1564240</v>
      </c>
      <c r="H706" s="48">
        <v>-1564240</v>
      </c>
      <c r="I706" s="48">
        <v>-1742240</v>
      </c>
      <c r="J706" s="48">
        <v>-1742240</v>
      </c>
      <c r="K706" s="48">
        <v>-1742240</v>
      </c>
      <c r="L706" s="48">
        <v>-1846240</v>
      </c>
      <c r="M706" s="49">
        <v>-1846240</v>
      </c>
      <c r="N706" s="49">
        <v>-1846240</v>
      </c>
      <c r="O706" s="49">
        <v>-2001240</v>
      </c>
      <c r="P706" s="49">
        <v>-2001240</v>
      </c>
      <c r="Q706" s="49">
        <v>-2001240</v>
      </c>
      <c r="R706" s="49">
        <v>-1866034</v>
      </c>
      <c r="S706" s="50">
        <f t="shared" si="103"/>
        <v>-1801064.75</v>
      </c>
      <c r="T706" s="50" t="e">
        <f>S706-#REF!</f>
        <v>#REF!</v>
      </c>
      <c r="U706" s="51">
        <v>64</v>
      </c>
      <c r="V706" s="51"/>
      <c r="W706" s="51">
        <v>17</v>
      </c>
      <c r="X706" s="56"/>
      <c r="Y706" s="56">
        <v>22</v>
      </c>
      <c r="AA706" s="53">
        <v>0</v>
      </c>
      <c r="AB706" s="8">
        <v>0</v>
      </c>
      <c r="AC706" s="54">
        <v>0</v>
      </c>
      <c r="AD706" s="53"/>
      <c r="AE706" s="8"/>
      <c r="AF706" s="54">
        <f t="shared" si="106"/>
        <v>0</v>
      </c>
      <c r="AG706" s="53">
        <v>0</v>
      </c>
      <c r="AH706" s="8">
        <f>$S706</f>
        <v>-1801064.75</v>
      </c>
      <c r="AI706" s="54">
        <f t="shared" si="104"/>
        <v>-1801064.75</v>
      </c>
      <c r="AJ706" s="53">
        <f t="shared" si="102"/>
        <v>0</v>
      </c>
      <c r="AK706" s="8">
        <f t="shared" si="102"/>
        <v>0</v>
      </c>
      <c r="AL706" s="54">
        <f t="shared" si="102"/>
        <v>0</v>
      </c>
      <c r="AM706" s="55">
        <f t="shared" si="105"/>
        <v>0</v>
      </c>
      <c r="AN706" s="4"/>
      <c r="AO706" s="4"/>
    </row>
    <row r="707" spans="1:41" ht="12.75">
      <c r="A707" s="11">
        <v>702</v>
      </c>
      <c r="B707" s="75">
        <v>19000662</v>
      </c>
      <c r="D707" s="5" t="s">
        <v>426</v>
      </c>
      <c r="F707" s="48">
        <v>-583596</v>
      </c>
      <c r="G707" s="48">
        <v>-543596</v>
      </c>
      <c r="H707" s="48">
        <v>-501596</v>
      </c>
      <c r="I707" s="48">
        <v>-707596</v>
      </c>
      <c r="J707" s="48">
        <v>-665596</v>
      </c>
      <c r="K707" s="48">
        <v>-623596</v>
      </c>
      <c r="L707" s="48">
        <v>-580596</v>
      </c>
      <c r="M707" s="49">
        <v>-537596</v>
      </c>
      <c r="N707" s="49">
        <v>-494596</v>
      </c>
      <c r="O707" s="49">
        <v>-451596</v>
      </c>
      <c r="P707" s="49">
        <v>-407596</v>
      </c>
      <c r="Q707" s="49">
        <v>-363596</v>
      </c>
      <c r="R707" s="49">
        <v>-319596</v>
      </c>
      <c r="S707" s="50">
        <f t="shared" si="103"/>
        <v>-527429.3333333334</v>
      </c>
      <c r="T707" s="50" t="e">
        <f>S707-#REF!</f>
        <v>#REF!</v>
      </c>
      <c r="U707" s="51">
        <v>64</v>
      </c>
      <c r="V707" s="51"/>
      <c r="W707" s="51">
        <v>17</v>
      </c>
      <c r="X707" s="56"/>
      <c r="Y707" s="56">
        <v>22</v>
      </c>
      <c r="AA707" s="53">
        <v>0</v>
      </c>
      <c r="AB707" s="8">
        <v>0</v>
      </c>
      <c r="AC707" s="54">
        <v>0</v>
      </c>
      <c r="AD707" s="53"/>
      <c r="AE707" s="8"/>
      <c r="AF707" s="54">
        <f t="shared" si="106"/>
        <v>0</v>
      </c>
      <c r="AG707" s="53">
        <v>0</v>
      </c>
      <c r="AH707" s="8">
        <f>$S707</f>
        <v>-527429.3333333334</v>
      </c>
      <c r="AI707" s="54">
        <f t="shared" si="104"/>
        <v>-527429.3333333334</v>
      </c>
      <c r="AJ707" s="53">
        <f t="shared" si="102"/>
        <v>0</v>
      </c>
      <c r="AK707" s="8">
        <f t="shared" si="102"/>
        <v>0</v>
      </c>
      <c r="AL707" s="54">
        <f t="shared" si="102"/>
        <v>0</v>
      </c>
      <c r="AM707" s="55">
        <f t="shared" si="105"/>
        <v>0</v>
      </c>
      <c r="AN707" s="4"/>
      <c r="AO707" s="4"/>
    </row>
    <row r="708" spans="1:41" ht="12.75">
      <c r="A708" s="11">
        <v>703</v>
      </c>
      <c r="B708" s="75">
        <v>19000672</v>
      </c>
      <c r="D708" s="5" t="s">
        <v>427</v>
      </c>
      <c r="F708" s="48">
        <v>-210642</v>
      </c>
      <c r="G708" s="48">
        <v>-195642</v>
      </c>
      <c r="H708" s="48">
        <v>-180642</v>
      </c>
      <c r="I708" s="48">
        <v>-170642</v>
      </c>
      <c r="J708" s="48">
        <v>-155642</v>
      </c>
      <c r="K708" s="48">
        <v>-150642</v>
      </c>
      <c r="L708" s="48">
        <v>-141642</v>
      </c>
      <c r="M708" s="49">
        <v>-132642</v>
      </c>
      <c r="N708" s="49">
        <v>-123642</v>
      </c>
      <c r="O708" s="49">
        <v>-114642</v>
      </c>
      <c r="P708" s="49">
        <v>-105642</v>
      </c>
      <c r="Q708" s="49">
        <v>-96642</v>
      </c>
      <c r="R708" s="49">
        <v>-90642</v>
      </c>
      <c r="S708" s="50">
        <f t="shared" si="103"/>
        <v>-143225.33333333334</v>
      </c>
      <c r="T708" s="50" t="e">
        <f>S708-#REF!</f>
        <v>#REF!</v>
      </c>
      <c r="U708" s="51">
        <v>64</v>
      </c>
      <c r="V708" s="51"/>
      <c r="W708" s="51">
        <v>17</v>
      </c>
      <c r="X708" s="56"/>
      <c r="Y708" s="56">
        <v>22</v>
      </c>
      <c r="AA708" s="53">
        <v>0</v>
      </c>
      <c r="AB708" s="8">
        <v>0</v>
      </c>
      <c r="AC708" s="54">
        <v>0</v>
      </c>
      <c r="AD708" s="53"/>
      <c r="AE708" s="8"/>
      <c r="AF708" s="54">
        <f t="shared" si="106"/>
        <v>0</v>
      </c>
      <c r="AG708" s="53">
        <v>0</v>
      </c>
      <c r="AH708" s="8">
        <f>$S708</f>
        <v>-143225.33333333334</v>
      </c>
      <c r="AI708" s="54">
        <f t="shared" si="104"/>
        <v>-143225.33333333334</v>
      </c>
      <c r="AJ708" s="53">
        <f t="shared" si="102"/>
        <v>0</v>
      </c>
      <c r="AK708" s="8">
        <f t="shared" si="102"/>
        <v>0</v>
      </c>
      <c r="AL708" s="54">
        <f t="shared" si="102"/>
        <v>0</v>
      </c>
      <c r="AM708" s="55">
        <f t="shared" si="105"/>
        <v>0</v>
      </c>
      <c r="AN708" s="4"/>
      <c r="AO708" s="4"/>
    </row>
    <row r="709" spans="1:41" ht="12.75">
      <c r="A709" s="11">
        <v>704</v>
      </c>
      <c r="B709" s="75">
        <v>19000682</v>
      </c>
      <c r="C709" s="57" t="s">
        <v>323</v>
      </c>
      <c r="D709" s="5" t="s">
        <v>428</v>
      </c>
      <c r="F709" s="48">
        <v>0</v>
      </c>
      <c r="G709" s="48">
        <v>0</v>
      </c>
      <c r="H709" s="48">
        <v>0</v>
      </c>
      <c r="I709" s="48">
        <v>0</v>
      </c>
      <c r="J709" s="48">
        <v>0</v>
      </c>
      <c r="K709" s="48">
        <v>0</v>
      </c>
      <c r="L709" s="48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50">
        <f t="shared" si="103"/>
        <v>0</v>
      </c>
      <c r="T709" s="50" t="e">
        <f>S709-#REF!</f>
        <v>#REF!</v>
      </c>
      <c r="U709" s="51">
        <v>64</v>
      </c>
      <c r="V709" s="51"/>
      <c r="W709" s="51">
        <v>17</v>
      </c>
      <c r="X709" s="56"/>
      <c r="Y709" s="56">
        <v>22</v>
      </c>
      <c r="AA709" s="53">
        <v>0</v>
      </c>
      <c r="AB709" s="8">
        <v>0</v>
      </c>
      <c r="AC709" s="54">
        <v>0</v>
      </c>
      <c r="AD709" s="53"/>
      <c r="AE709" s="8"/>
      <c r="AF709" s="54">
        <f t="shared" si="106"/>
        <v>0</v>
      </c>
      <c r="AG709" s="53">
        <v>0</v>
      </c>
      <c r="AH709" s="8">
        <f>$S709</f>
        <v>0</v>
      </c>
      <c r="AI709" s="54">
        <f t="shared" si="104"/>
        <v>0</v>
      </c>
      <c r="AJ709" s="53">
        <f t="shared" si="102"/>
        <v>0</v>
      </c>
      <c r="AK709" s="8">
        <f t="shared" si="102"/>
        <v>0</v>
      </c>
      <c r="AL709" s="54">
        <f t="shared" si="102"/>
        <v>0</v>
      </c>
      <c r="AM709" s="55">
        <f t="shared" si="105"/>
        <v>0</v>
      </c>
      <c r="AN709" s="4"/>
      <c r="AO709" s="4"/>
    </row>
    <row r="710" spans="1:41" ht="12.75">
      <c r="A710" s="11">
        <v>705</v>
      </c>
      <c r="B710" s="46">
        <v>19000692</v>
      </c>
      <c r="C710" s="47"/>
      <c r="D710" s="5" t="s">
        <v>429</v>
      </c>
      <c r="E710" s="3">
        <v>38691</v>
      </c>
      <c r="F710" s="48">
        <v>0</v>
      </c>
      <c r="G710" s="48">
        <v>0</v>
      </c>
      <c r="H710" s="48">
        <v>0</v>
      </c>
      <c r="I710" s="48">
        <v>0</v>
      </c>
      <c r="J710" s="48">
        <v>0</v>
      </c>
      <c r="K710" s="48">
        <v>0</v>
      </c>
      <c r="L710" s="48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50">
        <f t="shared" si="103"/>
        <v>0</v>
      </c>
      <c r="T710" s="50" t="e">
        <f>S710-#REF!</f>
        <v>#REF!</v>
      </c>
      <c r="U710" s="51" t="s">
        <v>1186</v>
      </c>
      <c r="V710" s="51"/>
      <c r="W710" s="51"/>
      <c r="X710" s="56"/>
      <c r="Y710" s="56"/>
      <c r="AA710" s="53">
        <v>0</v>
      </c>
      <c r="AB710" s="8">
        <v>0</v>
      </c>
      <c r="AC710" s="54">
        <v>0</v>
      </c>
      <c r="AD710" s="53"/>
      <c r="AE710" s="8"/>
      <c r="AF710" s="54">
        <f t="shared" si="106"/>
        <v>0</v>
      </c>
      <c r="AG710" s="53"/>
      <c r="AH710" s="8"/>
      <c r="AI710" s="54">
        <f t="shared" si="104"/>
        <v>0</v>
      </c>
      <c r="AJ710" s="53">
        <f t="shared" si="102"/>
        <v>0</v>
      </c>
      <c r="AK710" s="8">
        <f t="shared" si="102"/>
        <v>0</v>
      </c>
      <c r="AL710" s="54">
        <f t="shared" si="102"/>
        <v>0</v>
      </c>
      <c r="AM710" s="55">
        <f t="shared" si="105"/>
        <v>0</v>
      </c>
      <c r="AN710" s="4"/>
      <c r="AO710" s="4"/>
    </row>
    <row r="711" spans="2:41" ht="12.75">
      <c r="B711" s="46">
        <v>19000701</v>
      </c>
      <c r="C711" s="47"/>
      <c r="D711" s="5" t="s">
        <v>430</v>
      </c>
      <c r="E711" s="3">
        <v>39142</v>
      </c>
      <c r="F711" s="48"/>
      <c r="G711" s="48"/>
      <c r="H711" s="48"/>
      <c r="I711" s="48"/>
      <c r="J711" s="48"/>
      <c r="K711" s="48"/>
      <c r="L711" s="48">
        <v>1447950</v>
      </c>
      <c r="S711" s="50">
        <f t="shared" si="103"/>
        <v>120662.5</v>
      </c>
      <c r="T711" s="50" t="e">
        <f>S711-#REF!</f>
        <v>#REF!</v>
      </c>
      <c r="U711" s="51">
        <v>48</v>
      </c>
      <c r="V711" s="51"/>
      <c r="W711" s="51">
        <v>62</v>
      </c>
      <c r="X711" s="56"/>
      <c r="Y711" s="56">
        <v>48</v>
      </c>
      <c r="AA711" s="53"/>
      <c r="AB711" s="8"/>
      <c r="AC711" s="54"/>
      <c r="AD711" s="53"/>
      <c r="AE711" s="8"/>
      <c r="AF711" s="54"/>
      <c r="AG711" s="53"/>
      <c r="AH711" s="8"/>
      <c r="AI711" s="54"/>
      <c r="AJ711" s="53">
        <f t="shared" si="102"/>
        <v>120662.5</v>
      </c>
      <c r="AK711" s="8">
        <f t="shared" si="102"/>
        <v>120662.5</v>
      </c>
      <c r="AL711" s="54">
        <f t="shared" si="102"/>
        <v>120662.5</v>
      </c>
      <c r="AM711" s="55">
        <f t="shared" si="105"/>
        <v>0</v>
      </c>
      <c r="AN711" s="4"/>
      <c r="AO711" s="4"/>
    </row>
    <row r="712" spans="2:41" ht="12.75">
      <c r="B712" s="46">
        <v>19000702</v>
      </c>
      <c r="C712" s="47"/>
      <c r="D712" s="5" t="s">
        <v>431</v>
      </c>
      <c r="E712" s="3">
        <v>39142</v>
      </c>
      <c r="F712" s="48"/>
      <c r="G712" s="48"/>
      <c r="H712" s="48"/>
      <c r="I712" s="48"/>
      <c r="J712" s="48"/>
      <c r="K712" s="48"/>
      <c r="L712" s="48">
        <v>1002050</v>
      </c>
      <c r="S712" s="50">
        <f t="shared" si="103"/>
        <v>83504.16666666667</v>
      </c>
      <c r="T712" s="50" t="e">
        <f>S712-#REF!</f>
        <v>#REF!</v>
      </c>
      <c r="U712" s="51" t="s">
        <v>172</v>
      </c>
      <c r="V712" s="51"/>
      <c r="W712" s="51" t="s">
        <v>40</v>
      </c>
      <c r="X712" s="56"/>
      <c r="Y712" s="56" t="s">
        <v>400</v>
      </c>
      <c r="AA712" s="53"/>
      <c r="AB712" s="8"/>
      <c r="AC712" s="54"/>
      <c r="AD712" s="53"/>
      <c r="AE712" s="8"/>
      <c r="AF712" s="54"/>
      <c r="AG712" s="53"/>
      <c r="AH712" s="8"/>
      <c r="AI712" s="54"/>
      <c r="AJ712" s="53">
        <f t="shared" si="102"/>
        <v>83504.16666666667</v>
      </c>
      <c r="AK712" s="8">
        <f t="shared" si="102"/>
        <v>83504.16666666667</v>
      </c>
      <c r="AL712" s="54">
        <f t="shared" si="102"/>
        <v>83504.16666666667</v>
      </c>
      <c r="AM712" s="55">
        <f t="shared" si="105"/>
        <v>0</v>
      </c>
      <c r="AN712" s="4"/>
      <c r="AO712" s="4"/>
    </row>
    <row r="713" spans="1:41" ht="12.75">
      <c r="A713" s="11">
        <v>706</v>
      </c>
      <c r="B713" s="46">
        <v>20100013</v>
      </c>
      <c r="D713" s="11" t="s">
        <v>432</v>
      </c>
      <c r="F713" s="48">
        <v>-859037900</v>
      </c>
      <c r="G713" s="48">
        <v>-859037900</v>
      </c>
      <c r="H713" s="48">
        <v>-859037900</v>
      </c>
      <c r="I713" s="48">
        <v>-859037900</v>
      </c>
      <c r="J713" s="48">
        <v>-859037900</v>
      </c>
      <c r="K713" s="48">
        <v>-859037900</v>
      </c>
      <c r="L713" s="48">
        <v>-859037900</v>
      </c>
      <c r="M713" s="49">
        <v>-859037900</v>
      </c>
      <c r="N713" s="49">
        <v>-859037900</v>
      </c>
      <c r="O713" s="49">
        <v>-859037900</v>
      </c>
      <c r="P713" s="49">
        <v>-859037900</v>
      </c>
      <c r="Q713" s="49">
        <v>-859037900</v>
      </c>
      <c r="R713" s="49">
        <v>-859037900</v>
      </c>
      <c r="S713" s="50">
        <f t="shared" si="103"/>
        <v>-859037900</v>
      </c>
      <c r="T713" s="50" t="e">
        <f>S713-#REF!</f>
        <v>#REF!</v>
      </c>
      <c r="U713" s="51">
        <v>2</v>
      </c>
      <c r="V713" s="51"/>
      <c r="W713" s="51" t="s">
        <v>97</v>
      </c>
      <c r="X713" s="56"/>
      <c r="Y713" s="56">
        <v>2</v>
      </c>
      <c r="AA713" s="53">
        <f aca="true" t="shared" si="107" ref="AA713:AA718">S713</f>
        <v>-859037900</v>
      </c>
      <c r="AB713" s="8">
        <f aca="true" t="shared" si="108" ref="AB713:AB718">S713</f>
        <v>-859037900</v>
      </c>
      <c r="AC713" s="54">
        <f aca="true" t="shared" si="109" ref="AC713:AC718">S713</f>
        <v>-859037900</v>
      </c>
      <c r="AD713" s="53"/>
      <c r="AE713" s="8"/>
      <c r="AF713" s="54">
        <f t="shared" si="106"/>
        <v>0</v>
      </c>
      <c r="AG713" s="53"/>
      <c r="AH713" s="8"/>
      <c r="AI713" s="54">
        <f t="shared" si="104"/>
        <v>0</v>
      </c>
      <c r="AJ713" s="53">
        <f t="shared" si="102"/>
        <v>0</v>
      </c>
      <c r="AK713" s="8">
        <f t="shared" si="102"/>
        <v>0</v>
      </c>
      <c r="AL713" s="54">
        <f t="shared" si="102"/>
        <v>0</v>
      </c>
      <c r="AM713" s="55">
        <f t="shared" si="105"/>
        <v>0</v>
      </c>
      <c r="AN713" s="4"/>
      <c r="AO713" s="4"/>
    </row>
    <row r="714" spans="1:41" ht="12.75">
      <c r="A714" s="11">
        <v>707</v>
      </c>
      <c r="B714" s="46">
        <v>20700003</v>
      </c>
      <c r="D714" s="11" t="s">
        <v>434</v>
      </c>
      <c r="F714" s="48">
        <v>-122847945.22</v>
      </c>
      <c r="G714" s="48">
        <v>-122847945.22</v>
      </c>
      <c r="H714" s="48">
        <v>-122847945.22</v>
      </c>
      <c r="I714" s="48">
        <v>-122847945.22</v>
      </c>
      <c r="J714" s="48">
        <v>-122847945.22</v>
      </c>
      <c r="K714" s="48">
        <v>-122847945.22</v>
      </c>
      <c r="L714" s="48">
        <v>-122847945.22</v>
      </c>
      <c r="M714" s="49">
        <v>-122847945.22</v>
      </c>
      <c r="N714" s="49">
        <v>-122847945.22</v>
      </c>
      <c r="O714" s="49">
        <v>-122847945.22</v>
      </c>
      <c r="P714" s="49">
        <v>-122847945.22</v>
      </c>
      <c r="Q714" s="49">
        <v>-122847945.22</v>
      </c>
      <c r="R714" s="49">
        <v>-122847945.22</v>
      </c>
      <c r="S714" s="50">
        <f t="shared" si="103"/>
        <v>-122847945.22000001</v>
      </c>
      <c r="T714" s="50" t="e">
        <f>S714-#REF!</f>
        <v>#REF!</v>
      </c>
      <c r="U714" s="51">
        <v>4</v>
      </c>
      <c r="V714" s="51"/>
      <c r="W714" s="51" t="s">
        <v>249</v>
      </c>
      <c r="X714" s="56"/>
      <c r="Y714" s="56">
        <v>4</v>
      </c>
      <c r="AA714" s="53">
        <f t="shared" si="107"/>
        <v>-122847945.22000001</v>
      </c>
      <c r="AB714" s="8">
        <f t="shared" si="108"/>
        <v>-122847945.22000001</v>
      </c>
      <c r="AC714" s="54">
        <f t="shared" si="109"/>
        <v>-122847945.22000001</v>
      </c>
      <c r="AD714" s="53"/>
      <c r="AE714" s="8"/>
      <c r="AF714" s="54">
        <f t="shared" si="106"/>
        <v>0</v>
      </c>
      <c r="AG714" s="53"/>
      <c r="AH714" s="8"/>
      <c r="AI714" s="54">
        <f t="shared" si="104"/>
        <v>0</v>
      </c>
      <c r="AJ714" s="53">
        <f t="shared" si="102"/>
        <v>0</v>
      </c>
      <c r="AK714" s="8">
        <f t="shared" si="102"/>
        <v>0</v>
      </c>
      <c r="AL714" s="54">
        <f t="shared" si="102"/>
        <v>0</v>
      </c>
      <c r="AM714" s="55">
        <f t="shared" si="105"/>
        <v>0</v>
      </c>
      <c r="AN714" s="4"/>
      <c r="AO714" s="4"/>
    </row>
    <row r="715" spans="1:41" ht="12.75">
      <c r="A715" s="11">
        <v>708</v>
      </c>
      <c r="B715" s="46">
        <v>20700013</v>
      </c>
      <c r="D715" s="11" t="s">
        <v>435</v>
      </c>
      <c r="F715" s="48">
        <v>-338395484.31</v>
      </c>
      <c r="G715" s="48">
        <v>-338395484.31</v>
      </c>
      <c r="H715" s="48">
        <v>-338395484.31</v>
      </c>
      <c r="I715" s="48">
        <v>-338395484.31</v>
      </c>
      <c r="J715" s="48">
        <v>-338395484.31</v>
      </c>
      <c r="K715" s="48">
        <v>-338395484.31</v>
      </c>
      <c r="L715" s="48">
        <v>-338395484.31</v>
      </c>
      <c r="M715" s="49">
        <v>-338395484.31</v>
      </c>
      <c r="N715" s="49">
        <v>-338395484.31</v>
      </c>
      <c r="O715" s="49">
        <v>-338395484.31</v>
      </c>
      <c r="P715" s="49">
        <v>-338395484.31</v>
      </c>
      <c r="Q715" s="49">
        <v>-338395484.31</v>
      </c>
      <c r="R715" s="49">
        <v>-338395484.31</v>
      </c>
      <c r="S715" s="50">
        <f t="shared" si="103"/>
        <v>-338395484.31</v>
      </c>
      <c r="T715" s="50" t="e">
        <f>S715-#REF!</f>
        <v>#REF!</v>
      </c>
      <c r="U715" s="51">
        <v>4</v>
      </c>
      <c r="V715" s="51"/>
      <c r="W715" s="51" t="s">
        <v>249</v>
      </c>
      <c r="X715" s="56"/>
      <c r="Y715" s="56">
        <v>4</v>
      </c>
      <c r="AA715" s="53">
        <f t="shared" si="107"/>
        <v>-338395484.31</v>
      </c>
      <c r="AB715" s="8">
        <f t="shared" si="108"/>
        <v>-338395484.31</v>
      </c>
      <c r="AC715" s="54">
        <f t="shared" si="109"/>
        <v>-338395484.31</v>
      </c>
      <c r="AD715" s="53"/>
      <c r="AE715" s="8"/>
      <c r="AF715" s="54">
        <f t="shared" si="106"/>
        <v>0</v>
      </c>
      <c r="AG715" s="53"/>
      <c r="AH715" s="8"/>
      <c r="AI715" s="54">
        <f t="shared" si="104"/>
        <v>0</v>
      </c>
      <c r="AJ715" s="53">
        <f t="shared" si="102"/>
        <v>0</v>
      </c>
      <c r="AK715" s="8">
        <f t="shared" si="102"/>
        <v>0</v>
      </c>
      <c r="AL715" s="54">
        <f t="shared" si="102"/>
        <v>0</v>
      </c>
      <c r="AM715" s="55">
        <f t="shared" si="105"/>
        <v>0</v>
      </c>
      <c r="AN715" s="4"/>
      <c r="AO715" s="4"/>
    </row>
    <row r="716" spans="1:41" ht="12.75">
      <c r="A716" s="11">
        <v>709</v>
      </c>
      <c r="B716" s="46">
        <v>20700023</v>
      </c>
      <c r="D716" s="11" t="s">
        <v>436</v>
      </c>
      <c r="F716" s="48">
        <v>-16901820.34</v>
      </c>
      <c r="G716" s="48">
        <v>-16901820.34</v>
      </c>
      <c r="H716" s="48">
        <v>-16901820.34</v>
      </c>
      <c r="I716" s="48">
        <v>-16901820.34</v>
      </c>
      <c r="J716" s="48">
        <v>-16901820.34</v>
      </c>
      <c r="K716" s="48">
        <v>-16901820.34</v>
      </c>
      <c r="L716" s="48">
        <v>-16901820.34</v>
      </c>
      <c r="M716" s="49">
        <v>-16901820.34</v>
      </c>
      <c r="N716" s="49">
        <v>-16901820.34</v>
      </c>
      <c r="O716" s="49">
        <v>-16901820.34</v>
      </c>
      <c r="P716" s="49">
        <v>-16901820.34</v>
      </c>
      <c r="Q716" s="49">
        <v>-16901820.34</v>
      </c>
      <c r="R716" s="49">
        <v>-16901820.34</v>
      </c>
      <c r="S716" s="50">
        <f t="shared" si="103"/>
        <v>-16901820.34</v>
      </c>
      <c r="T716" s="50" t="e">
        <f>S716-#REF!</f>
        <v>#REF!</v>
      </c>
      <c r="U716" s="51">
        <v>4</v>
      </c>
      <c r="V716" s="51"/>
      <c r="W716" s="51" t="s">
        <v>249</v>
      </c>
      <c r="X716" s="56"/>
      <c r="Y716" s="56">
        <v>4</v>
      </c>
      <c r="AA716" s="53">
        <f t="shared" si="107"/>
        <v>-16901820.34</v>
      </c>
      <c r="AB716" s="8">
        <f t="shared" si="108"/>
        <v>-16901820.34</v>
      </c>
      <c r="AC716" s="54">
        <f t="shared" si="109"/>
        <v>-16901820.34</v>
      </c>
      <c r="AD716" s="53"/>
      <c r="AE716" s="8"/>
      <c r="AF716" s="54">
        <f t="shared" si="106"/>
        <v>0</v>
      </c>
      <c r="AG716" s="53"/>
      <c r="AH716" s="8"/>
      <c r="AI716" s="54">
        <f t="shared" si="104"/>
        <v>0</v>
      </c>
      <c r="AJ716" s="53">
        <f t="shared" si="102"/>
        <v>0</v>
      </c>
      <c r="AK716" s="8">
        <f t="shared" si="102"/>
        <v>0</v>
      </c>
      <c r="AL716" s="54">
        <f t="shared" si="102"/>
        <v>0</v>
      </c>
      <c r="AM716" s="55">
        <f t="shared" si="105"/>
        <v>0</v>
      </c>
      <c r="AN716" s="4"/>
      <c r="AO716" s="4"/>
    </row>
    <row r="717" spans="1:41" ht="12.75">
      <c r="A717" s="11">
        <v>710</v>
      </c>
      <c r="B717" s="46">
        <v>21000033</v>
      </c>
      <c r="D717" s="11" t="s">
        <v>437</v>
      </c>
      <c r="F717" s="48">
        <v>-337.5</v>
      </c>
      <c r="G717" s="48">
        <v>-337.5</v>
      </c>
      <c r="H717" s="48">
        <v>-337.5</v>
      </c>
      <c r="I717" s="48">
        <v>-337.5</v>
      </c>
      <c r="J717" s="48">
        <v>-337.5</v>
      </c>
      <c r="K717" s="48">
        <v>-337.5</v>
      </c>
      <c r="L717" s="48">
        <v>-337.5</v>
      </c>
      <c r="M717" s="49">
        <v>-337.5</v>
      </c>
      <c r="N717" s="49">
        <v>-337.5</v>
      </c>
      <c r="O717" s="49">
        <v>-337.5</v>
      </c>
      <c r="P717" s="49">
        <v>-337.5</v>
      </c>
      <c r="Q717" s="49">
        <v>-337.5</v>
      </c>
      <c r="R717" s="49">
        <v>-337.5</v>
      </c>
      <c r="S717" s="50">
        <f t="shared" si="103"/>
        <v>-337.5</v>
      </c>
      <c r="T717" s="50" t="e">
        <f>S717-#REF!</f>
        <v>#REF!</v>
      </c>
      <c r="U717" s="51">
        <v>4</v>
      </c>
      <c r="V717" s="51"/>
      <c r="W717" s="51" t="s">
        <v>249</v>
      </c>
      <c r="X717" s="56"/>
      <c r="Y717" s="56">
        <v>4</v>
      </c>
      <c r="AA717" s="53">
        <f t="shared" si="107"/>
        <v>-337.5</v>
      </c>
      <c r="AB717" s="8">
        <f t="shared" si="108"/>
        <v>-337.5</v>
      </c>
      <c r="AC717" s="54">
        <f t="shared" si="109"/>
        <v>-337.5</v>
      </c>
      <c r="AD717" s="53"/>
      <c r="AE717" s="8"/>
      <c r="AF717" s="54">
        <f t="shared" si="106"/>
        <v>0</v>
      </c>
      <c r="AG717" s="53"/>
      <c r="AH717" s="8"/>
      <c r="AI717" s="54">
        <f t="shared" si="104"/>
        <v>0</v>
      </c>
      <c r="AJ717" s="53">
        <f t="shared" si="102"/>
        <v>0</v>
      </c>
      <c r="AK717" s="8">
        <f t="shared" si="102"/>
        <v>0</v>
      </c>
      <c r="AL717" s="54">
        <f t="shared" si="102"/>
        <v>0</v>
      </c>
      <c r="AM717" s="55">
        <f t="shared" si="105"/>
        <v>0</v>
      </c>
      <c r="AN717" s="4"/>
      <c r="AO717" s="4"/>
    </row>
    <row r="718" spans="1:41" ht="12.75">
      <c r="A718" s="11">
        <v>711</v>
      </c>
      <c r="B718" s="46">
        <v>21100003</v>
      </c>
      <c r="D718" s="11" t="s">
        <v>438</v>
      </c>
      <c r="F718" s="48">
        <v>-521776713.93</v>
      </c>
      <c r="G718" s="48">
        <v>-522013692.71</v>
      </c>
      <c r="H718" s="48">
        <v>-522213706.86</v>
      </c>
      <c r="I718" s="48">
        <v>-523255630.11</v>
      </c>
      <c r="J718" s="48">
        <v>-523861661.82</v>
      </c>
      <c r="K718" s="48">
        <v>-524627738.87</v>
      </c>
      <c r="L718" s="48">
        <v>-524960753.02</v>
      </c>
      <c r="M718" s="49">
        <v>-525083953.85</v>
      </c>
      <c r="N718" s="49">
        <v>-525198694.23</v>
      </c>
      <c r="O718" s="49">
        <v>-525995873.35</v>
      </c>
      <c r="P718" s="49">
        <v>-526129520.8</v>
      </c>
      <c r="Q718" s="49">
        <v>-526692048.77</v>
      </c>
      <c r="R718" s="49">
        <v>-526939193.59</v>
      </c>
      <c r="S718" s="50">
        <f t="shared" si="103"/>
        <v>-524532602.3458333</v>
      </c>
      <c r="T718" s="50" t="e">
        <f>S718-#REF!</f>
        <v>#REF!</v>
      </c>
      <c r="U718" s="51">
        <v>4</v>
      </c>
      <c r="V718" s="51"/>
      <c r="W718" s="51" t="s">
        <v>249</v>
      </c>
      <c r="X718" s="56"/>
      <c r="Y718" s="56">
        <v>4</v>
      </c>
      <c r="AA718" s="53">
        <f t="shared" si="107"/>
        <v>-524532602.3458333</v>
      </c>
      <c r="AB718" s="8">
        <f t="shared" si="108"/>
        <v>-524532602.3458333</v>
      </c>
      <c r="AC718" s="54">
        <f t="shared" si="109"/>
        <v>-524532602.3458333</v>
      </c>
      <c r="AD718" s="53"/>
      <c r="AE718" s="8"/>
      <c r="AF718" s="54">
        <f t="shared" si="106"/>
        <v>0</v>
      </c>
      <c r="AG718" s="53"/>
      <c r="AH718" s="8"/>
      <c r="AI718" s="54">
        <f t="shared" si="104"/>
        <v>0</v>
      </c>
      <c r="AJ718" s="53">
        <f aca="true" t="shared" si="110" ref="AJ718:AL737">IF($Y718&gt;0,$S718-$AF718-$AI718-$AC718,0)</f>
        <v>0</v>
      </c>
      <c r="AK718" s="8">
        <f t="shared" si="110"/>
        <v>0</v>
      </c>
      <c r="AL718" s="54">
        <f t="shared" si="110"/>
        <v>0</v>
      </c>
      <c r="AM718" s="55">
        <f t="shared" si="105"/>
        <v>0</v>
      </c>
      <c r="AN718" s="4"/>
      <c r="AO718" s="4"/>
    </row>
    <row r="719" spans="1:41" ht="12.75">
      <c r="A719" s="11">
        <v>712</v>
      </c>
      <c r="B719" s="46">
        <v>21100363</v>
      </c>
      <c r="D719" s="70" t="s">
        <v>439</v>
      </c>
      <c r="E719" s="3">
        <v>38777</v>
      </c>
      <c r="F719" s="48">
        <v>-1906741</v>
      </c>
      <c r="G719" s="48">
        <v>-1906741</v>
      </c>
      <c r="H719" s="48">
        <v>-1906741</v>
      </c>
      <c r="I719" s="48">
        <v>-2470596</v>
      </c>
      <c r="J719" s="48">
        <v>-2470596</v>
      </c>
      <c r="K719" s="48">
        <v>-1928096.45</v>
      </c>
      <c r="L719" s="48">
        <v>-1101084.81</v>
      </c>
      <c r="M719" s="49">
        <v>-1101084.81</v>
      </c>
      <c r="N719" s="49">
        <v>-1101084.81</v>
      </c>
      <c r="O719" s="49">
        <v>-1530898.81</v>
      </c>
      <c r="P719" s="49">
        <v>-1530898.81</v>
      </c>
      <c r="Q719" s="49">
        <v>-1530898.81</v>
      </c>
      <c r="R719" s="49">
        <v>-1961172.81</v>
      </c>
      <c r="S719" s="50">
        <f t="shared" si="103"/>
        <v>-1709389.85125</v>
      </c>
      <c r="T719" s="50" t="e">
        <f>S719-#REF!</f>
        <v>#REF!</v>
      </c>
      <c r="U719" s="51" t="s">
        <v>1056</v>
      </c>
      <c r="V719" s="51"/>
      <c r="W719" s="51" t="s">
        <v>40</v>
      </c>
      <c r="X719" s="56"/>
      <c r="Y719" s="56" t="s">
        <v>37</v>
      </c>
      <c r="AA719" s="53">
        <v>0</v>
      </c>
      <c r="AB719" s="8">
        <v>0</v>
      </c>
      <c r="AC719" s="54">
        <v>0</v>
      </c>
      <c r="AD719" s="53"/>
      <c r="AE719" s="8"/>
      <c r="AF719" s="54">
        <f t="shared" si="106"/>
        <v>0</v>
      </c>
      <c r="AG719" s="53"/>
      <c r="AH719" s="8"/>
      <c r="AI719" s="54">
        <f t="shared" si="104"/>
        <v>0</v>
      </c>
      <c r="AJ719" s="53">
        <f t="shared" si="110"/>
        <v>-1709389.85125</v>
      </c>
      <c r="AK719" s="8">
        <f t="shared" si="110"/>
        <v>-1709389.85125</v>
      </c>
      <c r="AL719" s="54">
        <f t="shared" si="110"/>
        <v>-1709389.85125</v>
      </c>
      <c r="AM719" s="55">
        <f t="shared" si="105"/>
        <v>0</v>
      </c>
      <c r="AN719" s="4"/>
      <c r="AO719" s="4"/>
    </row>
    <row r="720" spans="1:41" ht="12.75">
      <c r="A720" s="11">
        <v>713</v>
      </c>
      <c r="B720" s="46">
        <v>21100373</v>
      </c>
      <c r="D720" s="70" t="s">
        <v>440</v>
      </c>
      <c r="E720" s="3">
        <v>38777</v>
      </c>
      <c r="F720" s="48">
        <v>-65106.85</v>
      </c>
      <c r="G720" s="48">
        <v>-65106.85</v>
      </c>
      <c r="H720" s="48">
        <v>-65106.85</v>
      </c>
      <c r="I720" s="48">
        <v>0</v>
      </c>
      <c r="J720" s="48">
        <v>0</v>
      </c>
      <c r="K720" s="48">
        <v>0</v>
      </c>
      <c r="L720" s="48">
        <v>-62313.32</v>
      </c>
      <c r="M720" s="49">
        <v>-62313.32</v>
      </c>
      <c r="N720" s="49">
        <v>-62313.32</v>
      </c>
      <c r="O720" s="49">
        <v>0</v>
      </c>
      <c r="P720" s="49">
        <v>0</v>
      </c>
      <c r="Q720" s="49">
        <v>0</v>
      </c>
      <c r="R720" s="49">
        <v>-86437.59</v>
      </c>
      <c r="S720" s="50">
        <f t="shared" si="103"/>
        <v>-32743.823333333334</v>
      </c>
      <c r="T720" s="50" t="e">
        <f>S720-#REF!</f>
        <v>#REF!</v>
      </c>
      <c r="U720" s="51" t="s">
        <v>1056</v>
      </c>
      <c r="V720" s="51"/>
      <c r="W720" s="51" t="s">
        <v>40</v>
      </c>
      <c r="X720" s="56"/>
      <c r="Y720" s="56" t="s">
        <v>37</v>
      </c>
      <c r="AA720" s="53">
        <v>0</v>
      </c>
      <c r="AB720" s="8">
        <v>0</v>
      </c>
      <c r="AC720" s="54">
        <v>0</v>
      </c>
      <c r="AD720" s="53"/>
      <c r="AE720" s="8"/>
      <c r="AF720" s="54">
        <f t="shared" si="106"/>
        <v>0</v>
      </c>
      <c r="AG720" s="53"/>
      <c r="AH720" s="8"/>
      <c r="AI720" s="54">
        <f t="shared" si="104"/>
        <v>0</v>
      </c>
      <c r="AJ720" s="53">
        <f t="shared" si="110"/>
        <v>-32743.823333333334</v>
      </c>
      <c r="AK720" s="8">
        <f t="shared" si="110"/>
        <v>-32743.823333333334</v>
      </c>
      <c r="AL720" s="54">
        <f t="shared" si="110"/>
        <v>-32743.823333333334</v>
      </c>
      <c r="AM720" s="55">
        <f t="shared" si="105"/>
        <v>0</v>
      </c>
      <c r="AN720" s="4"/>
      <c r="AO720" s="4"/>
    </row>
    <row r="721" spans="1:41" ht="12.75">
      <c r="A721" s="11">
        <v>714</v>
      </c>
      <c r="B721" s="46">
        <v>21100383</v>
      </c>
      <c r="D721" s="70" t="s">
        <v>441</v>
      </c>
      <c r="E721" s="3">
        <v>39052</v>
      </c>
      <c r="F721" s="48">
        <v>0</v>
      </c>
      <c r="G721" s="48">
        <v>0</v>
      </c>
      <c r="H721" s="48">
        <v>0</v>
      </c>
      <c r="I721" s="48">
        <v>-644</v>
      </c>
      <c r="J721" s="48">
        <v>-644</v>
      </c>
      <c r="K721" s="48">
        <v>-644</v>
      </c>
      <c r="L721" s="48">
        <v>-18393</v>
      </c>
      <c r="M721" s="49">
        <v>-18393</v>
      </c>
      <c r="N721" s="49">
        <v>-18393</v>
      </c>
      <c r="O721" s="49">
        <v>-18393</v>
      </c>
      <c r="P721" s="49">
        <v>-18393</v>
      </c>
      <c r="Q721" s="49">
        <v>-18393</v>
      </c>
      <c r="R721" s="49">
        <v>-21974</v>
      </c>
      <c r="S721" s="50">
        <f t="shared" si="103"/>
        <v>-10273.083333333334</v>
      </c>
      <c r="T721" s="50" t="e">
        <f>S721-#REF!</f>
        <v>#REF!</v>
      </c>
      <c r="U721" s="51" t="s">
        <v>1056</v>
      </c>
      <c r="V721" s="51"/>
      <c r="W721" s="51" t="s">
        <v>40</v>
      </c>
      <c r="X721" s="56"/>
      <c r="Y721" s="56" t="s">
        <v>37</v>
      </c>
      <c r="AA721" s="53">
        <v>0</v>
      </c>
      <c r="AB721" s="8">
        <v>0</v>
      </c>
      <c r="AC721" s="54">
        <v>0</v>
      </c>
      <c r="AD721" s="53"/>
      <c r="AE721" s="8"/>
      <c r="AF721" s="54">
        <f t="shared" si="106"/>
        <v>0</v>
      </c>
      <c r="AG721" s="53"/>
      <c r="AH721" s="8"/>
      <c r="AI721" s="54">
        <f t="shared" si="104"/>
        <v>0</v>
      </c>
      <c r="AJ721" s="53">
        <f t="shared" si="110"/>
        <v>-10273.083333333334</v>
      </c>
      <c r="AK721" s="8">
        <f t="shared" si="110"/>
        <v>-10273.083333333334</v>
      </c>
      <c r="AL721" s="54">
        <f t="shared" si="110"/>
        <v>-10273.083333333334</v>
      </c>
      <c r="AM721" s="55">
        <f t="shared" si="105"/>
        <v>0</v>
      </c>
      <c r="AN721" s="4"/>
      <c r="AO721" s="4"/>
    </row>
    <row r="722" spans="1:41" ht="12.75">
      <c r="A722" s="11">
        <v>715</v>
      </c>
      <c r="B722" s="46">
        <v>21100393</v>
      </c>
      <c r="D722" s="70" t="s">
        <v>442</v>
      </c>
      <c r="E722" s="3">
        <v>39142</v>
      </c>
      <c r="F722" s="48"/>
      <c r="G722" s="48"/>
      <c r="H722" s="48"/>
      <c r="I722" s="48"/>
      <c r="J722" s="48"/>
      <c r="K722" s="48"/>
      <c r="L722" s="48">
        <v>-1137911</v>
      </c>
      <c r="M722" s="49">
        <v>-1137911</v>
      </c>
      <c r="N722" s="49">
        <v>-1137911</v>
      </c>
      <c r="O722" s="49">
        <v>-1358256</v>
      </c>
      <c r="P722" s="49">
        <v>-1358256</v>
      </c>
      <c r="Q722" s="49">
        <v>-1358256</v>
      </c>
      <c r="R722" s="49">
        <v>-1517017.14</v>
      </c>
      <c r="S722" s="50">
        <f t="shared" si="103"/>
        <v>-687250.7975</v>
      </c>
      <c r="T722" s="50" t="e">
        <f>S722-#REF!</f>
        <v>#REF!</v>
      </c>
      <c r="U722" s="51" t="s">
        <v>1056</v>
      </c>
      <c r="V722" s="51"/>
      <c r="W722" s="51" t="s">
        <v>40</v>
      </c>
      <c r="X722" s="56"/>
      <c r="Y722" s="56" t="s">
        <v>37</v>
      </c>
      <c r="AA722" s="53">
        <v>0</v>
      </c>
      <c r="AB722" s="8">
        <v>0</v>
      </c>
      <c r="AC722" s="54">
        <v>0</v>
      </c>
      <c r="AD722" s="53"/>
      <c r="AE722" s="8"/>
      <c r="AF722" s="54">
        <f t="shared" si="106"/>
        <v>0</v>
      </c>
      <c r="AG722" s="53"/>
      <c r="AH722" s="8"/>
      <c r="AI722" s="54">
        <f t="shared" si="104"/>
        <v>0</v>
      </c>
      <c r="AJ722" s="53">
        <f t="shared" si="110"/>
        <v>-687250.7975</v>
      </c>
      <c r="AK722" s="8">
        <f t="shared" si="110"/>
        <v>-687250.7975</v>
      </c>
      <c r="AL722" s="54">
        <f t="shared" si="110"/>
        <v>-687250.7975</v>
      </c>
      <c r="AM722" s="55">
        <f t="shared" si="105"/>
        <v>0</v>
      </c>
      <c r="AN722" s="4"/>
      <c r="AO722" s="4"/>
    </row>
    <row r="723" spans="1:41" ht="12.75">
      <c r="A723" s="11">
        <v>716</v>
      </c>
      <c r="B723" s="46">
        <v>21400013</v>
      </c>
      <c r="D723" s="11" t="s">
        <v>444</v>
      </c>
      <c r="F723" s="48">
        <v>2148854.72</v>
      </c>
      <c r="G723" s="48">
        <v>2148854.72</v>
      </c>
      <c r="H723" s="48">
        <v>2148854.72</v>
      </c>
      <c r="I723" s="48">
        <v>2148854.72</v>
      </c>
      <c r="J723" s="48">
        <v>2148854.72</v>
      </c>
      <c r="K723" s="48">
        <v>2148854.72</v>
      </c>
      <c r="L723" s="48">
        <v>2148854.72</v>
      </c>
      <c r="M723" s="49">
        <v>2148854.72</v>
      </c>
      <c r="N723" s="49">
        <v>2148854.72</v>
      </c>
      <c r="O723" s="49">
        <v>2148854.72</v>
      </c>
      <c r="P723" s="49">
        <v>2148854.72</v>
      </c>
      <c r="Q723" s="49">
        <v>2148854.72</v>
      </c>
      <c r="R723" s="49">
        <v>2148854.72</v>
      </c>
      <c r="S723" s="50">
        <f t="shared" si="103"/>
        <v>2148854.7199999997</v>
      </c>
      <c r="T723" s="50" t="e">
        <f>S723-#REF!</f>
        <v>#REF!</v>
      </c>
      <c r="U723" s="51">
        <v>4</v>
      </c>
      <c r="V723" s="51"/>
      <c r="W723" s="51" t="s">
        <v>249</v>
      </c>
      <c r="X723" s="56"/>
      <c r="Y723" s="56">
        <v>4</v>
      </c>
      <c r="AA723" s="53">
        <f aca="true" t="shared" si="111" ref="AA723:AA736">S723</f>
        <v>2148854.7199999997</v>
      </c>
      <c r="AB723" s="8">
        <f aca="true" t="shared" si="112" ref="AB723:AB736">S723</f>
        <v>2148854.7199999997</v>
      </c>
      <c r="AC723" s="54">
        <f aca="true" t="shared" si="113" ref="AC723:AC736">S723</f>
        <v>2148854.7199999997</v>
      </c>
      <c r="AD723" s="53"/>
      <c r="AE723" s="8"/>
      <c r="AF723" s="54">
        <f t="shared" si="106"/>
        <v>0</v>
      </c>
      <c r="AG723" s="53"/>
      <c r="AH723" s="8"/>
      <c r="AI723" s="54">
        <f t="shared" si="104"/>
        <v>0</v>
      </c>
      <c r="AJ723" s="53">
        <f t="shared" si="110"/>
        <v>0</v>
      </c>
      <c r="AK723" s="8">
        <f t="shared" si="110"/>
        <v>0</v>
      </c>
      <c r="AL723" s="54">
        <f t="shared" si="110"/>
        <v>0</v>
      </c>
      <c r="AM723" s="55">
        <f t="shared" si="105"/>
        <v>0</v>
      </c>
      <c r="AN723" s="4"/>
      <c r="AO723" s="4"/>
    </row>
    <row r="724" spans="1:41" ht="12.75">
      <c r="A724" s="11">
        <v>717</v>
      </c>
      <c r="B724" s="46">
        <v>21400023</v>
      </c>
      <c r="D724" s="11" t="s">
        <v>445</v>
      </c>
      <c r="F724" s="48">
        <v>0</v>
      </c>
      <c r="G724" s="48">
        <v>0</v>
      </c>
      <c r="H724" s="48">
        <v>0</v>
      </c>
      <c r="I724" s="48">
        <v>0</v>
      </c>
      <c r="J724" s="48">
        <v>0</v>
      </c>
      <c r="K724" s="48">
        <v>0</v>
      </c>
      <c r="L724" s="48">
        <v>0</v>
      </c>
      <c r="M724" s="49">
        <v>0</v>
      </c>
      <c r="N724" s="49">
        <v>0</v>
      </c>
      <c r="O724" s="49">
        <v>0</v>
      </c>
      <c r="P724" s="49">
        <v>0</v>
      </c>
      <c r="Q724" s="49">
        <v>0</v>
      </c>
      <c r="R724" s="49">
        <v>0</v>
      </c>
      <c r="S724" s="50">
        <f t="shared" si="103"/>
        <v>0</v>
      </c>
      <c r="T724" s="50" t="e">
        <f>S724-#REF!</f>
        <v>#REF!</v>
      </c>
      <c r="U724" s="51">
        <v>4</v>
      </c>
      <c r="V724" s="51"/>
      <c r="W724" s="51" t="s">
        <v>249</v>
      </c>
      <c r="X724" s="56"/>
      <c r="Y724" s="56">
        <v>4</v>
      </c>
      <c r="AA724" s="53">
        <f t="shared" si="111"/>
        <v>0</v>
      </c>
      <c r="AB724" s="8">
        <f t="shared" si="112"/>
        <v>0</v>
      </c>
      <c r="AC724" s="54">
        <f t="shared" si="113"/>
        <v>0</v>
      </c>
      <c r="AD724" s="53"/>
      <c r="AE724" s="8"/>
      <c r="AF724" s="54">
        <f t="shared" si="106"/>
        <v>0</v>
      </c>
      <c r="AG724" s="53"/>
      <c r="AH724" s="8"/>
      <c r="AI724" s="54">
        <f t="shared" si="104"/>
        <v>0</v>
      </c>
      <c r="AJ724" s="53">
        <f t="shared" si="110"/>
        <v>0</v>
      </c>
      <c r="AK724" s="8">
        <f t="shared" si="110"/>
        <v>0</v>
      </c>
      <c r="AL724" s="54">
        <f t="shared" si="110"/>
        <v>0</v>
      </c>
      <c r="AM724" s="55">
        <f t="shared" si="105"/>
        <v>0</v>
      </c>
      <c r="AN724" s="4"/>
      <c r="AO724" s="4"/>
    </row>
    <row r="725" spans="1:41" ht="12.75">
      <c r="A725" s="11">
        <v>718</v>
      </c>
      <c r="B725" s="46">
        <v>21400033</v>
      </c>
      <c r="D725" s="11" t="s">
        <v>446</v>
      </c>
      <c r="F725" s="48">
        <v>4985024.68</v>
      </c>
      <c r="G725" s="48">
        <v>4985024.68</v>
      </c>
      <c r="H725" s="48">
        <v>4985024.68</v>
      </c>
      <c r="I725" s="48">
        <v>4985024.68</v>
      </c>
      <c r="J725" s="48">
        <v>4985024.68</v>
      </c>
      <c r="K725" s="48">
        <v>4985024.68</v>
      </c>
      <c r="L725" s="48">
        <v>4985024.68</v>
      </c>
      <c r="M725" s="49">
        <v>4985024.68</v>
      </c>
      <c r="N725" s="49">
        <v>4985024.68</v>
      </c>
      <c r="O725" s="49">
        <v>4985024.68</v>
      </c>
      <c r="P725" s="49">
        <v>4985024.68</v>
      </c>
      <c r="Q725" s="49">
        <v>4985024.68</v>
      </c>
      <c r="R725" s="49">
        <v>4985024.68</v>
      </c>
      <c r="S725" s="50">
        <f t="shared" si="103"/>
        <v>4985024.68</v>
      </c>
      <c r="T725" s="50" t="e">
        <f>S725-#REF!</f>
        <v>#REF!</v>
      </c>
      <c r="U725" s="51">
        <v>4</v>
      </c>
      <c r="V725" s="51"/>
      <c r="W725" s="51" t="s">
        <v>249</v>
      </c>
      <c r="X725" s="56"/>
      <c r="Y725" s="56">
        <v>4</v>
      </c>
      <c r="AA725" s="53">
        <f t="shared" si="111"/>
        <v>4985024.68</v>
      </c>
      <c r="AB725" s="8">
        <f t="shared" si="112"/>
        <v>4985024.68</v>
      </c>
      <c r="AC725" s="54">
        <f t="shared" si="113"/>
        <v>4985024.68</v>
      </c>
      <c r="AD725" s="53"/>
      <c r="AE725" s="8"/>
      <c r="AF725" s="54">
        <f t="shared" si="106"/>
        <v>0</v>
      </c>
      <c r="AG725" s="53"/>
      <c r="AH725" s="8"/>
      <c r="AI725" s="54">
        <f t="shared" si="104"/>
        <v>0</v>
      </c>
      <c r="AJ725" s="53">
        <f t="shared" si="110"/>
        <v>0</v>
      </c>
      <c r="AK725" s="8">
        <f t="shared" si="110"/>
        <v>0</v>
      </c>
      <c r="AL725" s="54">
        <f t="shared" si="110"/>
        <v>0</v>
      </c>
      <c r="AM725" s="55">
        <f t="shared" si="105"/>
        <v>0</v>
      </c>
      <c r="AN725" s="4"/>
      <c r="AO725" s="4"/>
    </row>
    <row r="726" spans="1:41" ht="12.75">
      <c r="A726" s="11">
        <v>719</v>
      </c>
      <c r="B726" s="46">
        <v>21400043</v>
      </c>
      <c r="D726" s="11" t="s">
        <v>447</v>
      </c>
      <c r="F726" s="48">
        <v>0</v>
      </c>
      <c r="G726" s="48">
        <v>0</v>
      </c>
      <c r="H726" s="48">
        <v>0</v>
      </c>
      <c r="I726" s="48">
        <v>0</v>
      </c>
      <c r="J726" s="48">
        <v>0</v>
      </c>
      <c r="K726" s="48">
        <v>0</v>
      </c>
      <c r="L726" s="48">
        <v>0</v>
      </c>
      <c r="M726" s="49">
        <v>0</v>
      </c>
      <c r="N726" s="49">
        <v>0</v>
      </c>
      <c r="O726" s="49">
        <v>0</v>
      </c>
      <c r="P726" s="49">
        <v>0</v>
      </c>
      <c r="Q726" s="49">
        <v>0</v>
      </c>
      <c r="R726" s="49">
        <v>0</v>
      </c>
      <c r="S726" s="50">
        <f t="shared" si="103"/>
        <v>0</v>
      </c>
      <c r="T726" s="50" t="e">
        <f>S726-#REF!</f>
        <v>#REF!</v>
      </c>
      <c r="U726" s="51">
        <v>4</v>
      </c>
      <c r="V726" s="51"/>
      <c r="W726" s="51" t="s">
        <v>249</v>
      </c>
      <c r="X726" s="56"/>
      <c r="Y726" s="56">
        <v>4</v>
      </c>
      <c r="AA726" s="53">
        <f t="shared" si="111"/>
        <v>0</v>
      </c>
      <c r="AB726" s="8">
        <f t="shared" si="112"/>
        <v>0</v>
      </c>
      <c r="AC726" s="54">
        <f t="shared" si="113"/>
        <v>0</v>
      </c>
      <c r="AD726" s="53"/>
      <c r="AE726" s="8"/>
      <c r="AF726" s="54">
        <f t="shared" si="106"/>
        <v>0</v>
      </c>
      <c r="AG726" s="53"/>
      <c r="AH726" s="8"/>
      <c r="AI726" s="54">
        <f t="shared" si="104"/>
        <v>0</v>
      </c>
      <c r="AJ726" s="53">
        <f t="shared" si="110"/>
        <v>0</v>
      </c>
      <c r="AK726" s="8">
        <f t="shared" si="110"/>
        <v>0</v>
      </c>
      <c r="AL726" s="54">
        <f t="shared" si="110"/>
        <v>0</v>
      </c>
      <c r="AM726" s="55">
        <f t="shared" si="105"/>
        <v>0</v>
      </c>
      <c r="AN726" s="4"/>
      <c r="AO726" s="4"/>
    </row>
    <row r="727" spans="1:41" ht="12.75">
      <c r="A727" s="11">
        <v>720</v>
      </c>
      <c r="B727" s="46">
        <v>21500023</v>
      </c>
      <c r="D727" s="11" t="s">
        <v>448</v>
      </c>
      <c r="F727" s="48">
        <v>-6311139</v>
      </c>
      <c r="G727" s="48">
        <v>-6327571</v>
      </c>
      <c r="H727" s="48">
        <v>-6327562</v>
      </c>
      <c r="I727" s="48">
        <v>-6478489</v>
      </c>
      <c r="J727" s="48">
        <v>-6478489</v>
      </c>
      <c r="K727" s="48">
        <v>-6478489</v>
      </c>
      <c r="L727" s="48">
        <v>-6478489</v>
      </c>
      <c r="M727" s="49">
        <v>-6478489</v>
      </c>
      <c r="N727" s="49">
        <v>-6478489</v>
      </c>
      <c r="O727" s="49">
        <v>-6478489</v>
      </c>
      <c r="P727" s="49">
        <v>-6478489</v>
      </c>
      <c r="Q727" s="49">
        <v>-6478489</v>
      </c>
      <c r="R727" s="49">
        <v>-6478489</v>
      </c>
      <c r="S727" s="50">
        <f t="shared" si="103"/>
        <v>-6446362.333333333</v>
      </c>
      <c r="T727" s="50" t="e">
        <f>S727-#REF!</f>
        <v>#REF!</v>
      </c>
      <c r="U727" s="51">
        <v>6</v>
      </c>
      <c r="V727" s="51"/>
      <c r="W727" s="51" t="s">
        <v>346</v>
      </c>
      <c r="X727" s="56"/>
      <c r="Y727" s="56">
        <v>6</v>
      </c>
      <c r="AA727" s="53">
        <f t="shared" si="111"/>
        <v>-6446362.333333333</v>
      </c>
      <c r="AB727" s="8">
        <f t="shared" si="112"/>
        <v>-6446362.333333333</v>
      </c>
      <c r="AC727" s="54">
        <f t="shared" si="113"/>
        <v>-6446362.333333333</v>
      </c>
      <c r="AD727" s="53"/>
      <c r="AE727" s="8"/>
      <c r="AF727" s="54">
        <f t="shared" si="106"/>
        <v>0</v>
      </c>
      <c r="AG727" s="53"/>
      <c r="AH727" s="8"/>
      <c r="AI727" s="54">
        <f t="shared" si="104"/>
        <v>0</v>
      </c>
      <c r="AJ727" s="53">
        <f t="shared" si="110"/>
        <v>0</v>
      </c>
      <c r="AK727" s="8">
        <f t="shared" si="110"/>
        <v>0</v>
      </c>
      <c r="AL727" s="54">
        <f t="shared" si="110"/>
        <v>0</v>
      </c>
      <c r="AM727" s="55">
        <f t="shared" si="105"/>
        <v>0</v>
      </c>
      <c r="AN727" s="4"/>
      <c r="AO727" s="4"/>
    </row>
    <row r="728" spans="1:41" ht="12.75">
      <c r="A728" s="11">
        <v>721</v>
      </c>
      <c r="B728" s="46">
        <v>21500033</v>
      </c>
      <c r="D728" s="11" t="s">
        <v>449</v>
      </c>
      <c r="F728" s="48">
        <v>-1084280</v>
      </c>
      <c r="G728" s="48">
        <v>-1094968</v>
      </c>
      <c r="H728" s="48">
        <v>-1094968</v>
      </c>
      <c r="I728" s="48">
        <v>-1344751</v>
      </c>
      <c r="J728" s="48">
        <v>-1344751</v>
      </c>
      <c r="K728" s="48">
        <v>-1344751</v>
      </c>
      <c r="L728" s="48">
        <v>-1344751</v>
      </c>
      <c r="M728" s="49">
        <v>-1344751</v>
      </c>
      <c r="N728" s="49">
        <v>-1344751</v>
      </c>
      <c r="O728" s="49">
        <v>-1344751</v>
      </c>
      <c r="P728" s="49">
        <v>-1344751</v>
      </c>
      <c r="Q728" s="49">
        <v>-1344751</v>
      </c>
      <c r="R728" s="49">
        <v>-1344751</v>
      </c>
      <c r="S728" s="50">
        <f t="shared" si="103"/>
        <v>-1292267.5416666667</v>
      </c>
      <c r="T728" s="50" t="e">
        <f>S728-#REF!</f>
        <v>#REF!</v>
      </c>
      <c r="U728" s="51">
        <v>6</v>
      </c>
      <c r="V728" s="51"/>
      <c r="W728" s="51" t="s">
        <v>346</v>
      </c>
      <c r="X728" s="56"/>
      <c r="Y728" s="56">
        <v>6</v>
      </c>
      <c r="AA728" s="53">
        <f t="shared" si="111"/>
        <v>-1292267.5416666667</v>
      </c>
      <c r="AB728" s="8">
        <f t="shared" si="112"/>
        <v>-1292267.5416666667</v>
      </c>
      <c r="AC728" s="54">
        <f t="shared" si="113"/>
        <v>-1292267.5416666667</v>
      </c>
      <c r="AD728" s="53"/>
      <c r="AE728" s="8"/>
      <c r="AF728" s="54">
        <f t="shared" si="106"/>
        <v>0</v>
      </c>
      <c r="AG728" s="53"/>
      <c r="AH728" s="8"/>
      <c r="AI728" s="54">
        <f t="shared" si="104"/>
        <v>0</v>
      </c>
      <c r="AJ728" s="53">
        <f t="shared" si="110"/>
        <v>0</v>
      </c>
      <c r="AK728" s="8">
        <f t="shared" si="110"/>
        <v>0</v>
      </c>
      <c r="AL728" s="54">
        <f t="shared" si="110"/>
        <v>0</v>
      </c>
      <c r="AM728" s="55">
        <f t="shared" si="105"/>
        <v>0</v>
      </c>
      <c r="AN728" s="4"/>
      <c r="AO728" s="4"/>
    </row>
    <row r="729" spans="1:41" ht="12.75">
      <c r="A729" s="11">
        <v>722</v>
      </c>
      <c r="B729" s="46">
        <v>21600003</v>
      </c>
      <c r="D729" s="11" t="s">
        <v>450</v>
      </c>
      <c r="F729" s="48">
        <v>-306495043.93</v>
      </c>
      <c r="G729" s="48">
        <v>-308144217.53</v>
      </c>
      <c r="H729" s="48">
        <v>-308144226.53</v>
      </c>
      <c r="I729" s="48">
        <v>-306323803.79</v>
      </c>
      <c r="J729" s="48">
        <v>-379980646.34</v>
      </c>
      <c r="K729" s="48">
        <v>-379980646.34</v>
      </c>
      <c r="L729" s="48">
        <v>-374325034.49</v>
      </c>
      <c r="M729" s="49">
        <v>-374325034.49</v>
      </c>
      <c r="N729" s="49">
        <v>-374325034.49</v>
      </c>
      <c r="O729" s="49">
        <v>-374459348.56</v>
      </c>
      <c r="P729" s="49">
        <v>-374459348.56</v>
      </c>
      <c r="Q729" s="49">
        <v>-374459348.56</v>
      </c>
      <c r="R729" s="49">
        <v>-372989804.4</v>
      </c>
      <c r="S729" s="50">
        <f t="shared" si="103"/>
        <v>-355722426.15375</v>
      </c>
      <c r="T729" s="50" t="e">
        <f>S729-#REF!</f>
        <v>#REF!</v>
      </c>
      <c r="U729" s="51">
        <v>6</v>
      </c>
      <c r="V729" s="51"/>
      <c r="W729" s="51" t="s">
        <v>346</v>
      </c>
      <c r="X729" s="56"/>
      <c r="Y729" s="56">
        <v>6</v>
      </c>
      <c r="AA729" s="53">
        <f t="shared" si="111"/>
        <v>-355722426.15375</v>
      </c>
      <c r="AB729" s="8">
        <f t="shared" si="112"/>
        <v>-355722426.15375</v>
      </c>
      <c r="AC729" s="54">
        <f t="shared" si="113"/>
        <v>-355722426.15375</v>
      </c>
      <c r="AD729" s="53"/>
      <c r="AE729" s="8"/>
      <c r="AF729" s="54">
        <f t="shared" si="106"/>
        <v>0</v>
      </c>
      <c r="AG729" s="53"/>
      <c r="AH729" s="8"/>
      <c r="AI729" s="54">
        <f t="shared" si="104"/>
        <v>0</v>
      </c>
      <c r="AJ729" s="53">
        <f t="shared" si="110"/>
        <v>0</v>
      </c>
      <c r="AK729" s="8">
        <f t="shared" si="110"/>
        <v>0</v>
      </c>
      <c r="AL729" s="54">
        <f t="shared" si="110"/>
        <v>0</v>
      </c>
      <c r="AM729" s="55">
        <f t="shared" si="105"/>
        <v>0</v>
      </c>
      <c r="AN729" s="4"/>
      <c r="AO729" s="4"/>
    </row>
    <row r="730" spans="1:41" ht="12.75">
      <c r="A730" s="11">
        <v>723</v>
      </c>
      <c r="B730" s="46">
        <v>21600013</v>
      </c>
      <c r="D730" s="11" t="s">
        <v>451</v>
      </c>
      <c r="F730" s="48">
        <v>77562549.52</v>
      </c>
      <c r="G730" s="48">
        <v>77562549.52</v>
      </c>
      <c r="H730" s="48">
        <v>77562549.52</v>
      </c>
      <c r="I730" s="48">
        <v>77562549.52</v>
      </c>
      <c r="J730" s="48">
        <v>77562549.52</v>
      </c>
      <c r="K730" s="48">
        <v>77562549.52</v>
      </c>
      <c r="L730" s="48">
        <v>77562549.52</v>
      </c>
      <c r="M730" s="49">
        <v>77562549.52</v>
      </c>
      <c r="N730" s="49">
        <v>77562549.52</v>
      </c>
      <c r="O730" s="49">
        <v>77562549.52</v>
      </c>
      <c r="P730" s="49">
        <v>77562549.52</v>
      </c>
      <c r="Q730" s="49">
        <v>77562549.52</v>
      </c>
      <c r="R730" s="49">
        <v>77562549.52</v>
      </c>
      <c r="S730" s="50">
        <f t="shared" si="103"/>
        <v>77562549.52</v>
      </c>
      <c r="T730" s="50" t="e">
        <f>S730-#REF!</f>
        <v>#REF!</v>
      </c>
      <c r="U730" s="51">
        <v>6</v>
      </c>
      <c r="V730" s="51"/>
      <c r="W730" s="51" t="s">
        <v>346</v>
      </c>
      <c r="X730" s="56"/>
      <c r="Y730" s="56">
        <v>6</v>
      </c>
      <c r="AA730" s="53">
        <f t="shared" si="111"/>
        <v>77562549.52</v>
      </c>
      <c r="AB730" s="8">
        <f t="shared" si="112"/>
        <v>77562549.52</v>
      </c>
      <c r="AC730" s="54">
        <f t="shared" si="113"/>
        <v>77562549.52</v>
      </c>
      <c r="AD730" s="53"/>
      <c r="AE730" s="8"/>
      <c r="AF730" s="54">
        <f t="shared" si="106"/>
        <v>0</v>
      </c>
      <c r="AG730" s="53"/>
      <c r="AH730" s="8"/>
      <c r="AI730" s="54">
        <f t="shared" si="104"/>
        <v>0</v>
      </c>
      <c r="AJ730" s="53">
        <f t="shared" si="110"/>
        <v>0</v>
      </c>
      <c r="AK730" s="8">
        <f t="shared" si="110"/>
        <v>0</v>
      </c>
      <c r="AL730" s="54">
        <f t="shared" si="110"/>
        <v>0</v>
      </c>
      <c r="AM730" s="55">
        <f t="shared" si="105"/>
        <v>0</v>
      </c>
      <c r="AN730" s="4"/>
      <c r="AO730" s="4"/>
    </row>
    <row r="731" spans="1:41" ht="12.75">
      <c r="A731" s="11">
        <v>724</v>
      </c>
      <c r="B731" s="46">
        <v>21600023</v>
      </c>
      <c r="D731" s="11" t="s">
        <v>452</v>
      </c>
      <c r="F731" s="48">
        <v>1755001.25</v>
      </c>
      <c r="G731" s="48">
        <v>1755001.25</v>
      </c>
      <c r="H731" s="48">
        <v>1755001.25</v>
      </c>
      <c r="I731" s="48">
        <v>1755001.25</v>
      </c>
      <c r="J731" s="48">
        <v>1755001.25</v>
      </c>
      <c r="K731" s="48">
        <v>1755001.25</v>
      </c>
      <c r="L731" s="48">
        <v>1755001.25</v>
      </c>
      <c r="M731" s="49">
        <v>1755001.25</v>
      </c>
      <c r="N731" s="49">
        <v>1755001.25</v>
      </c>
      <c r="O731" s="49">
        <v>1755001.25</v>
      </c>
      <c r="P731" s="49">
        <v>1755001.25</v>
      </c>
      <c r="Q731" s="49">
        <v>1755001.25</v>
      </c>
      <c r="R731" s="49">
        <v>1755001.25</v>
      </c>
      <c r="S731" s="50">
        <f t="shared" si="103"/>
        <v>1755001.25</v>
      </c>
      <c r="T731" s="50" t="e">
        <f>S731-#REF!</f>
        <v>#REF!</v>
      </c>
      <c r="U731" s="51">
        <v>6</v>
      </c>
      <c r="V731" s="51"/>
      <c r="W731" s="51" t="s">
        <v>346</v>
      </c>
      <c r="X731" s="56"/>
      <c r="Y731" s="56">
        <v>6</v>
      </c>
      <c r="AA731" s="53">
        <f t="shared" si="111"/>
        <v>1755001.25</v>
      </c>
      <c r="AB731" s="8">
        <f t="shared" si="112"/>
        <v>1755001.25</v>
      </c>
      <c r="AC731" s="54">
        <f t="shared" si="113"/>
        <v>1755001.25</v>
      </c>
      <c r="AD731" s="53"/>
      <c r="AE731" s="8"/>
      <c r="AF731" s="54">
        <f t="shared" si="106"/>
        <v>0</v>
      </c>
      <c r="AG731" s="53"/>
      <c r="AH731" s="8"/>
      <c r="AI731" s="54">
        <f t="shared" si="104"/>
        <v>0</v>
      </c>
      <c r="AJ731" s="53">
        <f t="shared" si="110"/>
        <v>0</v>
      </c>
      <c r="AK731" s="8">
        <f t="shared" si="110"/>
        <v>0</v>
      </c>
      <c r="AL731" s="54">
        <f t="shared" si="110"/>
        <v>0</v>
      </c>
      <c r="AM731" s="55">
        <f t="shared" si="105"/>
        <v>0</v>
      </c>
      <c r="AN731" s="4"/>
      <c r="AO731" s="4"/>
    </row>
    <row r="732" spans="1:41" ht="12.75">
      <c r="A732" s="11">
        <v>725</v>
      </c>
      <c r="B732" s="46">
        <v>21600033</v>
      </c>
      <c r="D732" s="11" t="s">
        <v>453</v>
      </c>
      <c r="F732" s="48">
        <v>1471103.62</v>
      </c>
      <c r="G732" s="48">
        <v>1471103.62</v>
      </c>
      <c r="H732" s="48">
        <v>1471103.62</v>
      </c>
      <c r="I732" s="48">
        <v>1471103.62</v>
      </c>
      <c r="J732" s="48">
        <v>1471103.62</v>
      </c>
      <c r="K732" s="48">
        <v>1471103.62</v>
      </c>
      <c r="L732" s="48">
        <v>1471103.62</v>
      </c>
      <c r="M732" s="49">
        <v>1471103.62</v>
      </c>
      <c r="N732" s="49">
        <v>1471103.62</v>
      </c>
      <c r="O732" s="49">
        <v>1471103.62</v>
      </c>
      <c r="P732" s="49">
        <v>1471103.62</v>
      </c>
      <c r="Q732" s="49">
        <v>1471103.62</v>
      </c>
      <c r="R732" s="49">
        <v>1471103.62</v>
      </c>
      <c r="S732" s="50">
        <f t="shared" si="103"/>
        <v>1471103.6200000003</v>
      </c>
      <c r="T732" s="50" t="e">
        <f>S732-#REF!</f>
        <v>#REF!</v>
      </c>
      <c r="U732" s="51">
        <v>6</v>
      </c>
      <c r="V732" s="51"/>
      <c r="W732" s="51" t="s">
        <v>346</v>
      </c>
      <c r="X732" s="56"/>
      <c r="Y732" s="56">
        <v>6</v>
      </c>
      <c r="AA732" s="53">
        <f t="shared" si="111"/>
        <v>1471103.6200000003</v>
      </c>
      <c r="AB732" s="8">
        <f t="shared" si="112"/>
        <v>1471103.6200000003</v>
      </c>
      <c r="AC732" s="54">
        <f t="shared" si="113"/>
        <v>1471103.6200000003</v>
      </c>
      <c r="AD732" s="53"/>
      <c r="AE732" s="8"/>
      <c r="AF732" s="54">
        <f t="shared" si="106"/>
        <v>0</v>
      </c>
      <c r="AG732" s="53"/>
      <c r="AH732" s="8"/>
      <c r="AI732" s="54">
        <f t="shared" si="104"/>
        <v>0</v>
      </c>
      <c r="AJ732" s="53">
        <f t="shared" si="110"/>
        <v>0</v>
      </c>
      <c r="AK732" s="8">
        <f t="shared" si="110"/>
        <v>0</v>
      </c>
      <c r="AL732" s="54">
        <f t="shared" si="110"/>
        <v>0</v>
      </c>
      <c r="AM732" s="55">
        <f t="shared" si="105"/>
        <v>0</v>
      </c>
      <c r="AN732" s="4"/>
      <c r="AO732" s="4"/>
    </row>
    <row r="733" spans="1:41" ht="12.75">
      <c r="A733" s="11">
        <v>726</v>
      </c>
      <c r="B733" s="46">
        <v>21600053</v>
      </c>
      <c r="D733" s="11" t="s">
        <v>454</v>
      </c>
      <c r="F733" s="48">
        <v>16359946.11</v>
      </c>
      <c r="G733" s="48">
        <v>16359946.11</v>
      </c>
      <c r="H733" s="48">
        <v>16359946.11</v>
      </c>
      <c r="I733" s="48">
        <v>16359946.11</v>
      </c>
      <c r="J733" s="48">
        <v>16359946.11</v>
      </c>
      <c r="K733" s="48">
        <v>16359946.11</v>
      </c>
      <c r="L733" s="48">
        <v>16359946.11</v>
      </c>
      <c r="M733" s="49">
        <v>16359946.11</v>
      </c>
      <c r="N733" s="49">
        <v>16359946.11</v>
      </c>
      <c r="O733" s="49">
        <v>16359946.11</v>
      </c>
      <c r="P733" s="49">
        <v>16359946.11</v>
      </c>
      <c r="Q733" s="49">
        <v>16359946.11</v>
      </c>
      <c r="R733" s="49">
        <v>16359946.11</v>
      </c>
      <c r="S733" s="50">
        <f t="shared" si="103"/>
        <v>16359946.110000005</v>
      </c>
      <c r="T733" s="50" t="e">
        <f>S733-#REF!</f>
        <v>#REF!</v>
      </c>
      <c r="U733" s="51">
        <v>6</v>
      </c>
      <c r="V733" s="51"/>
      <c r="W733" s="51" t="s">
        <v>346</v>
      </c>
      <c r="X733" s="56"/>
      <c r="Y733" s="56">
        <v>6</v>
      </c>
      <c r="AA733" s="53">
        <f t="shared" si="111"/>
        <v>16359946.110000005</v>
      </c>
      <c r="AB733" s="8">
        <f t="shared" si="112"/>
        <v>16359946.110000005</v>
      </c>
      <c r="AC733" s="54">
        <f t="shared" si="113"/>
        <v>16359946.110000005</v>
      </c>
      <c r="AD733" s="53"/>
      <c r="AE733" s="8"/>
      <c r="AF733" s="54">
        <f t="shared" si="106"/>
        <v>0</v>
      </c>
      <c r="AG733" s="53"/>
      <c r="AH733" s="8"/>
      <c r="AI733" s="54">
        <f t="shared" si="104"/>
        <v>0</v>
      </c>
      <c r="AJ733" s="53">
        <f t="shared" si="110"/>
        <v>0</v>
      </c>
      <c r="AK733" s="8">
        <f t="shared" si="110"/>
        <v>0</v>
      </c>
      <c r="AL733" s="54">
        <f t="shared" si="110"/>
        <v>0</v>
      </c>
      <c r="AM733" s="55">
        <f t="shared" si="105"/>
        <v>0</v>
      </c>
      <c r="AN733" s="4"/>
      <c r="AO733" s="4"/>
    </row>
    <row r="734" spans="1:41" ht="12.75">
      <c r="A734" s="11">
        <v>727</v>
      </c>
      <c r="B734" s="75">
        <v>21600073</v>
      </c>
      <c r="C734" s="11"/>
      <c r="D734" s="5" t="s">
        <v>457</v>
      </c>
      <c r="F734" s="48">
        <v>-1676293.6</v>
      </c>
      <c r="G734" s="48">
        <v>0</v>
      </c>
      <c r="H734" s="48">
        <v>0</v>
      </c>
      <c r="I734" s="48">
        <v>0</v>
      </c>
      <c r="J734" s="48">
        <v>0</v>
      </c>
      <c r="K734" s="48">
        <v>0</v>
      </c>
      <c r="L734" s="48">
        <v>0</v>
      </c>
      <c r="M734" s="49">
        <v>0</v>
      </c>
      <c r="N734" s="49">
        <v>0</v>
      </c>
      <c r="O734" s="49">
        <v>0</v>
      </c>
      <c r="P734" s="49">
        <v>0</v>
      </c>
      <c r="Q734" s="49">
        <v>0</v>
      </c>
      <c r="R734" s="49">
        <v>0</v>
      </c>
      <c r="S734" s="50">
        <f t="shared" si="103"/>
        <v>-69845.56666666667</v>
      </c>
      <c r="T734" s="50" t="e">
        <f>S734-#REF!</f>
        <v>#REF!</v>
      </c>
      <c r="U734" s="51">
        <v>6</v>
      </c>
      <c r="V734" s="51"/>
      <c r="W734" s="51" t="s">
        <v>346</v>
      </c>
      <c r="X734" s="56"/>
      <c r="Y734" s="56">
        <v>6</v>
      </c>
      <c r="AA734" s="53">
        <f t="shared" si="111"/>
        <v>-69845.56666666667</v>
      </c>
      <c r="AB734" s="8">
        <f t="shared" si="112"/>
        <v>-69845.56666666667</v>
      </c>
      <c r="AC734" s="54">
        <f t="shared" si="113"/>
        <v>-69845.56666666667</v>
      </c>
      <c r="AD734" s="53"/>
      <c r="AE734" s="8"/>
      <c r="AF734" s="54">
        <f t="shared" si="106"/>
        <v>0</v>
      </c>
      <c r="AG734" s="53"/>
      <c r="AH734" s="8"/>
      <c r="AI734" s="54">
        <f t="shared" si="104"/>
        <v>0</v>
      </c>
      <c r="AJ734" s="53">
        <f t="shared" si="110"/>
        <v>0</v>
      </c>
      <c r="AK734" s="8">
        <f t="shared" si="110"/>
        <v>0</v>
      </c>
      <c r="AL734" s="54">
        <f t="shared" si="110"/>
        <v>0</v>
      </c>
      <c r="AM734" s="55">
        <f t="shared" si="105"/>
        <v>0</v>
      </c>
      <c r="AN734" s="4"/>
      <c r="AO734" s="4"/>
    </row>
    <row r="735" spans="1:41" ht="12.75">
      <c r="A735" s="11">
        <v>728</v>
      </c>
      <c r="B735" s="46">
        <v>21610013</v>
      </c>
      <c r="D735" s="11" t="s">
        <v>458</v>
      </c>
      <c r="F735" s="48">
        <v>-5609612</v>
      </c>
      <c r="G735" s="48">
        <v>-5609612</v>
      </c>
      <c r="H735" s="48">
        <v>-5609612</v>
      </c>
      <c r="I735" s="48">
        <v>-7005052</v>
      </c>
      <c r="J735" s="48">
        <v>-305052</v>
      </c>
      <c r="K735" s="48">
        <v>-305052</v>
      </c>
      <c r="L735" s="48">
        <v>-6017259</v>
      </c>
      <c r="M735" s="49">
        <v>-6017259</v>
      </c>
      <c r="N735" s="49">
        <v>-6017259</v>
      </c>
      <c r="O735" s="49">
        <v>-5972073</v>
      </c>
      <c r="P735" s="49">
        <v>-5972073</v>
      </c>
      <c r="Q735" s="49">
        <v>-5972073</v>
      </c>
      <c r="R735" s="49">
        <v>-7436151</v>
      </c>
      <c r="S735" s="50">
        <f t="shared" si="103"/>
        <v>-5110438.125</v>
      </c>
      <c r="T735" s="50" t="e">
        <f>S735-#REF!</f>
        <v>#REF!</v>
      </c>
      <c r="U735" s="51">
        <v>6</v>
      </c>
      <c r="V735" s="51"/>
      <c r="W735" s="51" t="s">
        <v>346</v>
      </c>
      <c r="X735" s="56"/>
      <c r="Y735" s="56">
        <v>6</v>
      </c>
      <c r="AA735" s="53">
        <f t="shared" si="111"/>
        <v>-5110438.125</v>
      </c>
      <c r="AB735" s="8">
        <f t="shared" si="112"/>
        <v>-5110438.125</v>
      </c>
      <c r="AC735" s="54">
        <f t="shared" si="113"/>
        <v>-5110438.125</v>
      </c>
      <c r="AD735" s="53"/>
      <c r="AE735" s="8"/>
      <c r="AF735" s="54">
        <f t="shared" si="106"/>
        <v>0</v>
      </c>
      <c r="AG735" s="53"/>
      <c r="AH735" s="8"/>
      <c r="AI735" s="54">
        <f t="shared" si="104"/>
        <v>0</v>
      </c>
      <c r="AJ735" s="53">
        <f t="shared" si="110"/>
        <v>0</v>
      </c>
      <c r="AK735" s="8">
        <f t="shared" si="110"/>
        <v>0</v>
      </c>
      <c r="AL735" s="54">
        <f t="shared" si="110"/>
        <v>0</v>
      </c>
      <c r="AM735" s="55">
        <f t="shared" si="105"/>
        <v>0</v>
      </c>
      <c r="AN735" s="4"/>
      <c r="AO735" s="4"/>
    </row>
    <row r="736" spans="1:41" ht="12.75">
      <c r="A736" s="11">
        <v>729</v>
      </c>
      <c r="B736" s="46">
        <v>21610033</v>
      </c>
      <c r="D736" s="11" t="s">
        <v>459</v>
      </c>
      <c r="F736" s="48">
        <v>27780166.07</v>
      </c>
      <c r="G736" s="48">
        <v>27780166.07</v>
      </c>
      <c r="H736" s="48">
        <v>27780166.07</v>
      </c>
      <c r="I736" s="48">
        <v>27755893.33</v>
      </c>
      <c r="J736" s="48">
        <v>27755893.33</v>
      </c>
      <c r="K736" s="48">
        <v>27755893.33</v>
      </c>
      <c r="L736" s="48">
        <v>27812488.48</v>
      </c>
      <c r="M736" s="49">
        <v>27812488.48</v>
      </c>
      <c r="N736" s="49">
        <v>27812488.48</v>
      </c>
      <c r="O736" s="49">
        <v>27901616.55</v>
      </c>
      <c r="P736" s="49">
        <v>27901616.55</v>
      </c>
      <c r="Q736" s="49">
        <v>27901616.55</v>
      </c>
      <c r="R736" s="49">
        <v>27896150.39</v>
      </c>
      <c r="S736" s="50">
        <f t="shared" si="103"/>
        <v>27817373.787499998</v>
      </c>
      <c r="T736" s="50" t="e">
        <f>S736-#REF!</f>
        <v>#REF!</v>
      </c>
      <c r="U736" s="51">
        <v>6</v>
      </c>
      <c r="V736" s="51"/>
      <c r="W736" s="51" t="s">
        <v>346</v>
      </c>
      <c r="X736" s="56"/>
      <c r="Y736" s="56">
        <v>6</v>
      </c>
      <c r="AA736" s="53">
        <f t="shared" si="111"/>
        <v>27817373.787499998</v>
      </c>
      <c r="AB736" s="8">
        <f t="shared" si="112"/>
        <v>27817373.787499998</v>
      </c>
      <c r="AC736" s="54">
        <f t="shared" si="113"/>
        <v>27817373.787499998</v>
      </c>
      <c r="AD736" s="53"/>
      <c r="AE736" s="8"/>
      <c r="AF736" s="54">
        <f t="shared" si="106"/>
        <v>0</v>
      </c>
      <c r="AG736" s="53"/>
      <c r="AH736" s="8"/>
      <c r="AI736" s="54">
        <f t="shared" si="104"/>
        <v>0</v>
      </c>
      <c r="AJ736" s="53">
        <f t="shared" si="110"/>
        <v>0</v>
      </c>
      <c r="AK736" s="8">
        <f t="shared" si="110"/>
        <v>0</v>
      </c>
      <c r="AL736" s="54">
        <f t="shared" si="110"/>
        <v>0</v>
      </c>
      <c r="AM736" s="55">
        <f t="shared" si="105"/>
        <v>0</v>
      </c>
      <c r="AN736" s="4"/>
      <c r="AO736" s="4"/>
    </row>
    <row r="737" spans="1:41" ht="12.75">
      <c r="A737" s="11">
        <v>730</v>
      </c>
      <c r="B737" s="75">
        <v>21900003</v>
      </c>
      <c r="D737" s="5" t="s">
        <v>460</v>
      </c>
      <c r="F737" s="48">
        <v>-20782555</v>
      </c>
      <c r="G737" s="48">
        <v>-20782555</v>
      </c>
      <c r="H737" s="48">
        <v>-20782555</v>
      </c>
      <c r="I737" s="48">
        <v>-20782555</v>
      </c>
      <c r="J737" s="48">
        <v>-20782555</v>
      </c>
      <c r="K737" s="48">
        <v>-20782555</v>
      </c>
      <c r="L737" s="48">
        <v>-20782555</v>
      </c>
      <c r="M737" s="49">
        <v>-20782555</v>
      </c>
      <c r="N737" s="49">
        <v>-20782555</v>
      </c>
      <c r="O737" s="49">
        <v>-20782555</v>
      </c>
      <c r="P737" s="49">
        <v>-20782555</v>
      </c>
      <c r="Q737" s="49">
        <v>-20782555</v>
      </c>
      <c r="R737" s="49">
        <v>-20782555</v>
      </c>
      <c r="S737" s="50">
        <f t="shared" si="103"/>
        <v>-20782555</v>
      </c>
      <c r="T737" s="50" t="e">
        <f>S737-#REF!</f>
        <v>#REF!</v>
      </c>
      <c r="U737" s="51" t="s">
        <v>1163</v>
      </c>
      <c r="V737" s="51"/>
      <c r="W737" s="51" t="s">
        <v>1164</v>
      </c>
      <c r="X737" s="56"/>
      <c r="Y737" s="56">
        <v>40</v>
      </c>
      <c r="AA737" s="53">
        <v>0</v>
      </c>
      <c r="AB737" s="8">
        <v>0</v>
      </c>
      <c r="AC737" s="54">
        <v>0</v>
      </c>
      <c r="AD737" s="53"/>
      <c r="AE737" s="8"/>
      <c r="AF737" s="54">
        <f t="shared" si="106"/>
        <v>0</v>
      </c>
      <c r="AG737" s="53"/>
      <c r="AH737" s="8"/>
      <c r="AI737" s="54">
        <f t="shared" si="104"/>
        <v>0</v>
      </c>
      <c r="AJ737" s="53">
        <f t="shared" si="110"/>
        <v>-20782555</v>
      </c>
      <c r="AK737" s="8">
        <f t="shared" si="110"/>
        <v>-20782555</v>
      </c>
      <c r="AL737" s="54">
        <f t="shared" si="110"/>
        <v>-20782555</v>
      </c>
      <c r="AM737" s="55">
        <f t="shared" si="105"/>
        <v>0</v>
      </c>
      <c r="AN737" s="4"/>
      <c r="AO737" s="4"/>
    </row>
    <row r="738" spans="1:41" ht="12.75">
      <c r="A738" s="11">
        <v>731</v>
      </c>
      <c r="B738" s="75">
        <v>21900013</v>
      </c>
      <c r="D738" s="5" t="s">
        <v>461</v>
      </c>
      <c r="F738" s="48">
        <v>20782555</v>
      </c>
      <c r="G738" s="48">
        <v>20782555</v>
      </c>
      <c r="H738" s="48">
        <v>20782555</v>
      </c>
      <c r="I738" s="48">
        <v>20782555</v>
      </c>
      <c r="J738" s="48">
        <v>20782555</v>
      </c>
      <c r="K738" s="48">
        <v>20782555</v>
      </c>
      <c r="L738" s="48">
        <v>20782555</v>
      </c>
      <c r="M738" s="49">
        <v>20782555</v>
      </c>
      <c r="N738" s="49">
        <v>20782555</v>
      </c>
      <c r="O738" s="49">
        <v>20782555</v>
      </c>
      <c r="P738" s="49">
        <v>20782555</v>
      </c>
      <c r="Q738" s="49">
        <v>20782555</v>
      </c>
      <c r="R738" s="49">
        <v>20782555</v>
      </c>
      <c r="S738" s="50">
        <f t="shared" si="103"/>
        <v>20782555</v>
      </c>
      <c r="T738" s="50" t="e">
        <f>S738-#REF!</f>
        <v>#REF!</v>
      </c>
      <c r="U738" s="51" t="s">
        <v>1163</v>
      </c>
      <c r="V738" s="51"/>
      <c r="W738" s="51" t="s">
        <v>1164</v>
      </c>
      <c r="X738" s="56"/>
      <c r="Y738" s="56">
        <v>40</v>
      </c>
      <c r="AA738" s="53">
        <v>0</v>
      </c>
      <c r="AB738" s="8">
        <v>0</v>
      </c>
      <c r="AC738" s="54">
        <v>0</v>
      </c>
      <c r="AD738" s="53"/>
      <c r="AE738" s="8"/>
      <c r="AF738" s="54">
        <f t="shared" si="106"/>
        <v>0</v>
      </c>
      <c r="AG738" s="53"/>
      <c r="AH738" s="8"/>
      <c r="AI738" s="54">
        <f t="shared" si="104"/>
        <v>0</v>
      </c>
      <c r="AJ738" s="53">
        <f aca="true" t="shared" si="114" ref="AJ738:AL757">IF($Y738&gt;0,$S738-$AF738-$AI738-$AC738,0)</f>
        <v>20782555</v>
      </c>
      <c r="AK738" s="8">
        <f t="shared" si="114"/>
        <v>20782555</v>
      </c>
      <c r="AL738" s="54">
        <f t="shared" si="114"/>
        <v>20782555</v>
      </c>
      <c r="AM738" s="55">
        <f t="shared" si="105"/>
        <v>0</v>
      </c>
      <c r="AN738" s="4"/>
      <c r="AO738" s="4"/>
    </row>
    <row r="739" spans="1:41" ht="12.75">
      <c r="A739" s="11">
        <v>732</v>
      </c>
      <c r="B739" s="75">
        <v>21900023</v>
      </c>
      <c r="D739" s="5" t="s">
        <v>462</v>
      </c>
      <c r="F739" s="48">
        <v>7518901</v>
      </c>
      <c r="G739" s="48">
        <v>7518901</v>
      </c>
      <c r="H739" s="48">
        <v>7518901</v>
      </c>
      <c r="I739" s="48">
        <v>11198113</v>
      </c>
      <c r="J739" s="48">
        <v>11198113</v>
      </c>
      <c r="K739" s="48">
        <v>11198113</v>
      </c>
      <c r="L739" s="48">
        <v>7644278</v>
      </c>
      <c r="M739" s="49">
        <v>7644278</v>
      </c>
      <c r="N739" s="49">
        <v>7644278</v>
      </c>
      <c r="O739" s="49">
        <v>21507359</v>
      </c>
      <c r="P739" s="49">
        <v>21507359</v>
      </c>
      <c r="Q739" s="49">
        <v>21507359</v>
      </c>
      <c r="R739" s="49">
        <v>32190897</v>
      </c>
      <c r="S739" s="50">
        <f t="shared" si="103"/>
        <v>12995162.583333334</v>
      </c>
      <c r="T739" s="50" t="e">
        <f>S739-#REF!</f>
        <v>#REF!</v>
      </c>
      <c r="U739" s="51" t="s">
        <v>1163</v>
      </c>
      <c r="V739" s="51"/>
      <c r="W739" s="51" t="s">
        <v>1164</v>
      </c>
      <c r="X739" s="56"/>
      <c r="Y739" s="56">
        <v>40</v>
      </c>
      <c r="AA739" s="53">
        <v>0</v>
      </c>
      <c r="AB739" s="8">
        <v>0</v>
      </c>
      <c r="AC739" s="54">
        <v>0</v>
      </c>
      <c r="AD739" s="53"/>
      <c r="AE739" s="8"/>
      <c r="AF739" s="54">
        <f aca="true" t="shared" si="115" ref="AF739:AF770">AD739+AE739</f>
        <v>0</v>
      </c>
      <c r="AG739" s="53"/>
      <c r="AH739" s="8"/>
      <c r="AI739" s="54">
        <f t="shared" si="104"/>
        <v>0</v>
      </c>
      <c r="AJ739" s="53">
        <f t="shared" si="114"/>
        <v>12995162.583333334</v>
      </c>
      <c r="AK739" s="8">
        <f t="shared" si="114"/>
        <v>12995162.583333334</v>
      </c>
      <c r="AL739" s="54">
        <f t="shared" si="114"/>
        <v>12995162.583333334</v>
      </c>
      <c r="AM739" s="55">
        <f t="shared" si="105"/>
        <v>0</v>
      </c>
      <c r="AN739" s="4"/>
      <c r="AO739" s="4"/>
    </row>
    <row r="740" spans="1:41" ht="12.75">
      <c r="A740" s="11">
        <v>733</v>
      </c>
      <c r="B740" s="75">
        <v>21900033</v>
      </c>
      <c r="D740" s="5" t="s">
        <v>463</v>
      </c>
      <c r="F740" s="48">
        <v>-13006760</v>
      </c>
      <c r="G740" s="48">
        <v>-13006760</v>
      </c>
      <c r="H740" s="48">
        <v>-13006760</v>
      </c>
      <c r="I740" s="48">
        <v>-16091438</v>
      </c>
      <c r="J740" s="48">
        <v>-16091438</v>
      </c>
      <c r="K740" s="48">
        <v>-16091438</v>
      </c>
      <c r="L740" s="48">
        <v>-19161619</v>
      </c>
      <c r="M740" s="49">
        <v>-19161619</v>
      </c>
      <c r="N740" s="49">
        <v>-19161619</v>
      </c>
      <c r="O740" s="49">
        <v>-18075868</v>
      </c>
      <c r="P740" s="49">
        <v>-18075868</v>
      </c>
      <c r="Q740" s="49">
        <v>-18075868</v>
      </c>
      <c r="R740" s="49">
        <v>-22695337</v>
      </c>
      <c r="S740" s="50">
        <f t="shared" si="103"/>
        <v>-16987611.958333332</v>
      </c>
      <c r="T740" s="50" t="e">
        <f>S740-#REF!</f>
        <v>#REF!</v>
      </c>
      <c r="U740" s="51" t="s">
        <v>1163</v>
      </c>
      <c r="V740" s="51"/>
      <c r="W740" s="51" t="s">
        <v>1164</v>
      </c>
      <c r="X740" s="56"/>
      <c r="Y740" s="56">
        <v>40</v>
      </c>
      <c r="AA740" s="53">
        <v>0</v>
      </c>
      <c r="AB740" s="8">
        <v>0</v>
      </c>
      <c r="AC740" s="54">
        <v>0</v>
      </c>
      <c r="AD740" s="53"/>
      <c r="AE740" s="8"/>
      <c r="AF740" s="54">
        <f t="shared" si="115"/>
        <v>0</v>
      </c>
      <c r="AG740" s="53"/>
      <c r="AH740" s="8"/>
      <c r="AI740" s="54">
        <f t="shared" si="104"/>
        <v>0</v>
      </c>
      <c r="AJ740" s="53">
        <f t="shared" si="114"/>
        <v>-16987611.958333332</v>
      </c>
      <c r="AK740" s="8">
        <f t="shared" si="114"/>
        <v>-16987611.958333332</v>
      </c>
      <c r="AL740" s="54">
        <f t="shared" si="114"/>
        <v>-16987611.958333332</v>
      </c>
      <c r="AM740" s="55">
        <f t="shared" si="105"/>
        <v>0</v>
      </c>
      <c r="AN740" s="4"/>
      <c r="AO740" s="4"/>
    </row>
    <row r="741" spans="1:41" ht="12.75">
      <c r="A741" s="11">
        <v>734</v>
      </c>
      <c r="B741" s="75">
        <v>21900053</v>
      </c>
      <c r="D741" s="5" t="s">
        <v>464</v>
      </c>
      <c r="F741" s="48">
        <v>7140618</v>
      </c>
      <c r="G741" s="48">
        <v>7140618</v>
      </c>
      <c r="H741" s="48">
        <v>7140618</v>
      </c>
      <c r="I741" s="48">
        <v>0</v>
      </c>
      <c r="J741" s="48">
        <v>0</v>
      </c>
      <c r="K741" s="48">
        <v>0</v>
      </c>
      <c r="L741" s="48">
        <v>0</v>
      </c>
      <c r="M741" s="49">
        <v>0</v>
      </c>
      <c r="N741" s="49">
        <v>0</v>
      </c>
      <c r="O741" s="49">
        <v>0</v>
      </c>
      <c r="P741" s="49">
        <v>0</v>
      </c>
      <c r="Q741" s="49">
        <v>0</v>
      </c>
      <c r="R741" s="49">
        <v>0</v>
      </c>
      <c r="S741" s="50">
        <f t="shared" si="103"/>
        <v>1487628.75</v>
      </c>
      <c r="T741" s="50" t="e">
        <f>S741-#REF!</f>
        <v>#REF!</v>
      </c>
      <c r="U741" s="51" t="s">
        <v>1163</v>
      </c>
      <c r="V741" s="51"/>
      <c r="W741" s="51" t="s">
        <v>1164</v>
      </c>
      <c r="X741" s="56"/>
      <c r="Y741" s="56">
        <v>40</v>
      </c>
      <c r="AA741" s="53">
        <v>0</v>
      </c>
      <c r="AB741" s="8">
        <v>0</v>
      </c>
      <c r="AC741" s="54">
        <v>0</v>
      </c>
      <c r="AD741" s="53"/>
      <c r="AE741" s="8"/>
      <c r="AF741" s="54">
        <f t="shared" si="115"/>
        <v>0</v>
      </c>
      <c r="AG741" s="53"/>
      <c r="AH741" s="8"/>
      <c r="AI741" s="54">
        <f t="shared" si="104"/>
        <v>0</v>
      </c>
      <c r="AJ741" s="53">
        <f t="shared" si="114"/>
        <v>1487628.75</v>
      </c>
      <c r="AK741" s="8">
        <f t="shared" si="114"/>
        <v>1487628.75</v>
      </c>
      <c r="AL741" s="54">
        <f t="shared" si="114"/>
        <v>1487628.75</v>
      </c>
      <c r="AM741" s="55">
        <f t="shared" si="105"/>
        <v>0</v>
      </c>
      <c r="AN741" s="4"/>
      <c r="AO741" s="4"/>
    </row>
    <row r="742" spans="1:41" ht="12.75">
      <c r="A742" s="11">
        <v>735</v>
      </c>
      <c r="B742" s="75">
        <v>21900063</v>
      </c>
      <c r="C742" s="11"/>
      <c r="D742" s="5" t="s">
        <v>465</v>
      </c>
      <c r="F742" s="48">
        <v>0</v>
      </c>
      <c r="G742" s="48">
        <v>0</v>
      </c>
      <c r="H742" s="48">
        <v>0</v>
      </c>
      <c r="I742" s="48">
        <v>0</v>
      </c>
      <c r="J742" s="48">
        <v>0</v>
      </c>
      <c r="K742" s="48">
        <v>0</v>
      </c>
      <c r="L742" s="48">
        <v>0</v>
      </c>
      <c r="M742" s="49">
        <v>0</v>
      </c>
      <c r="N742" s="49">
        <v>0</v>
      </c>
      <c r="O742" s="49">
        <v>0</v>
      </c>
      <c r="P742" s="49">
        <v>0</v>
      </c>
      <c r="Q742" s="49">
        <v>0</v>
      </c>
      <c r="R742" s="49">
        <v>0</v>
      </c>
      <c r="S742" s="50">
        <f t="shared" si="103"/>
        <v>0</v>
      </c>
      <c r="T742" s="50" t="e">
        <f>S742-#REF!</f>
        <v>#REF!</v>
      </c>
      <c r="U742" s="51" t="s">
        <v>1163</v>
      </c>
      <c r="V742" s="51"/>
      <c r="W742" s="51" t="s">
        <v>1164</v>
      </c>
      <c r="X742" s="56"/>
      <c r="Y742" s="56">
        <v>40</v>
      </c>
      <c r="AA742" s="53">
        <v>0</v>
      </c>
      <c r="AB742" s="8">
        <v>0</v>
      </c>
      <c r="AC742" s="54">
        <v>0</v>
      </c>
      <c r="AD742" s="53"/>
      <c r="AE742" s="8"/>
      <c r="AF742" s="54">
        <f t="shared" si="115"/>
        <v>0</v>
      </c>
      <c r="AG742" s="53"/>
      <c r="AH742" s="8"/>
      <c r="AI742" s="54">
        <f t="shared" si="104"/>
        <v>0</v>
      </c>
      <c r="AJ742" s="53">
        <f t="shared" si="114"/>
        <v>0</v>
      </c>
      <c r="AK742" s="8">
        <f t="shared" si="114"/>
        <v>0</v>
      </c>
      <c r="AL742" s="54">
        <f t="shared" si="114"/>
        <v>0</v>
      </c>
      <c r="AM742" s="55">
        <f t="shared" si="105"/>
        <v>0</v>
      </c>
      <c r="AN742" s="4"/>
      <c r="AO742" s="4"/>
    </row>
    <row r="743" spans="1:41" ht="12.75">
      <c r="A743" s="11">
        <v>736</v>
      </c>
      <c r="B743" s="75">
        <v>21900073</v>
      </c>
      <c r="C743" s="11"/>
      <c r="D743" s="5" t="s">
        <v>466</v>
      </c>
      <c r="E743" s="23"/>
      <c r="F743" s="48">
        <v>0</v>
      </c>
      <c r="G743" s="48">
        <v>0</v>
      </c>
      <c r="H743" s="48">
        <v>0</v>
      </c>
      <c r="I743" s="48">
        <v>0</v>
      </c>
      <c r="J743" s="48">
        <v>0</v>
      </c>
      <c r="K743" s="48">
        <v>0</v>
      </c>
      <c r="L743" s="48">
        <v>0</v>
      </c>
      <c r="M743" s="49">
        <v>0</v>
      </c>
      <c r="N743" s="49">
        <v>0</v>
      </c>
      <c r="O743" s="49">
        <v>0</v>
      </c>
      <c r="P743" s="49">
        <v>0</v>
      </c>
      <c r="Q743" s="49">
        <v>0</v>
      </c>
      <c r="R743" s="49">
        <v>0</v>
      </c>
      <c r="S743" s="50">
        <f t="shared" si="103"/>
        <v>0</v>
      </c>
      <c r="T743" s="50" t="e">
        <f>S743-#REF!</f>
        <v>#REF!</v>
      </c>
      <c r="U743" s="51" t="s">
        <v>1163</v>
      </c>
      <c r="V743" s="51"/>
      <c r="W743" s="51" t="s">
        <v>1164</v>
      </c>
      <c r="X743" s="56"/>
      <c r="Y743" s="56">
        <v>40</v>
      </c>
      <c r="AA743" s="53">
        <v>0</v>
      </c>
      <c r="AB743" s="8">
        <v>0</v>
      </c>
      <c r="AC743" s="54">
        <v>0</v>
      </c>
      <c r="AD743" s="53"/>
      <c r="AE743" s="8"/>
      <c r="AF743" s="54">
        <f t="shared" si="115"/>
        <v>0</v>
      </c>
      <c r="AG743" s="53"/>
      <c r="AH743" s="8"/>
      <c r="AI743" s="54">
        <f t="shared" si="104"/>
        <v>0</v>
      </c>
      <c r="AJ743" s="53">
        <f t="shared" si="114"/>
        <v>0</v>
      </c>
      <c r="AK743" s="8">
        <f t="shared" si="114"/>
        <v>0</v>
      </c>
      <c r="AL743" s="54">
        <f t="shared" si="114"/>
        <v>0</v>
      </c>
      <c r="AM743" s="55">
        <f t="shared" si="105"/>
        <v>0</v>
      </c>
      <c r="AN743" s="4"/>
      <c r="AO743" s="4"/>
    </row>
    <row r="744" spans="1:41" ht="12.75">
      <c r="A744" s="11">
        <v>737</v>
      </c>
      <c r="B744" s="75">
        <v>21900093</v>
      </c>
      <c r="C744" s="11"/>
      <c r="D744" s="5" t="s">
        <v>467</v>
      </c>
      <c r="E744" s="23">
        <v>38508</v>
      </c>
      <c r="F744" s="48">
        <v>-13859690</v>
      </c>
      <c r="G744" s="48">
        <v>-13859690</v>
      </c>
      <c r="H744" s="48">
        <v>-13859690</v>
      </c>
      <c r="I744" s="48">
        <v>-13859690</v>
      </c>
      <c r="J744" s="48">
        <v>-13859690</v>
      </c>
      <c r="K744" s="48">
        <v>-13859690</v>
      </c>
      <c r="L744" s="48">
        <v>-13859690</v>
      </c>
      <c r="M744" s="49">
        <v>-13859690</v>
      </c>
      <c r="N744" s="49">
        <v>-13859690</v>
      </c>
      <c r="O744" s="49">
        <v>-13859690</v>
      </c>
      <c r="P744" s="49">
        <v>-13859690</v>
      </c>
      <c r="Q744" s="49">
        <v>-13859690</v>
      </c>
      <c r="R744" s="49">
        <v>-13859690</v>
      </c>
      <c r="S744" s="50">
        <f t="shared" si="103"/>
        <v>-13859690</v>
      </c>
      <c r="T744" s="50" t="e">
        <f>S744-#REF!</f>
        <v>#REF!</v>
      </c>
      <c r="U744" s="51" t="s">
        <v>1163</v>
      </c>
      <c r="V744" s="51"/>
      <c r="W744" s="51" t="s">
        <v>1164</v>
      </c>
      <c r="X744" s="56"/>
      <c r="Y744" s="56">
        <v>40</v>
      </c>
      <c r="AA744" s="53">
        <v>0</v>
      </c>
      <c r="AB744" s="8">
        <v>0</v>
      </c>
      <c r="AC744" s="54">
        <v>0</v>
      </c>
      <c r="AD744" s="53"/>
      <c r="AE744" s="8"/>
      <c r="AF744" s="54">
        <f t="shared" si="115"/>
        <v>0</v>
      </c>
      <c r="AG744" s="53"/>
      <c r="AH744" s="8"/>
      <c r="AI744" s="54">
        <f t="shared" si="104"/>
        <v>0</v>
      </c>
      <c r="AJ744" s="53">
        <f t="shared" si="114"/>
        <v>-13859690</v>
      </c>
      <c r="AK744" s="8">
        <f t="shared" si="114"/>
        <v>-13859690</v>
      </c>
      <c r="AL744" s="54">
        <f t="shared" si="114"/>
        <v>-13859690</v>
      </c>
      <c r="AM744" s="55">
        <f t="shared" si="105"/>
        <v>0</v>
      </c>
      <c r="AN744" s="4"/>
      <c r="AO744" s="4"/>
    </row>
    <row r="745" spans="1:41" ht="12.75">
      <c r="A745" s="11">
        <v>738</v>
      </c>
      <c r="B745" s="75">
        <v>21900103</v>
      </c>
      <c r="C745" s="11"/>
      <c r="D745" s="5" t="s">
        <v>468</v>
      </c>
      <c r="E745" s="23">
        <v>38869</v>
      </c>
      <c r="F745" s="48">
        <v>116771</v>
      </c>
      <c r="G745" s="48">
        <v>155267</v>
      </c>
      <c r="H745" s="48">
        <v>193763</v>
      </c>
      <c r="I745" s="48">
        <v>232259</v>
      </c>
      <c r="J745" s="48">
        <v>270755</v>
      </c>
      <c r="K745" s="48">
        <v>309251</v>
      </c>
      <c r="L745" s="48">
        <v>347747</v>
      </c>
      <c r="M745" s="49">
        <v>386243</v>
      </c>
      <c r="N745" s="49">
        <v>424739</v>
      </c>
      <c r="O745" s="49">
        <v>463235</v>
      </c>
      <c r="P745" s="49">
        <v>501731</v>
      </c>
      <c r="Q745" s="49">
        <v>540227</v>
      </c>
      <c r="R745" s="49">
        <v>578723</v>
      </c>
      <c r="S745" s="50">
        <f t="shared" si="103"/>
        <v>347747</v>
      </c>
      <c r="T745" s="50" t="e">
        <f>S745-#REF!</f>
        <v>#REF!</v>
      </c>
      <c r="U745" s="51" t="s">
        <v>1056</v>
      </c>
      <c r="V745" s="51"/>
      <c r="W745" s="51" t="s">
        <v>1130</v>
      </c>
      <c r="X745" s="56"/>
      <c r="Y745" s="56" t="s">
        <v>328</v>
      </c>
      <c r="AA745" s="53">
        <v>0</v>
      </c>
      <c r="AB745" s="8">
        <v>0</v>
      </c>
      <c r="AC745" s="54">
        <v>0</v>
      </c>
      <c r="AD745" s="53"/>
      <c r="AE745" s="8"/>
      <c r="AF745" s="54">
        <f t="shared" si="115"/>
        <v>0</v>
      </c>
      <c r="AG745" s="53"/>
      <c r="AH745" s="8"/>
      <c r="AI745" s="54">
        <f t="shared" si="104"/>
        <v>0</v>
      </c>
      <c r="AJ745" s="53">
        <f t="shared" si="114"/>
        <v>347747</v>
      </c>
      <c r="AK745" s="8">
        <f t="shared" si="114"/>
        <v>347747</v>
      </c>
      <c r="AL745" s="54">
        <f t="shared" si="114"/>
        <v>347747</v>
      </c>
      <c r="AM745" s="55">
        <f t="shared" si="105"/>
        <v>0</v>
      </c>
      <c r="AN745" s="4"/>
      <c r="AO745" s="4"/>
    </row>
    <row r="746" spans="1:41" ht="12.75">
      <c r="A746" s="11">
        <v>739</v>
      </c>
      <c r="B746" s="75">
        <v>21900113</v>
      </c>
      <c r="C746" s="11"/>
      <c r="D746" s="5" t="s">
        <v>469</v>
      </c>
      <c r="E746" s="23">
        <v>38477</v>
      </c>
      <c r="F746" s="48">
        <v>21931599</v>
      </c>
      <c r="G746" s="48">
        <v>21867844</v>
      </c>
      <c r="H746" s="48">
        <v>21804089</v>
      </c>
      <c r="I746" s="48">
        <v>21740334</v>
      </c>
      <c r="J746" s="48">
        <v>21676579</v>
      </c>
      <c r="K746" s="48">
        <v>21612824</v>
      </c>
      <c r="L746" s="48">
        <v>21549069</v>
      </c>
      <c r="M746" s="49">
        <v>21485314</v>
      </c>
      <c r="N746" s="49">
        <v>21421559</v>
      </c>
      <c r="O746" s="49">
        <v>21357804</v>
      </c>
      <c r="P746" s="49">
        <v>21294049</v>
      </c>
      <c r="Q746" s="49">
        <v>21230294</v>
      </c>
      <c r="R746" s="49">
        <v>21166539</v>
      </c>
      <c r="S746" s="50">
        <f t="shared" si="103"/>
        <v>21549069</v>
      </c>
      <c r="T746" s="50" t="e">
        <f>S746-#REF!</f>
        <v>#REF!</v>
      </c>
      <c r="U746" s="51" t="s">
        <v>1163</v>
      </c>
      <c r="V746" s="51"/>
      <c r="W746" s="51" t="s">
        <v>1164</v>
      </c>
      <c r="X746" s="56"/>
      <c r="Y746" s="56">
        <v>40</v>
      </c>
      <c r="AA746" s="53">
        <v>0</v>
      </c>
      <c r="AB746" s="8">
        <v>0</v>
      </c>
      <c r="AC746" s="54">
        <v>0</v>
      </c>
      <c r="AD746" s="53"/>
      <c r="AE746" s="8"/>
      <c r="AF746" s="54">
        <f t="shared" si="115"/>
        <v>0</v>
      </c>
      <c r="AG746" s="53"/>
      <c r="AH746" s="8"/>
      <c r="AI746" s="54">
        <f t="shared" si="104"/>
        <v>0</v>
      </c>
      <c r="AJ746" s="53">
        <f t="shared" si="114"/>
        <v>21549069</v>
      </c>
      <c r="AK746" s="8">
        <f t="shared" si="114"/>
        <v>21549069</v>
      </c>
      <c r="AL746" s="54">
        <f t="shared" si="114"/>
        <v>21549069</v>
      </c>
      <c r="AM746" s="55">
        <f t="shared" si="105"/>
        <v>0</v>
      </c>
      <c r="AN746" s="4"/>
      <c r="AO746" s="4"/>
    </row>
    <row r="747" spans="1:41" ht="12.75">
      <c r="A747" s="11">
        <v>740</v>
      </c>
      <c r="B747" s="75">
        <v>21900123</v>
      </c>
      <c r="C747" s="11"/>
      <c r="D747" s="5" t="s">
        <v>470</v>
      </c>
      <c r="E747" s="23">
        <v>38961</v>
      </c>
      <c r="F747" s="48">
        <v>416406</v>
      </c>
      <c r="G747" s="48">
        <v>416406</v>
      </c>
      <c r="H747" s="48">
        <v>416406</v>
      </c>
      <c r="I747" s="48">
        <v>416406</v>
      </c>
      <c r="J747" s="48">
        <v>416406</v>
      </c>
      <c r="K747" s="48">
        <v>416406</v>
      </c>
      <c r="L747" s="48">
        <v>416406</v>
      </c>
      <c r="M747" s="49">
        <v>416406</v>
      </c>
      <c r="N747" s="49">
        <v>416406</v>
      </c>
      <c r="O747" s="49">
        <v>416406</v>
      </c>
      <c r="P747" s="49">
        <v>416406</v>
      </c>
      <c r="Q747" s="49">
        <v>416406</v>
      </c>
      <c r="R747" s="49">
        <v>416406</v>
      </c>
      <c r="S747" s="50">
        <f t="shared" si="103"/>
        <v>416406</v>
      </c>
      <c r="T747" s="50" t="e">
        <f>S747-#REF!</f>
        <v>#REF!</v>
      </c>
      <c r="U747" s="51" t="s">
        <v>1163</v>
      </c>
      <c r="V747" s="51"/>
      <c r="W747" s="51" t="s">
        <v>1164</v>
      </c>
      <c r="X747" s="56"/>
      <c r="Y747" s="56" t="s">
        <v>1289</v>
      </c>
      <c r="AA747" s="53">
        <v>0</v>
      </c>
      <c r="AB747" s="8">
        <v>0</v>
      </c>
      <c r="AC747" s="54">
        <v>0</v>
      </c>
      <c r="AD747" s="53"/>
      <c r="AE747" s="8"/>
      <c r="AF747" s="54">
        <f t="shared" si="115"/>
        <v>0</v>
      </c>
      <c r="AG747" s="53"/>
      <c r="AH747" s="8"/>
      <c r="AI747" s="54">
        <f t="shared" si="104"/>
        <v>0</v>
      </c>
      <c r="AJ747" s="53">
        <f t="shared" si="114"/>
        <v>416406</v>
      </c>
      <c r="AK747" s="8">
        <f t="shared" si="114"/>
        <v>416406</v>
      </c>
      <c r="AL747" s="54">
        <f t="shared" si="114"/>
        <v>416406</v>
      </c>
      <c r="AM747" s="55">
        <f t="shared" si="105"/>
        <v>0</v>
      </c>
      <c r="AN747" s="4"/>
      <c r="AO747" s="4"/>
    </row>
    <row r="748" spans="1:41" ht="12.75">
      <c r="A748" s="11">
        <v>741</v>
      </c>
      <c r="B748" s="75">
        <v>21900133</v>
      </c>
      <c r="C748" s="11"/>
      <c r="D748" s="5" t="s">
        <v>471</v>
      </c>
      <c r="E748" s="23">
        <v>38961</v>
      </c>
      <c r="F748" s="48">
        <v>-501</v>
      </c>
      <c r="G748" s="48">
        <v>-1656</v>
      </c>
      <c r="H748" s="48">
        <v>-2811</v>
      </c>
      <c r="I748" s="48">
        <v>-3966</v>
      </c>
      <c r="J748" s="48">
        <v>-5121</v>
      </c>
      <c r="K748" s="48">
        <v>-6276</v>
      </c>
      <c r="L748" s="48">
        <v>-7431</v>
      </c>
      <c r="M748" s="49">
        <v>-8586</v>
      </c>
      <c r="N748" s="49">
        <v>-9741</v>
      </c>
      <c r="O748" s="49">
        <v>-10896</v>
      </c>
      <c r="P748" s="49">
        <v>-12051</v>
      </c>
      <c r="Q748" s="49">
        <v>-13206</v>
      </c>
      <c r="R748" s="49">
        <v>-14361</v>
      </c>
      <c r="S748" s="50">
        <f t="shared" si="103"/>
        <v>-7431</v>
      </c>
      <c r="T748" s="50" t="e">
        <f>S748-#REF!</f>
        <v>#REF!</v>
      </c>
      <c r="U748" s="51" t="s">
        <v>1163</v>
      </c>
      <c r="V748" s="51"/>
      <c r="W748" s="51" t="s">
        <v>1164</v>
      </c>
      <c r="X748" s="56"/>
      <c r="Y748" s="56" t="s">
        <v>1289</v>
      </c>
      <c r="AA748" s="53">
        <v>0</v>
      </c>
      <c r="AB748" s="8">
        <v>0</v>
      </c>
      <c r="AC748" s="54">
        <v>0</v>
      </c>
      <c r="AD748" s="53"/>
      <c r="AE748" s="8"/>
      <c r="AF748" s="54">
        <f t="shared" si="115"/>
        <v>0</v>
      </c>
      <c r="AG748" s="53"/>
      <c r="AH748" s="8"/>
      <c r="AI748" s="54">
        <f t="shared" si="104"/>
        <v>0</v>
      </c>
      <c r="AJ748" s="53">
        <f t="shared" si="114"/>
        <v>-7431</v>
      </c>
      <c r="AK748" s="8">
        <f t="shared" si="114"/>
        <v>-7431</v>
      </c>
      <c r="AL748" s="54">
        <f t="shared" si="114"/>
        <v>-7431</v>
      </c>
      <c r="AM748" s="55">
        <f t="shared" si="105"/>
        <v>0</v>
      </c>
      <c r="AN748" s="4"/>
      <c r="AO748" s="4"/>
    </row>
    <row r="749" spans="1:41" ht="12.75">
      <c r="A749" s="11">
        <v>742</v>
      </c>
      <c r="B749" s="75">
        <v>21900143</v>
      </c>
      <c r="C749" s="11"/>
      <c r="D749" s="77" t="s">
        <v>472</v>
      </c>
      <c r="E749" s="23">
        <v>39052</v>
      </c>
      <c r="F749" s="48"/>
      <c r="G749" s="48"/>
      <c r="H749" s="48"/>
      <c r="I749" s="48">
        <v>20566780</v>
      </c>
      <c r="J749" s="48">
        <v>20202161.42</v>
      </c>
      <c r="K749" s="48">
        <v>19837542.84</v>
      </c>
      <c r="L749" s="48">
        <v>19472924.26</v>
      </c>
      <c r="M749" s="49">
        <v>19108305.68</v>
      </c>
      <c r="N749" s="49">
        <v>18743687.1</v>
      </c>
      <c r="O749" s="49">
        <v>18379068.52</v>
      </c>
      <c r="P749" s="49">
        <v>23416491.92</v>
      </c>
      <c r="Q749" s="49">
        <v>23010640.34</v>
      </c>
      <c r="R749" s="49">
        <v>22604788.76</v>
      </c>
      <c r="S749" s="50">
        <f t="shared" si="103"/>
        <v>16169999.705</v>
      </c>
      <c r="T749" s="50" t="e">
        <f>S749-#REF!</f>
        <v>#REF!</v>
      </c>
      <c r="U749" s="51" t="s">
        <v>1056</v>
      </c>
      <c r="V749" s="51"/>
      <c r="W749" s="51" t="s">
        <v>40</v>
      </c>
      <c r="X749" s="56"/>
      <c r="Y749" s="56" t="s">
        <v>37</v>
      </c>
      <c r="AA749" s="53">
        <v>0</v>
      </c>
      <c r="AB749" s="8">
        <v>0</v>
      </c>
      <c r="AC749" s="54">
        <v>0</v>
      </c>
      <c r="AD749" s="53"/>
      <c r="AE749" s="8"/>
      <c r="AF749" s="54">
        <f t="shared" si="115"/>
        <v>0</v>
      </c>
      <c r="AG749" s="53"/>
      <c r="AH749" s="8"/>
      <c r="AI749" s="54">
        <f t="shared" si="104"/>
        <v>0</v>
      </c>
      <c r="AJ749" s="53">
        <f t="shared" si="114"/>
        <v>16169999.705</v>
      </c>
      <c r="AK749" s="8">
        <f t="shared" si="114"/>
        <v>16169999.705</v>
      </c>
      <c r="AL749" s="54">
        <f t="shared" si="114"/>
        <v>16169999.705</v>
      </c>
      <c r="AM749" s="55">
        <f t="shared" si="105"/>
        <v>0</v>
      </c>
      <c r="AN749" s="4"/>
      <c r="AO749" s="4"/>
    </row>
    <row r="750" spans="1:41" ht="12.75">
      <c r="A750" s="11">
        <v>743</v>
      </c>
      <c r="B750" s="75">
        <v>21900153</v>
      </c>
      <c r="C750" s="11"/>
      <c r="D750" s="77" t="s">
        <v>473</v>
      </c>
      <c r="E750" s="23">
        <v>39052</v>
      </c>
      <c r="F750" s="48"/>
      <c r="G750" s="48"/>
      <c r="H750" s="48"/>
      <c r="I750" s="48">
        <v>-7198373</v>
      </c>
      <c r="J750" s="48">
        <v>-7070757</v>
      </c>
      <c r="K750" s="48">
        <v>-6943141</v>
      </c>
      <c r="L750" s="48">
        <v>-6815525</v>
      </c>
      <c r="M750" s="49">
        <v>-6687909</v>
      </c>
      <c r="N750" s="49">
        <v>-6560293</v>
      </c>
      <c r="O750" s="49">
        <v>-6432677</v>
      </c>
      <c r="P750" s="49">
        <v>-8195772.17</v>
      </c>
      <c r="Q750" s="49">
        <v>-8053724.12</v>
      </c>
      <c r="R750" s="49">
        <v>-7911676.07</v>
      </c>
      <c r="S750" s="50">
        <f t="shared" si="103"/>
        <v>-5659500.777083334</v>
      </c>
      <c r="T750" s="50" t="e">
        <f>S750-#REF!</f>
        <v>#REF!</v>
      </c>
      <c r="U750" s="51" t="s">
        <v>1056</v>
      </c>
      <c r="V750" s="51"/>
      <c r="W750" s="51" t="s">
        <v>40</v>
      </c>
      <c r="X750" s="56"/>
      <c r="Y750" s="56" t="s">
        <v>37</v>
      </c>
      <c r="AA750" s="53">
        <v>0</v>
      </c>
      <c r="AB750" s="8">
        <v>0</v>
      </c>
      <c r="AC750" s="54">
        <v>0</v>
      </c>
      <c r="AD750" s="53"/>
      <c r="AE750" s="8"/>
      <c r="AF750" s="54">
        <f t="shared" si="115"/>
        <v>0</v>
      </c>
      <c r="AG750" s="53"/>
      <c r="AH750" s="8"/>
      <c r="AI750" s="54">
        <f t="shared" si="104"/>
        <v>0</v>
      </c>
      <c r="AJ750" s="53">
        <f t="shared" si="114"/>
        <v>-5659500.777083334</v>
      </c>
      <c r="AK750" s="8">
        <f t="shared" si="114"/>
        <v>-5659500.777083334</v>
      </c>
      <c r="AL750" s="54">
        <f t="shared" si="114"/>
        <v>-5659500.777083334</v>
      </c>
      <c r="AM750" s="55">
        <f t="shared" si="105"/>
        <v>0</v>
      </c>
      <c r="AN750" s="4"/>
      <c r="AO750" s="4"/>
    </row>
    <row r="751" spans="1:41" ht="12.75">
      <c r="A751" s="11">
        <v>744</v>
      </c>
      <c r="B751" s="75">
        <v>21900163</v>
      </c>
      <c r="C751" s="11"/>
      <c r="D751" s="77" t="s">
        <v>472</v>
      </c>
      <c r="E751" s="23">
        <v>39052</v>
      </c>
      <c r="F751" s="48"/>
      <c r="G751" s="48"/>
      <c r="H751" s="48"/>
      <c r="I751" s="48">
        <v>15826177</v>
      </c>
      <c r="J751" s="48">
        <v>15629592.75</v>
      </c>
      <c r="K751" s="48">
        <v>15433008.5</v>
      </c>
      <c r="L751" s="48">
        <v>15236424.25</v>
      </c>
      <c r="M751" s="49">
        <v>15039840</v>
      </c>
      <c r="N751" s="49">
        <v>14843255.75</v>
      </c>
      <c r="O751" s="49">
        <v>14646671.5</v>
      </c>
      <c r="P751" s="49">
        <v>14379446.25</v>
      </c>
      <c r="Q751" s="49">
        <v>14172770.4</v>
      </c>
      <c r="R751" s="49">
        <v>13966094.55</v>
      </c>
      <c r="S751" s="50">
        <f t="shared" si="103"/>
        <v>11849186.139583334</v>
      </c>
      <c r="T751" s="50" t="e">
        <f>S751-#REF!</f>
        <v>#REF!</v>
      </c>
      <c r="U751" s="51" t="s">
        <v>1056</v>
      </c>
      <c r="V751" s="51"/>
      <c r="W751" s="51" t="s">
        <v>40</v>
      </c>
      <c r="X751" s="56"/>
      <c r="Y751" s="56" t="s">
        <v>37</v>
      </c>
      <c r="AA751" s="53">
        <v>0</v>
      </c>
      <c r="AB751" s="8">
        <v>0</v>
      </c>
      <c r="AC751" s="54">
        <v>0</v>
      </c>
      <c r="AD751" s="53"/>
      <c r="AE751" s="8"/>
      <c r="AF751" s="54">
        <f t="shared" si="115"/>
        <v>0</v>
      </c>
      <c r="AG751" s="53"/>
      <c r="AH751" s="8"/>
      <c r="AI751" s="54">
        <f t="shared" si="104"/>
        <v>0</v>
      </c>
      <c r="AJ751" s="53">
        <f t="shared" si="114"/>
        <v>11849186.139583334</v>
      </c>
      <c r="AK751" s="8">
        <f t="shared" si="114"/>
        <v>11849186.139583334</v>
      </c>
      <c r="AL751" s="54">
        <f t="shared" si="114"/>
        <v>11849186.139583334</v>
      </c>
      <c r="AM751" s="55">
        <f t="shared" si="105"/>
        <v>0</v>
      </c>
      <c r="AN751" s="4"/>
      <c r="AO751" s="4"/>
    </row>
    <row r="752" spans="1:41" ht="12.75">
      <c r="A752" s="11">
        <v>745</v>
      </c>
      <c r="B752" s="75">
        <v>21900173</v>
      </c>
      <c r="C752" s="11"/>
      <c r="D752" s="77" t="s">
        <v>474</v>
      </c>
      <c r="E752" s="23">
        <v>39052</v>
      </c>
      <c r="F752" s="48"/>
      <c r="G752" s="48"/>
      <c r="H752" s="48"/>
      <c r="I752" s="48">
        <v>-5539162</v>
      </c>
      <c r="J752" s="48">
        <v>-5470358</v>
      </c>
      <c r="K752" s="48">
        <v>-5401554</v>
      </c>
      <c r="L752" s="48">
        <v>-5332750</v>
      </c>
      <c r="M752" s="49">
        <v>-5263946</v>
      </c>
      <c r="N752" s="49">
        <v>-5195142</v>
      </c>
      <c r="O752" s="49">
        <v>-5126338</v>
      </c>
      <c r="P752" s="49">
        <v>-5032810</v>
      </c>
      <c r="Q752" s="49">
        <v>-4960473.8</v>
      </c>
      <c r="R752" s="49">
        <v>-4888137.6</v>
      </c>
      <c r="S752" s="50">
        <f t="shared" si="103"/>
        <v>-4147216.883333333</v>
      </c>
      <c r="T752" s="50" t="e">
        <f>S752-#REF!</f>
        <v>#REF!</v>
      </c>
      <c r="U752" s="51" t="s">
        <v>1056</v>
      </c>
      <c r="V752" s="51"/>
      <c r="W752" s="51" t="s">
        <v>40</v>
      </c>
      <c r="X752" s="56"/>
      <c r="Y752" s="56" t="s">
        <v>37</v>
      </c>
      <c r="AA752" s="53">
        <v>0</v>
      </c>
      <c r="AB752" s="8">
        <v>0</v>
      </c>
      <c r="AC752" s="54">
        <v>0</v>
      </c>
      <c r="AD752" s="53"/>
      <c r="AE752" s="8"/>
      <c r="AF752" s="54">
        <f t="shared" si="115"/>
        <v>0</v>
      </c>
      <c r="AG752" s="53"/>
      <c r="AH752" s="8"/>
      <c r="AI752" s="54">
        <f t="shared" si="104"/>
        <v>0</v>
      </c>
      <c r="AJ752" s="53">
        <f t="shared" si="114"/>
        <v>-4147216.883333333</v>
      </c>
      <c r="AK752" s="8">
        <f t="shared" si="114"/>
        <v>-4147216.883333333</v>
      </c>
      <c r="AL752" s="54">
        <f t="shared" si="114"/>
        <v>-4147216.883333333</v>
      </c>
      <c r="AM752" s="55">
        <f t="shared" si="105"/>
        <v>0</v>
      </c>
      <c r="AN752" s="4"/>
      <c r="AO752" s="4"/>
    </row>
    <row r="753" spans="1:41" ht="12.75">
      <c r="A753" s="11">
        <v>746</v>
      </c>
      <c r="B753" s="75">
        <v>21900183</v>
      </c>
      <c r="C753" s="11"/>
      <c r="D753" s="77" t="s">
        <v>475</v>
      </c>
      <c r="E753" s="23">
        <v>39052</v>
      </c>
      <c r="F753" s="48"/>
      <c r="G753" s="48"/>
      <c r="H753" s="48"/>
      <c r="I753" s="48">
        <v>-907000</v>
      </c>
      <c r="J753" s="48">
        <v>-957666.67</v>
      </c>
      <c r="K753" s="48">
        <v>-1008333.34</v>
      </c>
      <c r="L753" s="48">
        <v>-1059000.01</v>
      </c>
      <c r="M753" s="49">
        <v>-1109666.68</v>
      </c>
      <c r="N753" s="49">
        <v>-1160333.35</v>
      </c>
      <c r="O753" s="49">
        <v>-1211000.02</v>
      </c>
      <c r="P753" s="49">
        <v>-1295066.69</v>
      </c>
      <c r="Q753" s="49">
        <v>-1345733.36</v>
      </c>
      <c r="R753" s="49">
        <v>-7414750</v>
      </c>
      <c r="S753" s="50">
        <f t="shared" si="103"/>
        <v>-1146764.593333333</v>
      </c>
      <c r="T753" s="50" t="e">
        <f>S753-#REF!</f>
        <v>#REF!</v>
      </c>
      <c r="U753" s="51" t="s">
        <v>1056</v>
      </c>
      <c r="V753" s="51"/>
      <c r="W753" s="51" t="s">
        <v>40</v>
      </c>
      <c r="X753" s="56"/>
      <c r="Y753" s="56" t="s">
        <v>37</v>
      </c>
      <c r="AA753" s="53">
        <v>0</v>
      </c>
      <c r="AB753" s="8">
        <v>0</v>
      </c>
      <c r="AC753" s="54">
        <v>0</v>
      </c>
      <c r="AD753" s="53"/>
      <c r="AE753" s="8"/>
      <c r="AF753" s="54">
        <f t="shared" si="115"/>
        <v>0</v>
      </c>
      <c r="AG753" s="53"/>
      <c r="AH753" s="8"/>
      <c r="AI753" s="54">
        <f t="shared" si="104"/>
        <v>0</v>
      </c>
      <c r="AJ753" s="53">
        <f t="shared" si="114"/>
        <v>-1146764.593333333</v>
      </c>
      <c r="AK753" s="8">
        <f t="shared" si="114"/>
        <v>-1146764.593333333</v>
      </c>
      <c r="AL753" s="54">
        <f t="shared" si="114"/>
        <v>-1146764.593333333</v>
      </c>
      <c r="AM753" s="55">
        <f t="shared" si="105"/>
        <v>0</v>
      </c>
      <c r="AN753" s="4"/>
      <c r="AO753" s="4"/>
    </row>
    <row r="754" spans="1:41" ht="12.75">
      <c r="A754" s="11">
        <v>747</v>
      </c>
      <c r="B754" s="75">
        <v>21900193</v>
      </c>
      <c r="C754" s="11"/>
      <c r="D754" s="77" t="s">
        <v>476</v>
      </c>
      <c r="E754" s="23">
        <v>39052</v>
      </c>
      <c r="F754" s="48"/>
      <c r="G754" s="48"/>
      <c r="H754" s="48"/>
      <c r="I754" s="48">
        <v>317450</v>
      </c>
      <c r="J754" s="48">
        <v>335183</v>
      </c>
      <c r="K754" s="48">
        <v>352916</v>
      </c>
      <c r="L754" s="48">
        <v>370649</v>
      </c>
      <c r="M754" s="49">
        <v>388382</v>
      </c>
      <c r="N754" s="49">
        <v>406115</v>
      </c>
      <c r="O754" s="49">
        <v>423848</v>
      </c>
      <c r="P754" s="49">
        <v>429891</v>
      </c>
      <c r="Q754" s="49">
        <v>447624</v>
      </c>
      <c r="R754" s="49">
        <v>2571779.49</v>
      </c>
      <c r="S754" s="50">
        <f t="shared" si="103"/>
        <v>396495.6454166667</v>
      </c>
      <c r="T754" s="50" t="e">
        <f>S754-#REF!</f>
        <v>#REF!</v>
      </c>
      <c r="U754" s="51" t="s">
        <v>1056</v>
      </c>
      <c r="V754" s="51"/>
      <c r="W754" s="51" t="s">
        <v>40</v>
      </c>
      <c r="X754" s="56"/>
      <c r="Y754" s="56" t="s">
        <v>37</v>
      </c>
      <c r="AA754" s="53">
        <v>0</v>
      </c>
      <c r="AB754" s="8">
        <v>0</v>
      </c>
      <c r="AC754" s="54">
        <v>0</v>
      </c>
      <c r="AD754" s="53"/>
      <c r="AE754" s="8"/>
      <c r="AF754" s="54">
        <f t="shared" si="115"/>
        <v>0</v>
      </c>
      <c r="AG754" s="53"/>
      <c r="AH754" s="8"/>
      <c r="AI754" s="54">
        <f t="shared" si="104"/>
        <v>0</v>
      </c>
      <c r="AJ754" s="53">
        <f t="shared" si="114"/>
        <v>396495.6454166667</v>
      </c>
      <c r="AK754" s="8">
        <f t="shared" si="114"/>
        <v>396495.6454166667</v>
      </c>
      <c r="AL754" s="54">
        <f t="shared" si="114"/>
        <v>396495.6454166667</v>
      </c>
      <c r="AM754" s="55">
        <f t="shared" si="105"/>
        <v>0</v>
      </c>
      <c r="AN754" s="4"/>
      <c r="AO754" s="4"/>
    </row>
    <row r="755" spans="1:41" ht="12.75">
      <c r="A755" s="11">
        <v>748</v>
      </c>
      <c r="B755" s="75">
        <v>22100043</v>
      </c>
      <c r="C755" s="11"/>
      <c r="D755" s="5" t="s">
        <v>477</v>
      </c>
      <c r="F755" s="48">
        <v>0</v>
      </c>
      <c r="G755" s="48">
        <v>0</v>
      </c>
      <c r="H755" s="48">
        <v>0</v>
      </c>
      <c r="I755" s="48">
        <v>0</v>
      </c>
      <c r="J755" s="48">
        <v>0</v>
      </c>
      <c r="K755" s="48">
        <v>0</v>
      </c>
      <c r="L755" s="48">
        <v>0</v>
      </c>
      <c r="M755" s="49">
        <v>0</v>
      </c>
      <c r="N755" s="49">
        <v>0</v>
      </c>
      <c r="O755" s="49">
        <v>0</v>
      </c>
      <c r="P755" s="49">
        <v>0</v>
      </c>
      <c r="Q755" s="49">
        <v>0</v>
      </c>
      <c r="R755" s="49">
        <v>0</v>
      </c>
      <c r="S755" s="50">
        <f t="shared" si="103"/>
        <v>0</v>
      </c>
      <c r="T755" s="50" t="e">
        <f>S755-#REF!</f>
        <v>#REF!</v>
      </c>
      <c r="U755" s="51">
        <v>8</v>
      </c>
      <c r="V755" s="51"/>
      <c r="W755" s="51" t="s">
        <v>478</v>
      </c>
      <c r="X755" s="56"/>
      <c r="Y755" s="56">
        <v>8</v>
      </c>
      <c r="AA755" s="53">
        <f aca="true" t="shared" si="116" ref="AA755:AA786">S755</f>
        <v>0</v>
      </c>
      <c r="AB755" s="8">
        <f aca="true" t="shared" si="117" ref="AB755:AB779">S755</f>
        <v>0</v>
      </c>
      <c r="AC755" s="54">
        <f aca="true" t="shared" si="118" ref="AC755:AC779">S755</f>
        <v>0</v>
      </c>
      <c r="AD755" s="53"/>
      <c r="AE755" s="8"/>
      <c r="AF755" s="54">
        <f t="shared" si="115"/>
        <v>0</v>
      </c>
      <c r="AG755" s="53"/>
      <c r="AH755" s="8"/>
      <c r="AI755" s="54">
        <f t="shared" si="104"/>
        <v>0</v>
      </c>
      <c r="AJ755" s="53">
        <f t="shared" si="114"/>
        <v>0</v>
      </c>
      <c r="AK755" s="8">
        <f t="shared" si="114"/>
        <v>0</v>
      </c>
      <c r="AL755" s="54">
        <f t="shared" si="114"/>
        <v>0</v>
      </c>
      <c r="AM755" s="55">
        <f t="shared" si="105"/>
        <v>0</v>
      </c>
      <c r="AN755" s="4"/>
      <c r="AO755" s="4"/>
    </row>
    <row r="756" spans="1:41" ht="12.75">
      <c r="A756" s="11">
        <v>749</v>
      </c>
      <c r="B756" s="46">
        <v>22100063</v>
      </c>
      <c r="D756" s="11" t="s">
        <v>479</v>
      </c>
      <c r="F756" s="48">
        <v>-25000000</v>
      </c>
      <c r="G756" s="48">
        <v>-25000000</v>
      </c>
      <c r="H756" s="48">
        <v>-25000000</v>
      </c>
      <c r="I756" s="48">
        <v>-25000000</v>
      </c>
      <c r="J756" s="48">
        <v>-25000000</v>
      </c>
      <c r="K756" s="48">
        <v>-25000000</v>
      </c>
      <c r="L756" s="48">
        <v>-25000000</v>
      </c>
      <c r="M756" s="49">
        <v>-25000000</v>
      </c>
      <c r="N756" s="49">
        <v>-25000000</v>
      </c>
      <c r="O756" s="49">
        <v>-25000000</v>
      </c>
      <c r="P756" s="49">
        <v>-25000000</v>
      </c>
      <c r="Q756" s="49">
        <v>-25000000</v>
      </c>
      <c r="R756" s="49">
        <v>-25000000</v>
      </c>
      <c r="S756" s="50">
        <f t="shared" si="103"/>
        <v>-25000000</v>
      </c>
      <c r="T756" s="50" t="e">
        <f>S756-#REF!</f>
        <v>#REF!</v>
      </c>
      <c r="U756" s="51">
        <v>8</v>
      </c>
      <c r="V756" s="51"/>
      <c r="W756" s="51" t="s">
        <v>478</v>
      </c>
      <c r="X756" s="56"/>
      <c r="Y756" s="56">
        <v>8</v>
      </c>
      <c r="AA756" s="53">
        <f t="shared" si="116"/>
        <v>-25000000</v>
      </c>
      <c r="AB756" s="8">
        <f t="shared" si="117"/>
        <v>-25000000</v>
      </c>
      <c r="AC756" s="54">
        <f t="shared" si="118"/>
        <v>-25000000</v>
      </c>
      <c r="AD756" s="53"/>
      <c r="AE756" s="8"/>
      <c r="AF756" s="54">
        <f t="shared" si="115"/>
        <v>0</v>
      </c>
      <c r="AG756" s="53"/>
      <c r="AH756" s="8"/>
      <c r="AI756" s="54">
        <f t="shared" si="104"/>
        <v>0</v>
      </c>
      <c r="AJ756" s="53">
        <f t="shared" si="114"/>
        <v>0</v>
      </c>
      <c r="AK756" s="8">
        <f t="shared" si="114"/>
        <v>0</v>
      </c>
      <c r="AL756" s="54">
        <f t="shared" si="114"/>
        <v>0</v>
      </c>
      <c r="AM756" s="55">
        <f t="shared" si="105"/>
        <v>0</v>
      </c>
      <c r="AN756" s="4"/>
      <c r="AO756" s="4"/>
    </row>
    <row r="757" spans="1:41" ht="12.75">
      <c r="A757" s="11">
        <v>750</v>
      </c>
      <c r="B757" s="46">
        <v>22100193</v>
      </c>
      <c r="D757" s="11" t="s">
        <v>480</v>
      </c>
      <c r="F757" s="48">
        <v>-3500000</v>
      </c>
      <c r="G757" s="48">
        <v>-3500000</v>
      </c>
      <c r="H757" s="48">
        <v>-3500000</v>
      </c>
      <c r="I757" s="48">
        <v>-3500000</v>
      </c>
      <c r="J757" s="48">
        <v>-3500000</v>
      </c>
      <c r="K757" s="48">
        <v>-3500000</v>
      </c>
      <c r="L757" s="48">
        <v>-3500000</v>
      </c>
      <c r="M757" s="49">
        <v>-3500000</v>
      </c>
      <c r="N757" s="49">
        <v>-3500000</v>
      </c>
      <c r="O757" s="49">
        <v>-3500000</v>
      </c>
      <c r="P757" s="49">
        <v>-3500000</v>
      </c>
      <c r="Q757" s="49">
        <v>-3500000</v>
      </c>
      <c r="R757" s="49">
        <v>-3500000</v>
      </c>
      <c r="S757" s="50">
        <f t="shared" si="103"/>
        <v>-3500000</v>
      </c>
      <c r="T757" s="50" t="e">
        <f>S757-#REF!</f>
        <v>#REF!</v>
      </c>
      <c r="U757" s="51">
        <v>8</v>
      </c>
      <c r="V757" s="51"/>
      <c r="W757" s="51" t="s">
        <v>478</v>
      </c>
      <c r="X757" s="56"/>
      <c r="Y757" s="56">
        <v>8</v>
      </c>
      <c r="AA757" s="53">
        <f t="shared" si="116"/>
        <v>-3500000</v>
      </c>
      <c r="AB757" s="8">
        <f t="shared" si="117"/>
        <v>-3500000</v>
      </c>
      <c r="AC757" s="54">
        <f t="shared" si="118"/>
        <v>-3500000</v>
      </c>
      <c r="AD757" s="53"/>
      <c r="AE757" s="8"/>
      <c r="AF757" s="54">
        <f t="shared" si="115"/>
        <v>0</v>
      </c>
      <c r="AG757" s="53"/>
      <c r="AH757" s="8"/>
      <c r="AI757" s="54">
        <f t="shared" si="104"/>
        <v>0</v>
      </c>
      <c r="AJ757" s="53">
        <f t="shared" si="114"/>
        <v>0</v>
      </c>
      <c r="AK757" s="8">
        <f t="shared" si="114"/>
        <v>0</v>
      </c>
      <c r="AL757" s="54">
        <f t="shared" si="114"/>
        <v>0</v>
      </c>
      <c r="AM757" s="55">
        <f t="shared" si="105"/>
        <v>0</v>
      </c>
      <c r="AN757" s="4"/>
      <c r="AO757" s="4"/>
    </row>
    <row r="758" spans="1:41" ht="12.75">
      <c r="A758" s="11">
        <v>751</v>
      </c>
      <c r="B758" s="46">
        <v>22100223</v>
      </c>
      <c r="D758" s="11" t="s">
        <v>481</v>
      </c>
      <c r="F758" s="48">
        <v>-3000000</v>
      </c>
      <c r="G758" s="48">
        <v>-3000000</v>
      </c>
      <c r="H758" s="48">
        <v>-3000000</v>
      </c>
      <c r="I758" s="48">
        <v>-3000000</v>
      </c>
      <c r="J758" s="48">
        <v>-3000000</v>
      </c>
      <c r="K758" s="48">
        <v>-3000000</v>
      </c>
      <c r="L758" s="48">
        <v>-3000000</v>
      </c>
      <c r="M758" s="49">
        <v>-3000000</v>
      </c>
      <c r="N758" s="49">
        <v>-3000000</v>
      </c>
      <c r="O758" s="49">
        <v>-3000000</v>
      </c>
      <c r="P758" s="49">
        <v>-3000000</v>
      </c>
      <c r="Q758" s="49">
        <v>-3000000</v>
      </c>
      <c r="R758" s="49">
        <v>-3000000</v>
      </c>
      <c r="S758" s="50">
        <f t="shared" si="103"/>
        <v>-3000000</v>
      </c>
      <c r="T758" s="50" t="e">
        <f>S758-#REF!</f>
        <v>#REF!</v>
      </c>
      <c r="U758" s="51">
        <v>8</v>
      </c>
      <c r="V758" s="51"/>
      <c r="W758" s="51" t="s">
        <v>478</v>
      </c>
      <c r="X758" s="56"/>
      <c r="Y758" s="56">
        <v>8</v>
      </c>
      <c r="AA758" s="53">
        <f t="shared" si="116"/>
        <v>-3000000</v>
      </c>
      <c r="AB758" s="8">
        <f t="shared" si="117"/>
        <v>-3000000</v>
      </c>
      <c r="AC758" s="54">
        <f t="shared" si="118"/>
        <v>-3000000</v>
      </c>
      <c r="AD758" s="53"/>
      <c r="AE758" s="8"/>
      <c r="AF758" s="54">
        <f t="shared" si="115"/>
        <v>0</v>
      </c>
      <c r="AG758" s="53"/>
      <c r="AH758" s="8"/>
      <c r="AI758" s="54">
        <f t="shared" si="104"/>
        <v>0</v>
      </c>
      <c r="AJ758" s="53">
        <f aca="true" t="shared" si="119" ref="AJ758:AL777">IF($Y758&gt;0,$S758-$AF758-$AI758-$AC758,0)</f>
        <v>0</v>
      </c>
      <c r="AK758" s="8">
        <f t="shared" si="119"/>
        <v>0</v>
      </c>
      <c r="AL758" s="54">
        <f t="shared" si="119"/>
        <v>0</v>
      </c>
      <c r="AM758" s="55">
        <f t="shared" si="105"/>
        <v>0</v>
      </c>
      <c r="AN758" s="4"/>
      <c r="AO758" s="4"/>
    </row>
    <row r="759" spans="1:41" ht="12.75">
      <c r="A759" s="11">
        <v>752</v>
      </c>
      <c r="B759" s="46">
        <v>22100243</v>
      </c>
      <c r="D759" s="11" t="s">
        <v>482</v>
      </c>
      <c r="F759" s="48">
        <v>-1000000</v>
      </c>
      <c r="G759" s="48">
        <v>-1000000</v>
      </c>
      <c r="H759" s="48">
        <v>-1000000</v>
      </c>
      <c r="I759" s="48">
        <v>-1000000</v>
      </c>
      <c r="J759" s="48">
        <v>-1000000</v>
      </c>
      <c r="K759" s="48">
        <v>-1000000</v>
      </c>
      <c r="L759" s="48">
        <v>-1000000</v>
      </c>
      <c r="M759" s="49">
        <v>-1000000</v>
      </c>
      <c r="N759" s="49">
        <v>-1000000</v>
      </c>
      <c r="O759" s="49">
        <v>-1000000</v>
      </c>
      <c r="P759" s="49">
        <v>-1000000</v>
      </c>
      <c r="Q759" s="49">
        <v>-1000000</v>
      </c>
      <c r="R759" s="49">
        <v>-1000000</v>
      </c>
      <c r="S759" s="50">
        <f t="shared" si="103"/>
        <v>-1000000</v>
      </c>
      <c r="T759" s="50" t="e">
        <f>S759-#REF!</f>
        <v>#REF!</v>
      </c>
      <c r="U759" s="51">
        <v>8</v>
      </c>
      <c r="V759" s="51"/>
      <c r="W759" s="51" t="s">
        <v>478</v>
      </c>
      <c r="X759" s="56"/>
      <c r="Y759" s="56">
        <v>8</v>
      </c>
      <c r="AA759" s="53">
        <f t="shared" si="116"/>
        <v>-1000000</v>
      </c>
      <c r="AB759" s="8">
        <f t="shared" si="117"/>
        <v>-1000000</v>
      </c>
      <c r="AC759" s="54">
        <f t="shared" si="118"/>
        <v>-1000000</v>
      </c>
      <c r="AD759" s="53"/>
      <c r="AE759" s="8"/>
      <c r="AF759" s="54">
        <f t="shared" si="115"/>
        <v>0</v>
      </c>
      <c r="AG759" s="53"/>
      <c r="AH759" s="8"/>
      <c r="AI759" s="54">
        <f t="shared" si="104"/>
        <v>0</v>
      </c>
      <c r="AJ759" s="53">
        <f t="shared" si="119"/>
        <v>0</v>
      </c>
      <c r="AK759" s="8">
        <f t="shared" si="119"/>
        <v>0</v>
      </c>
      <c r="AL759" s="54">
        <f t="shared" si="119"/>
        <v>0</v>
      </c>
      <c r="AM759" s="55">
        <f t="shared" si="105"/>
        <v>0</v>
      </c>
      <c r="AN759" s="4"/>
      <c r="AO759" s="4"/>
    </row>
    <row r="760" spans="1:41" ht="12.75">
      <c r="A760" s="11">
        <v>753</v>
      </c>
      <c r="B760" s="46">
        <v>22100263</v>
      </c>
      <c r="D760" s="11" t="s">
        <v>483</v>
      </c>
      <c r="F760" s="48">
        <v>0</v>
      </c>
      <c r="G760" s="48">
        <v>0</v>
      </c>
      <c r="H760" s="48">
        <v>0</v>
      </c>
      <c r="I760" s="48">
        <v>0</v>
      </c>
      <c r="J760" s="48">
        <v>0</v>
      </c>
      <c r="K760" s="48">
        <v>0</v>
      </c>
      <c r="L760" s="48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0</v>
      </c>
      <c r="R760" s="49">
        <v>0</v>
      </c>
      <c r="S760" s="50">
        <f t="shared" si="103"/>
        <v>0</v>
      </c>
      <c r="T760" s="50" t="e">
        <f>S760-#REF!</f>
        <v>#REF!</v>
      </c>
      <c r="U760" s="51">
        <v>8</v>
      </c>
      <c r="V760" s="51"/>
      <c r="W760" s="51" t="s">
        <v>478</v>
      </c>
      <c r="X760" s="56"/>
      <c r="Y760" s="56">
        <v>8</v>
      </c>
      <c r="AA760" s="53">
        <f t="shared" si="116"/>
        <v>0</v>
      </c>
      <c r="AB760" s="8">
        <f t="shared" si="117"/>
        <v>0</v>
      </c>
      <c r="AC760" s="54">
        <f t="shared" si="118"/>
        <v>0</v>
      </c>
      <c r="AD760" s="53"/>
      <c r="AE760" s="8"/>
      <c r="AF760" s="54">
        <f t="shared" si="115"/>
        <v>0</v>
      </c>
      <c r="AG760" s="53"/>
      <c r="AH760" s="8"/>
      <c r="AI760" s="54">
        <f t="shared" si="104"/>
        <v>0</v>
      </c>
      <c r="AJ760" s="53">
        <f t="shared" si="119"/>
        <v>0</v>
      </c>
      <c r="AK760" s="8">
        <f t="shared" si="119"/>
        <v>0</v>
      </c>
      <c r="AL760" s="54">
        <f t="shared" si="119"/>
        <v>0</v>
      </c>
      <c r="AM760" s="55">
        <f t="shared" si="105"/>
        <v>0</v>
      </c>
      <c r="AN760" s="4"/>
      <c r="AO760" s="4"/>
    </row>
    <row r="761" spans="1:41" ht="12.75">
      <c r="A761" s="11">
        <v>754</v>
      </c>
      <c r="B761" s="46">
        <v>22100273</v>
      </c>
      <c r="D761" s="11" t="s">
        <v>484</v>
      </c>
      <c r="F761" s="48">
        <v>0</v>
      </c>
      <c r="G761" s="48">
        <v>0</v>
      </c>
      <c r="H761" s="48">
        <v>0</v>
      </c>
      <c r="I761" s="48">
        <v>0</v>
      </c>
      <c r="J761" s="48">
        <v>0</v>
      </c>
      <c r="K761" s="48">
        <v>0</v>
      </c>
      <c r="L761" s="48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50">
        <f t="shared" si="103"/>
        <v>0</v>
      </c>
      <c r="T761" s="50" t="e">
        <f>S761-#REF!</f>
        <v>#REF!</v>
      </c>
      <c r="U761" s="51">
        <v>8</v>
      </c>
      <c r="V761" s="51"/>
      <c r="W761" s="51" t="s">
        <v>478</v>
      </c>
      <c r="X761" s="56"/>
      <c r="Y761" s="56">
        <v>8</v>
      </c>
      <c r="AA761" s="53">
        <f t="shared" si="116"/>
        <v>0</v>
      </c>
      <c r="AB761" s="8">
        <f t="shared" si="117"/>
        <v>0</v>
      </c>
      <c r="AC761" s="54">
        <f t="shared" si="118"/>
        <v>0</v>
      </c>
      <c r="AD761" s="53"/>
      <c r="AE761" s="8"/>
      <c r="AF761" s="54">
        <f t="shared" si="115"/>
        <v>0</v>
      </c>
      <c r="AG761" s="53"/>
      <c r="AH761" s="8"/>
      <c r="AI761" s="54">
        <f t="shared" si="104"/>
        <v>0</v>
      </c>
      <c r="AJ761" s="53">
        <f t="shared" si="119"/>
        <v>0</v>
      </c>
      <c r="AK761" s="8">
        <f t="shared" si="119"/>
        <v>0</v>
      </c>
      <c r="AL761" s="54">
        <f t="shared" si="119"/>
        <v>0</v>
      </c>
      <c r="AM761" s="55">
        <f t="shared" si="105"/>
        <v>0</v>
      </c>
      <c r="AN761" s="4"/>
      <c r="AO761" s="4"/>
    </row>
    <row r="762" spans="1:41" ht="12.75">
      <c r="A762" s="11">
        <v>755</v>
      </c>
      <c r="B762" s="46">
        <v>22100283</v>
      </c>
      <c r="D762" s="11" t="s">
        <v>485</v>
      </c>
      <c r="F762" s="48">
        <v>-10000000</v>
      </c>
      <c r="G762" s="48">
        <v>-10000000</v>
      </c>
      <c r="H762" s="48">
        <v>-10000000</v>
      </c>
      <c r="I762" s="48">
        <v>-10000000</v>
      </c>
      <c r="J762" s="48">
        <v>-10000000</v>
      </c>
      <c r="K762" s="48">
        <v>-10000000</v>
      </c>
      <c r="L762" s="48">
        <v>-10000000</v>
      </c>
      <c r="M762" s="49">
        <v>-10000000</v>
      </c>
      <c r="N762" s="49">
        <v>-10000000</v>
      </c>
      <c r="O762" s="49">
        <v>-10000000</v>
      </c>
      <c r="P762" s="49">
        <v>-10000000</v>
      </c>
      <c r="Q762" s="49">
        <v>-10000000</v>
      </c>
      <c r="R762" s="49">
        <v>-10000000</v>
      </c>
      <c r="S762" s="50">
        <f t="shared" si="103"/>
        <v>-10000000</v>
      </c>
      <c r="T762" s="50" t="e">
        <f>S762-#REF!</f>
        <v>#REF!</v>
      </c>
      <c r="U762" s="51">
        <v>8</v>
      </c>
      <c r="V762" s="51"/>
      <c r="W762" s="51" t="s">
        <v>478</v>
      </c>
      <c r="X762" s="56"/>
      <c r="Y762" s="56">
        <v>8</v>
      </c>
      <c r="AA762" s="53">
        <f t="shared" si="116"/>
        <v>-10000000</v>
      </c>
      <c r="AB762" s="8">
        <f t="shared" si="117"/>
        <v>-10000000</v>
      </c>
      <c r="AC762" s="54">
        <f t="shared" si="118"/>
        <v>-10000000</v>
      </c>
      <c r="AD762" s="53"/>
      <c r="AE762" s="8"/>
      <c r="AF762" s="54">
        <f t="shared" si="115"/>
        <v>0</v>
      </c>
      <c r="AG762" s="53"/>
      <c r="AH762" s="8"/>
      <c r="AI762" s="54">
        <f t="shared" si="104"/>
        <v>0</v>
      </c>
      <c r="AJ762" s="53">
        <f t="shared" si="119"/>
        <v>0</v>
      </c>
      <c r="AK762" s="8">
        <f t="shared" si="119"/>
        <v>0</v>
      </c>
      <c r="AL762" s="54">
        <f t="shared" si="119"/>
        <v>0</v>
      </c>
      <c r="AM762" s="55">
        <f t="shared" si="105"/>
        <v>0</v>
      </c>
      <c r="AN762" s="4"/>
      <c r="AO762" s="4"/>
    </row>
    <row r="763" spans="1:41" ht="12.75">
      <c r="A763" s="11">
        <v>756</v>
      </c>
      <c r="B763" s="46">
        <v>22100293</v>
      </c>
      <c r="D763" s="64" t="s">
        <v>486</v>
      </c>
      <c r="F763" s="48">
        <v>0</v>
      </c>
      <c r="G763" s="48">
        <v>0</v>
      </c>
      <c r="H763" s="48">
        <v>0</v>
      </c>
      <c r="I763" s="48">
        <v>0</v>
      </c>
      <c r="J763" s="48">
        <v>0</v>
      </c>
      <c r="K763" s="48">
        <v>0</v>
      </c>
      <c r="L763" s="48">
        <v>0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50">
        <f t="shared" si="103"/>
        <v>0</v>
      </c>
      <c r="T763" s="50" t="e">
        <f>S763-#REF!</f>
        <v>#REF!</v>
      </c>
      <c r="U763" s="51">
        <v>8</v>
      </c>
      <c r="V763" s="51"/>
      <c r="W763" s="51" t="s">
        <v>478</v>
      </c>
      <c r="X763" s="56"/>
      <c r="Y763" s="56">
        <v>8</v>
      </c>
      <c r="AA763" s="53">
        <f t="shared" si="116"/>
        <v>0</v>
      </c>
      <c r="AB763" s="8">
        <f t="shared" si="117"/>
        <v>0</v>
      </c>
      <c r="AC763" s="54">
        <f t="shared" si="118"/>
        <v>0</v>
      </c>
      <c r="AD763" s="53"/>
      <c r="AE763" s="8"/>
      <c r="AF763" s="54">
        <f t="shared" si="115"/>
        <v>0</v>
      </c>
      <c r="AG763" s="53"/>
      <c r="AH763" s="8"/>
      <c r="AI763" s="54">
        <f t="shared" si="104"/>
        <v>0</v>
      </c>
      <c r="AJ763" s="53">
        <f t="shared" si="119"/>
        <v>0</v>
      </c>
      <c r="AK763" s="8">
        <f t="shared" si="119"/>
        <v>0</v>
      </c>
      <c r="AL763" s="54">
        <f t="shared" si="119"/>
        <v>0</v>
      </c>
      <c r="AM763" s="55">
        <f t="shared" si="105"/>
        <v>0</v>
      </c>
      <c r="AN763" s="4"/>
      <c r="AO763" s="4"/>
    </row>
    <row r="764" spans="1:41" ht="12.75">
      <c r="A764" s="11">
        <v>757</v>
      </c>
      <c r="B764" s="46">
        <v>22100303</v>
      </c>
      <c r="D764" s="11" t="s">
        <v>486</v>
      </c>
      <c r="F764" s="48">
        <v>0</v>
      </c>
      <c r="G764" s="48">
        <v>0</v>
      </c>
      <c r="H764" s="48">
        <v>0</v>
      </c>
      <c r="I764" s="48">
        <v>0</v>
      </c>
      <c r="J764" s="48">
        <v>0</v>
      </c>
      <c r="K764" s="48">
        <v>0</v>
      </c>
      <c r="L764" s="48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50">
        <f t="shared" si="103"/>
        <v>0</v>
      </c>
      <c r="T764" s="50" t="e">
        <f>S764-#REF!</f>
        <v>#REF!</v>
      </c>
      <c r="U764" s="51">
        <v>8</v>
      </c>
      <c r="V764" s="51"/>
      <c r="W764" s="51" t="s">
        <v>478</v>
      </c>
      <c r="X764" s="56"/>
      <c r="Y764" s="56">
        <v>8</v>
      </c>
      <c r="AA764" s="53">
        <f t="shared" si="116"/>
        <v>0</v>
      </c>
      <c r="AB764" s="8">
        <f t="shared" si="117"/>
        <v>0</v>
      </c>
      <c r="AC764" s="54">
        <f t="shared" si="118"/>
        <v>0</v>
      </c>
      <c r="AD764" s="53"/>
      <c r="AE764" s="8"/>
      <c r="AF764" s="54">
        <f t="shared" si="115"/>
        <v>0</v>
      </c>
      <c r="AG764" s="53"/>
      <c r="AH764" s="8"/>
      <c r="AI764" s="54">
        <f t="shared" si="104"/>
        <v>0</v>
      </c>
      <c r="AJ764" s="53">
        <f t="shared" si="119"/>
        <v>0</v>
      </c>
      <c r="AK764" s="8">
        <f t="shared" si="119"/>
        <v>0</v>
      </c>
      <c r="AL764" s="54">
        <f t="shared" si="119"/>
        <v>0</v>
      </c>
      <c r="AM764" s="55">
        <f t="shared" si="105"/>
        <v>0</v>
      </c>
      <c r="AN764" s="4"/>
      <c r="AO764" s="4"/>
    </row>
    <row r="765" spans="1:41" ht="12.75">
      <c r="A765" s="11">
        <v>758</v>
      </c>
      <c r="B765" s="46">
        <v>22100313</v>
      </c>
      <c r="D765" s="11" t="s">
        <v>487</v>
      </c>
      <c r="F765" s="48">
        <v>0</v>
      </c>
      <c r="G765" s="48">
        <v>0</v>
      </c>
      <c r="H765" s="48">
        <v>0</v>
      </c>
      <c r="I765" s="48">
        <v>0</v>
      </c>
      <c r="J765" s="48">
        <v>0</v>
      </c>
      <c r="K765" s="48">
        <v>0</v>
      </c>
      <c r="L765" s="48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50">
        <f t="shared" si="103"/>
        <v>0</v>
      </c>
      <c r="T765" s="50" t="e">
        <f>S765-#REF!</f>
        <v>#REF!</v>
      </c>
      <c r="U765" s="51">
        <v>8</v>
      </c>
      <c r="V765" s="51"/>
      <c r="W765" s="51" t="s">
        <v>478</v>
      </c>
      <c r="X765" s="56"/>
      <c r="Y765" s="56">
        <v>8</v>
      </c>
      <c r="AA765" s="53">
        <f t="shared" si="116"/>
        <v>0</v>
      </c>
      <c r="AB765" s="8">
        <f t="shared" si="117"/>
        <v>0</v>
      </c>
      <c r="AC765" s="54">
        <f t="shared" si="118"/>
        <v>0</v>
      </c>
      <c r="AD765" s="53"/>
      <c r="AE765" s="8"/>
      <c r="AF765" s="54">
        <f t="shared" si="115"/>
        <v>0</v>
      </c>
      <c r="AG765" s="53"/>
      <c r="AH765" s="8"/>
      <c r="AI765" s="54">
        <f t="shared" si="104"/>
        <v>0</v>
      </c>
      <c r="AJ765" s="53">
        <f t="shared" si="119"/>
        <v>0</v>
      </c>
      <c r="AK765" s="8">
        <f t="shared" si="119"/>
        <v>0</v>
      </c>
      <c r="AL765" s="54">
        <f t="shared" si="119"/>
        <v>0</v>
      </c>
      <c r="AM765" s="55">
        <f t="shared" si="105"/>
        <v>0</v>
      </c>
      <c r="AN765" s="4"/>
      <c r="AO765" s="4"/>
    </row>
    <row r="766" spans="1:41" ht="12.75">
      <c r="A766" s="11">
        <v>759</v>
      </c>
      <c r="B766" s="46">
        <v>22100323</v>
      </c>
      <c r="D766" s="11" t="s">
        <v>488</v>
      </c>
      <c r="F766" s="48">
        <v>-20000000</v>
      </c>
      <c r="G766" s="48">
        <v>-20000000</v>
      </c>
      <c r="H766" s="48">
        <v>-20000000</v>
      </c>
      <c r="I766" s="48">
        <v>-20000000</v>
      </c>
      <c r="J766" s="48">
        <v>-20000000</v>
      </c>
      <c r="K766" s="48">
        <v>-20000000</v>
      </c>
      <c r="L766" s="48">
        <v>-20000000</v>
      </c>
      <c r="M766" s="49">
        <v>-20000000</v>
      </c>
      <c r="N766" s="49">
        <v>-20000000</v>
      </c>
      <c r="O766" s="49">
        <v>-20000000</v>
      </c>
      <c r="P766" s="49">
        <v>-20000000</v>
      </c>
      <c r="Q766" s="49">
        <v>-20000000</v>
      </c>
      <c r="R766" s="49">
        <v>0</v>
      </c>
      <c r="S766" s="50">
        <f aca="true" t="shared" si="120" ref="S766:S829">(F766+R766+SUM(G766:Q766)*2)/24</f>
        <v>-19166666.666666668</v>
      </c>
      <c r="T766" s="50" t="e">
        <f>S766-#REF!</f>
        <v>#REF!</v>
      </c>
      <c r="U766" s="51">
        <v>8</v>
      </c>
      <c r="V766" s="51"/>
      <c r="W766" s="51" t="s">
        <v>478</v>
      </c>
      <c r="X766" s="56"/>
      <c r="Y766" s="56">
        <v>8</v>
      </c>
      <c r="AA766" s="53">
        <f t="shared" si="116"/>
        <v>-19166666.666666668</v>
      </c>
      <c r="AB766" s="8">
        <f t="shared" si="117"/>
        <v>-19166666.666666668</v>
      </c>
      <c r="AC766" s="54">
        <f t="shared" si="118"/>
        <v>-19166666.666666668</v>
      </c>
      <c r="AD766" s="53"/>
      <c r="AE766" s="8"/>
      <c r="AF766" s="54">
        <f t="shared" si="115"/>
        <v>0</v>
      </c>
      <c r="AG766" s="53"/>
      <c r="AH766" s="8"/>
      <c r="AI766" s="54">
        <f aca="true" t="shared" si="121" ref="AI766:AI829">AG766+AH766</f>
        <v>0</v>
      </c>
      <c r="AJ766" s="53">
        <f t="shared" si="119"/>
        <v>0</v>
      </c>
      <c r="AK766" s="8">
        <f t="shared" si="119"/>
        <v>0</v>
      </c>
      <c r="AL766" s="54">
        <f t="shared" si="119"/>
        <v>0</v>
      </c>
      <c r="AM766" s="55">
        <f aca="true" t="shared" si="122" ref="AM766:AM829">S766-AC766-AF766-AL766-AI766</f>
        <v>0</v>
      </c>
      <c r="AN766" s="4"/>
      <c r="AO766" s="4"/>
    </row>
    <row r="767" spans="1:41" ht="12.75">
      <c r="A767" s="11">
        <v>760</v>
      </c>
      <c r="B767" s="46">
        <v>22100333</v>
      </c>
      <c r="D767" s="11" t="s">
        <v>489</v>
      </c>
      <c r="F767" s="48">
        <v>-5000000</v>
      </c>
      <c r="G767" s="48">
        <v>-5000000</v>
      </c>
      <c r="H767" s="48">
        <v>-5000000</v>
      </c>
      <c r="I767" s="48">
        <v>-5000000</v>
      </c>
      <c r="J767" s="48">
        <v>-5000000</v>
      </c>
      <c r="K767" s="48">
        <v>-5000000</v>
      </c>
      <c r="L767" s="48">
        <v>-5000000</v>
      </c>
      <c r="M767" s="49">
        <v>-5000000</v>
      </c>
      <c r="N767" s="49">
        <v>-5000000</v>
      </c>
      <c r="O767" s="49">
        <v>-5000000</v>
      </c>
      <c r="P767" s="49">
        <v>-5000000</v>
      </c>
      <c r="Q767" s="49">
        <v>-5000000</v>
      </c>
      <c r="R767" s="49">
        <v>0</v>
      </c>
      <c r="S767" s="50">
        <f t="shared" si="120"/>
        <v>-4791666.666666667</v>
      </c>
      <c r="T767" s="50" t="e">
        <f>S767-#REF!</f>
        <v>#REF!</v>
      </c>
      <c r="U767" s="51">
        <v>8</v>
      </c>
      <c r="V767" s="51"/>
      <c r="W767" s="51" t="s">
        <v>478</v>
      </c>
      <c r="X767" s="56"/>
      <c r="Y767" s="56">
        <v>8</v>
      </c>
      <c r="AA767" s="53">
        <f t="shared" si="116"/>
        <v>-4791666.666666667</v>
      </c>
      <c r="AB767" s="8">
        <f t="shared" si="117"/>
        <v>-4791666.666666667</v>
      </c>
      <c r="AC767" s="54">
        <f t="shared" si="118"/>
        <v>-4791666.666666667</v>
      </c>
      <c r="AD767" s="53"/>
      <c r="AE767" s="8"/>
      <c r="AF767" s="54">
        <f t="shared" si="115"/>
        <v>0</v>
      </c>
      <c r="AG767" s="53"/>
      <c r="AH767" s="8"/>
      <c r="AI767" s="54">
        <f t="shared" si="121"/>
        <v>0</v>
      </c>
      <c r="AJ767" s="53">
        <f t="shared" si="119"/>
        <v>0</v>
      </c>
      <c r="AK767" s="8">
        <f t="shared" si="119"/>
        <v>0</v>
      </c>
      <c r="AL767" s="54">
        <f t="shared" si="119"/>
        <v>0</v>
      </c>
      <c r="AM767" s="55">
        <f t="shared" si="122"/>
        <v>0</v>
      </c>
      <c r="AN767" s="4"/>
      <c r="AO767" s="4"/>
    </row>
    <row r="768" spans="1:41" ht="12.75">
      <c r="A768" s="11">
        <v>761</v>
      </c>
      <c r="B768" s="46">
        <v>22100343</v>
      </c>
      <c r="D768" s="11" t="s">
        <v>490</v>
      </c>
      <c r="F768" s="48">
        <v>-7000000</v>
      </c>
      <c r="G768" s="48">
        <v>-7000000</v>
      </c>
      <c r="H768" s="48">
        <v>-7000000</v>
      </c>
      <c r="I768" s="48">
        <v>-7000000</v>
      </c>
      <c r="J768" s="48">
        <v>-7000000</v>
      </c>
      <c r="K768" s="48">
        <v>-7000000</v>
      </c>
      <c r="L768" s="48">
        <v>-7000000</v>
      </c>
      <c r="M768" s="49">
        <v>-7000000</v>
      </c>
      <c r="N768" s="49">
        <v>-7000000</v>
      </c>
      <c r="O768" s="49">
        <v>-7000000</v>
      </c>
      <c r="P768" s="49">
        <v>-7000000</v>
      </c>
      <c r="Q768" s="49">
        <v>-7000000</v>
      </c>
      <c r="R768" s="49">
        <v>-7000000</v>
      </c>
      <c r="S768" s="50">
        <f t="shared" si="120"/>
        <v>-7000000</v>
      </c>
      <c r="T768" s="50" t="e">
        <f>S768-#REF!</f>
        <v>#REF!</v>
      </c>
      <c r="U768" s="51">
        <v>8</v>
      </c>
      <c r="V768" s="51"/>
      <c r="W768" s="51" t="s">
        <v>478</v>
      </c>
      <c r="X768" s="56"/>
      <c r="Y768" s="56">
        <v>8</v>
      </c>
      <c r="AA768" s="53">
        <f t="shared" si="116"/>
        <v>-7000000</v>
      </c>
      <c r="AB768" s="8">
        <f t="shared" si="117"/>
        <v>-7000000</v>
      </c>
      <c r="AC768" s="54">
        <f t="shared" si="118"/>
        <v>-7000000</v>
      </c>
      <c r="AD768" s="53"/>
      <c r="AE768" s="8"/>
      <c r="AF768" s="54">
        <f t="shared" si="115"/>
        <v>0</v>
      </c>
      <c r="AG768" s="53"/>
      <c r="AH768" s="8"/>
      <c r="AI768" s="54">
        <f t="shared" si="121"/>
        <v>0</v>
      </c>
      <c r="AJ768" s="53">
        <f t="shared" si="119"/>
        <v>0</v>
      </c>
      <c r="AK768" s="8">
        <f t="shared" si="119"/>
        <v>0</v>
      </c>
      <c r="AL768" s="54">
        <f t="shared" si="119"/>
        <v>0</v>
      </c>
      <c r="AM768" s="55">
        <f t="shared" si="122"/>
        <v>0</v>
      </c>
      <c r="AN768" s="4"/>
      <c r="AO768" s="4"/>
    </row>
    <row r="769" spans="1:41" ht="12.75">
      <c r="A769" s="11">
        <v>762</v>
      </c>
      <c r="B769" s="46">
        <v>22100353</v>
      </c>
      <c r="D769" s="11" t="s">
        <v>491</v>
      </c>
      <c r="F769" s="48">
        <v>-10000000</v>
      </c>
      <c r="G769" s="48">
        <v>-10000000</v>
      </c>
      <c r="H769" s="48">
        <v>-10000000</v>
      </c>
      <c r="I769" s="48">
        <v>-10000000</v>
      </c>
      <c r="J769" s="48">
        <v>-10000000</v>
      </c>
      <c r="K769" s="48">
        <v>-10000000</v>
      </c>
      <c r="L769" s="48">
        <v>-10000000</v>
      </c>
      <c r="M769" s="49">
        <v>-10000000</v>
      </c>
      <c r="N769" s="49">
        <v>-10000000</v>
      </c>
      <c r="O769" s="49">
        <v>-10000000</v>
      </c>
      <c r="P769" s="49">
        <v>-10000000</v>
      </c>
      <c r="Q769" s="49">
        <v>-10000000</v>
      </c>
      <c r="R769" s="49">
        <v>-10000000</v>
      </c>
      <c r="S769" s="50">
        <f t="shared" si="120"/>
        <v>-10000000</v>
      </c>
      <c r="T769" s="50" t="e">
        <f>S769-#REF!</f>
        <v>#REF!</v>
      </c>
      <c r="U769" s="51">
        <v>8</v>
      </c>
      <c r="V769" s="51"/>
      <c r="W769" s="51" t="s">
        <v>478</v>
      </c>
      <c r="X769" s="56"/>
      <c r="Y769" s="56">
        <v>8</v>
      </c>
      <c r="AA769" s="53">
        <f t="shared" si="116"/>
        <v>-10000000</v>
      </c>
      <c r="AB769" s="8">
        <f t="shared" si="117"/>
        <v>-10000000</v>
      </c>
      <c r="AC769" s="54">
        <f t="shared" si="118"/>
        <v>-10000000</v>
      </c>
      <c r="AD769" s="53"/>
      <c r="AE769" s="8"/>
      <c r="AF769" s="54">
        <f t="shared" si="115"/>
        <v>0</v>
      </c>
      <c r="AG769" s="53"/>
      <c r="AH769" s="8"/>
      <c r="AI769" s="54">
        <f t="shared" si="121"/>
        <v>0</v>
      </c>
      <c r="AJ769" s="53">
        <f t="shared" si="119"/>
        <v>0</v>
      </c>
      <c r="AK769" s="8">
        <f t="shared" si="119"/>
        <v>0</v>
      </c>
      <c r="AL769" s="54">
        <f t="shared" si="119"/>
        <v>0</v>
      </c>
      <c r="AM769" s="55">
        <f t="shared" si="122"/>
        <v>0</v>
      </c>
      <c r="AN769" s="4"/>
      <c r="AO769" s="4"/>
    </row>
    <row r="770" spans="1:41" ht="12.75">
      <c r="A770" s="11">
        <v>763</v>
      </c>
      <c r="B770" s="46">
        <v>22100363</v>
      </c>
      <c r="D770" s="11" t="s">
        <v>492</v>
      </c>
      <c r="F770" s="48">
        <v>-2000000</v>
      </c>
      <c r="G770" s="48">
        <v>-2000000</v>
      </c>
      <c r="H770" s="48">
        <v>-2000000</v>
      </c>
      <c r="I770" s="48">
        <v>-2000000</v>
      </c>
      <c r="J770" s="48">
        <v>-2000000</v>
      </c>
      <c r="K770" s="48">
        <v>-2000000</v>
      </c>
      <c r="L770" s="48">
        <v>-2000000</v>
      </c>
      <c r="M770" s="49">
        <v>-2000000</v>
      </c>
      <c r="N770" s="49">
        <v>-2000000</v>
      </c>
      <c r="O770" s="49">
        <v>-2000000</v>
      </c>
      <c r="P770" s="49">
        <v>-2000000</v>
      </c>
      <c r="Q770" s="49">
        <v>-2000000</v>
      </c>
      <c r="R770" s="49">
        <v>-2000000</v>
      </c>
      <c r="S770" s="50">
        <f t="shared" si="120"/>
        <v>-2000000</v>
      </c>
      <c r="T770" s="50" t="e">
        <f>S770-#REF!</f>
        <v>#REF!</v>
      </c>
      <c r="U770" s="51">
        <v>8</v>
      </c>
      <c r="V770" s="51"/>
      <c r="W770" s="51" t="s">
        <v>478</v>
      </c>
      <c r="X770" s="56"/>
      <c r="Y770" s="56">
        <v>8</v>
      </c>
      <c r="AA770" s="53">
        <f t="shared" si="116"/>
        <v>-2000000</v>
      </c>
      <c r="AB770" s="8">
        <f t="shared" si="117"/>
        <v>-2000000</v>
      </c>
      <c r="AC770" s="54">
        <f t="shared" si="118"/>
        <v>-2000000</v>
      </c>
      <c r="AD770" s="53"/>
      <c r="AE770" s="8"/>
      <c r="AF770" s="54">
        <f t="shared" si="115"/>
        <v>0</v>
      </c>
      <c r="AG770" s="53"/>
      <c r="AH770" s="8"/>
      <c r="AI770" s="54">
        <f t="shared" si="121"/>
        <v>0</v>
      </c>
      <c r="AJ770" s="53">
        <f t="shared" si="119"/>
        <v>0</v>
      </c>
      <c r="AK770" s="8">
        <f t="shared" si="119"/>
        <v>0</v>
      </c>
      <c r="AL770" s="54">
        <f t="shared" si="119"/>
        <v>0</v>
      </c>
      <c r="AM770" s="55">
        <f t="shared" si="122"/>
        <v>0</v>
      </c>
      <c r="AN770" s="4"/>
      <c r="AO770" s="4"/>
    </row>
    <row r="771" spans="1:41" ht="12.75">
      <c r="A771" s="11">
        <v>764</v>
      </c>
      <c r="B771" s="46">
        <v>22100373</v>
      </c>
      <c r="D771" s="11" t="s">
        <v>493</v>
      </c>
      <c r="F771" s="48">
        <v>-3000000</v>
      </c>
      <c r="G771" s="48">
        <v>-3000000</v>
      </c>
      <c r="H771" s="48">
        <v>-3000000</v>
      </c>
      <c r="I771" s="48">
        <v>-3000000</v>
      </c>
      <c r="J771" s="48">
        <v>-3000000</v>
      </c>
      <c r="K771" s="48">
        <v>-3000000</v>
      </c>
      <c r="L771" s="48">
        <v>-3000000</v>
      </c>
      <c r="M771" s="49">
        <v>-3000000</v>
      </c>
      <c r="N771" s="49">
        <v>-3000000</v>
      </c>
      <c r="O771" s="49">
        <v>-3000000</v>
      </c>
      <c r="P771" s="49">
        <v>-3000000</v>
      </c>
      <c r="Q771" s="49">
        <v>-3000000</v>
      </c>
      <c r="R771" s="49">
        <v>-3000000</v>
      </c>
      <c r="S771" s="50">
        <f t="shared" si="120"/>
        <v>-3000000</v>
      </c>
      <c r="T771" s="50" t="e">
        <f>S771-#REF!</f>
        <v>#REF!</v>
      </c>
      <c r="U771" s="51">
        <v>8</v>
      </c>
      <c r="V771" s="51"/>
      <c r="W771" s="51" t="s">
        <v>478</v>
      </c>
      <c r="X771" s="56"/>
      <c r="Y771" s="56">
        <v>8</v>
      </c>
      <c r="AA771" s="53">
        <f t="shared" si="116"/>
        <v>-3000000</v>
      </c>
      <c r="AB771" s="8">
        <f t="shared" si="117"/>
        <v>-3000000</v>
      </c>
      <c r="AC771" s="54">
        <f t="shared" si="118"/>
        <v>-3000000</v>
      </c>
      <c r="AD771" s="53"/>
      <c r="AE771" s="8"/>
      <c r="AF771" s="54">
        <f aca="true" t="shared" si="123" ref="AF771:AF802">AD771+AE771</f>
        <v>0</v>
      </c>
      <c r="AG771" s="53"/>
      <c r="AH771" s="8"/>
      <c r="AI771" s="54">
        <f t="shared" si="121"/>
        <v>0</v>
      </c>
      <c r="AJ771" s="53">
        <f t="shared" si="119"/>
        <v>0</v>
      </c>
      <c r="AK771" s="8">
        <f t="shared" si="119"/>
        <v>0</v>
      </c>
      <c r="AL771" s="54">
        <f t="shared" si="119"/>
        <v>0</v>
      </c>
      <c r="AM771" s="55">
        <f t="shared" si="122"/>
        <v>0</v>
      </c>
      <c r="AN771" s="4"/>
      <c r="AO771" s="4"/>
    </row>
    <row r="772" spans="1:41" ht="12.75">
      <c r="A772" s="11">
        <v>765</v>
      </c>
      <c r="B772" s="46">
        <v>22100383</v>
      </c>
      <c r="D772" s="11" t="s">
        <v>494</v>
      </c>
      <c r="F772" s="48">
        <v>-5000000</v>
      </c>
      <c r="G772" s="48">
        <v>-5000000</v>
      </c>
      <c r="H772" s="48">
        <v>-5000000</v>
      </c>
      <c r="I772" s="48">
        <v>-5000000</v>
      </c>
      <c r="J772" s="48">
        <v>-5000000</v>
      </c>
      <c r="K772" s="48">
        <v>-5000000</v>
      </c>
      <c r="L772" s="48">
        <v>-5000000</v>
      </c>
      <c r="M772" s="49">
        <v>-5000000</v>
      </c>
      <c r="N772" s="49">
        <v>-5000000</v>
      </c>
      <c r="O772" s="49">
        <v>-5000000</v>
      </c>
      <c r="P772" s="49">
        <v>-5000000</v>
      </c>
      <c r="Q772" s="49">
        <v>-5000000</v>
      </c>
      <c r="R772" s="49">
        <v>-5000000</v>
      </c>
      <c r="S772" s="50">
        <f t="shared" si="120"/>
        <v>-5000000</v>
      </c>
      <c r="T772" s="50" t="e">
        <f>S772-#REF!</f>
        <v>#REF!</v>
      </c>
      <c r="U772" s="51">
        <v>8</v>
      </c>
      <c r="V772" s="51"/>
      <c r="W772" s="51" t="s">
        <v>478</v>
      </c>
      <c r="X772" s="56"/>
      <c r="Y772" s="56">
        <v>8</v>
      </c>
      <c r="AA772" s="53">
        <f t="shared" si="116"/>
        <v>-5000000</v>
      </c>
      <c r="AB772" s="8">
        <f t="shared" si="117"/>
        <v>-5000000</v>
      </c>
      <c r="AC772" s="54">
        <f t="shared" si="118"/>
        <v>-5000000</v>
      </c>
      <c r="AD772" s="53"/>
      <c r="AE772" s="8"/>
      <c r="AF772" s="54">
        <f t="shared" si="123"/>
        <v>0</v>
      </c>
      <c r="AG772" s="53"/>
      <c r="AH772" s="8"/>
      <c r="AI772" s="54">
        <f t="shared" si="121"/>
        <v>0</v>
      </c>
      <c r="AJ772" s="53">
        <f t="shared" si="119"/>
        <v>0</v>
      </c>
      <c r="AK772" s="8">
        <f t="shared" si="119"/>
        <v>0</v>
      </c>
      <c r="AL772" s="54">
        <f t="shared" si="119"/>
        <v>0</v>
      </c>
      <c r="AM772" s="55">
        <f t="shared" si="122"/>
        <v>0</v>
      </c>
      <c r="AN772" s="4"/>
      <c r="AO772" s="4"/>
    </row>
    <row r="773" spans="1:41" ht="12.75">
      <c r="A773" s="11">
        <v>766</v>
      </c>
      <c r="B773" s="46">
        <v>22100393</v>
      </c>
      <c r="D773" s="11" t="s">
        <v>495</v>
      </c>
      <c r="F773" s="48">
        <v>-15000000</v>
      </c>
      <c r="G773" s="48">
        <v>-15000000</v>
      </c>
      <c r="H773" s="48">
        <v>-15000000</v>
      </c>
      <c r="I773" s="48">
        <v>-15000000</v>
      </c>
      <c r="J773" s="48">
        <v>-15000000</v>
      </c>
      <c r="K773" s="48">
        <v>-15000000</v>
      </c>
      <c r="L773" s="48">
        <v>-15000000</v>
      </c>
      <c r="M773" s="49">
        <v>-15000000</v>
      </c>
      <c r="N773" s="49">
        <v>-15000000</v>
      </c>
      <c r="O773" s="49">
        <v>-15000000</v>
      </c>
      <c r="P773" s="49">
        <v>-15000000</v>
      </c>
      <c r="Q773" s="49">
        <v>-15000000</v>
      </c>
      <c r="R773" s="49">
        <v>-15000000</v>
      </c>
      <c r="S773" s="50">
        <f t="shared" si="120"/>
        <v>-15000000</v>
      </c>
      <c r="T773" s="50" t="e">
        <f>S773-#REF!</f>
        <v>#REF!</v>
      </c>
      <c r="U773" s="51">
        <v>8</v>
      </c>
      <c r="V773" s="51"/>
      <c r="W773" s="51" t="s">
        <v>478</v>
      </c>
      <c r="X773" s="56"/>
      <c r="Y773" s="56">
        <v>8</v>
      </c>
      <c r="AA773" s="53">
        <f t="shared" si="116"/>
        <v>-15000000</v>
      </c>
      <c r="AB773" s="8">
        <f t="shared" si="117"/>
        <v>-15000000</v>
      </c>
      <c r="AC773" s="54">
        <f t="shared" si="118"/>
        <v>-15000000</v>
      </c>
      <c r="AD773" s="53"/>
      <c r="AE773" s="8"/>
      <c r="AF773" s="54">
        <f t="shared" si="123"/>
        <v>0</v>
      </c>
      <c r="AG773" s="53"/>
      <c r="AH773" s="8"/>
      <c r="AI773" s="54">
        <f t="shared" si="121"/>
        <v>0</v>
      </c>
      <c r="AJ773" s="53">
        <f t="shared" si="119"/>
        <v>0</v>
      </c>
      <c r="AK773" s="8">
        <f t="shared" si="119"/>
        <v>0</v>
      </c>
      <c r="AL773" s="54">
        <f t="shared" si="119"/>
        <v>0</v>
      </c>
      <c r="AM773" s="55">
        <f t="shared" si="122"/>
        <v>0</v>
      </c>
      <c r="AN773" s="4"/>
      <c r="AO773" s="4"/>
    </row>
    <row r="774" spans="1:41" ht="12.75">
      <c r="A774" s="11">
        <v>767</v>
      </c>
      <c r="B774" s="46">
        <v>22100403</v>
      </c>
      <c r="D774" s="11" t="s">
        <v>496</v>
      </c>
      <c r="F774" s="48">
        <v>-10000000</v>
      </c>
      <c r="G774" s="48">
        <v>-10000000</v>
      </c>
      <c r="H774" s="48">
        <v>-10000000</v>
      </c>
      <c r="I774" s="48">
        <v>0</v>
      </c>
      <c r="J774" s="48">
        <v>0</v>
      </c>
      <c r="K774" s="48">
        <v>0</v>
      </c>
      <c r="L774" s="48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50">
        <f t="shared" si="120"/>
        <v>-2083333.3333333333</v>
      </c>
      <c r="T774" s="50" t="e">
        <f>S774-#REF!</f>
        <v>#REF!</v>
      </c>
      <c r="U774" s="51">
        <v>8</v>
      </c>
      <c r="V774" s="51"/>
      <c r="W774" s="51" t="s">
        <v>478</v>
      </c>
      <c r="X774" s="56"/>
      <c r="Y774" s="56">
        <v>8</v>
      </c>
      <c r="AA774" s="53">
        <f t="shared" si="116"/>
        <v>-2083333.3333333333</v>
      </c>
      <c r="AB774" s="8">
        <f t="shared" si="117"/>
        <v>-2083333.3333333333</v>
      </c>
      <c r="AC774" s="54">
        <f t="shared" si="118"/>
        <v>-2083333.3333333333</v>
      </c>
      <c r="AD774" s="53"/>
      <c r="AE774" s="8"/>
      <c r="AF774" s="54">
        <f t="shared" si="123"/>
        <v>0</v>
      </c>
      <c r="AG774" s="53"/>
      <c r="AH774" s="8"/>
      <c r="AI774" s="54">
        <f t="shared" si="121"/>
        <v>0</v>
      </c>
      <c r="AJ774" s="53">
        <f t="shared" si="119"/>
        <v>0</v>
      </c>
      <c r="AK774" s="8">
        <f t="shared" si="119"/>
        <v>0</v>
      </c>
      <c r="AL774" s="54">
        <f t="shared" si="119"/>
        <v>0</v>
      </c>
      <c r="AM774" s="55">
        <f t="shared" si="122"/>
        <v>0</v>
      </c>
      <c r="AN774" s="4"/>
      <c r="AO774" s="4"/>
    </row>
    <row r="775" spans="1:41" ht="12.75">
      <c r="A775" s="11">
        <v>768</v>
      </c>
      <c r="B775" s="46">
        <v>22100413</v>
      </c>
      <c r="D775" s="11" t="s">
        <v>497</v>
      </c>
      <c r="F775" s="48">
        <v>-2000000</v>
      </c>
      <c r="G775" s="48">
        <v>-2000000</v>
      </c>
      <c r="H775" s="48">
        <v>-2000000</v>
      </c>
      <c r="I775" s="48">
        <v>-2000000</v>
      </c>
      <c r="J775" s="48">
        <v>-2000000</v>
      </c>
      <c r="K775" s="48">
        <v>-2000000</v>
      </c>
      <c r="L775" s="48">
        <v>-2000000</v>
      </c>
      <c r="M775" s="49">
        <v>-2000000</v>
      </c>
      <c r="N775" s="49">
        <v>-2000000</v>
      </c>
      <c r="O775" s="49">
        <v>-2000000</v>
      </c>
      <c r="P775" s="49">
        <v>-2000000</v>
      </c>
      <c r="Q775" s="49">
        <v>-2000000</v>
      </c>
      <c r="R775" s="49">
        <v>-2000000</v>
      </c>
      <c r="S775" s="50">
        <f t="shared" si="120"/>
        <v>-2000000</v>
      </c>
      <c r="T775" s="50" t="e">
        <f>S775-#REF!</f>
        <v>#REF!</v>
      </c>
      <c r="U775" s="51">
        <v>8</v>
      </c>
      <c r="V775" s="51"/>
      <c r="W775" s="51" t="s">
        <v>478</v>
      </c>
      <c r="X775" s="56"/>
      <c r="Y775" s="56">
        <v>8</v>
      </c>
      <c r="AA775" s="53">
        <f t="shared" si="116"/>
        <v>-2000000</v>
      </c>
      <c r="AB775" s="8">
        <f t="shared" si="117"/>
        <v>-2000000</v>
      </c>
      <c r="AC775" s="54">
        <f t="shared" si="118"/>
        <v>-2000000</v>
      </c>
      <c r="AD775" s="53"/>
      <c r="AE775" s="8"/>
      <c r="AF775" s="54">
        <f t="shared" si="123"/>
        <v>0</v>
      </c>
      <c r="AG775" s="53"/>
      <c r="AH775" s="8"/>
      <c r="AI775" s="54">
        <f t="shared" si="121"/>
        <v>0</v>
      </c>
      <c r="AJ775" s="53">
        <f t="shared" si="119"/>
        <v>0</v>
      </c>
      <c r="AK775" s="8">
        <f t="shared" si="119"/>
        <v>0</v>
      </c>
      <c r="AL775" s="54">
        <f t="shared" si="119"/>
        <v>0</v>
      </c>
      <c r="AM775" s="55">
        <f t="shared" si="122"/>
        <v>0</v>
      </c>
      <c r="AN775" s="4"/>
      <c r="AO775" s="4"/>
    </row>
    <row r="776" spans="1:41" ht="12.75">
      <c r="A776" s="11">
        <v>769</v>
      </c>
      <c r="B776" s="46">
        <v>22100473</v>
      </c>
      <c r="D776" s="11" t="s">
        <v>498</v>
      </c>
      <c r="F776" s="48">
        <v>-25000000</v>
      </c>
      <c r="G776" s="48">
        <v>-25000000</v>
      </c>
      <c r="H776" s="48">
        <v>0</v>
      </c>
      <c r="I776" s="48">
        <v>0</v>
      </c>
      <c r="J776" s="48">
        <v>0</v>
      </c>
      <c r="K776" s="48">
        <v>0</v>
      </c>
      <c r="L776" s="48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50">
        <f t="shared" si="120"/>
        <v>-3125000</v>
      </c>
      <c r="T776" s="50" t="e">
        <f>S776-#REF!</f>
        <v>#REF!</v>
      </c>
      <c r="U776" s="51">
        <v>8</v>
      </c>
      <c r="V776" s="51"/>
      <c r="W776" s="51" t="s">
        <v>478</v>
      </c>
      <c r="X776" s="56"/>
      <c r="Y776" s="56">
        <v>8</v>
      </c>
      <c r="AA776" s="53">
        <f t="shared" si="116"/>
        <v>-3125000</v>
      </c>
      <c r="AB776" s="8">
        <f t="shared" si="117"/>
        <v>-3125000</v>
      </c>
      <c r="AC776" s="54">
        <f t="shared" si="118"/>
        <v>-3125000</v>
      </c>
      <c r="AD776" s="53"/>
      <c r="AE776" s="8"/>
      <c r="AF776" s="54">
        <f t="shared" si="123"/>
        <v>0</v>
      </c>
      <c r="AG776" s="53"/>
      <c r="AH776" s="8"/>
      <c r="AI776" s="54">
        <f t="shared" si="121"/>
        <v>0</v>
      </c>
      <c r="AJ776" s="53">
        <f t="shared" si="119"/>
        <v>0</v>
      </c>
      <c r="AK776" s="8">
        <f t="shared" si="119"/>
        <v>0</v>
      </c>
      <c r="AL776" s="54">
        <f t="shared" si="119"/>
        <v>0</v>
      </c>
      <c r="AM776" s="55">
        <f t="shared" si="122"/>
        <v>0</v>
      </c>
      <c r="AN776" s="4"/>
      <c r="AO776" s="4"/>
    </row>
    <row r="777" spans="1:41" ht="12.75">
      <c r="A777" s="11">
        <v>770</v>
      </c>
      <c r="B777" s="46">
        <v>22100483</v>
      </c>
      <c r="D777" s="11" t="s">
        <v>499</v>
      </c>
      <c r="F777" s="48">
        <v>-100000000</v>
      </c>
      <c r="G777" s="48">
        <v>-100000000</v>
      </c>
      <c r="H777" s="48">
        <v>-100000000</v>
      </c>
      <c r="I777" s="48">
        <v>-100000000</v>
      </c>
      <c r="J777" s="48">
        <v>-100000000</v>
      </c>
      <c r="K777" s="48">
        <v>0</v>
      </c>
      <c r="L777" s="48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50">
        <f t="shared" si="120"/>
        <v>-37500000</v>
      </c>
      <c r="T777" s="50" t="e">
        <f>S777-#REF!</f>
        <v>#REF!</v>
      </c>
      <c r="U777" s="51">
        <v>8</v>
      </c>
      <c r="V777" s="51"/>
      <c r="W777" s="51" t="s">
        <v>478</v>
      </c>
      <c r="X777" s="56"/>
      <c r="Y777" s="56">
        <v>8</v>
      </c>
      <c r="AA777" s="53">
        <f t="shared" si="116"/>
        <v>-37500000</v>
      </c>
      <c r="AB777" s="8">
        <f t="shared" si="117"/>
        <v>-37500000</v>
      </c>
      <c r="AC777" s="54">
        <f t="shared" si="118"/>
        <v>-37500000</v>
      </c>
      <c r="AD777" s="53"/>
      <c r="AE777" s="8"/>
      <c r="AF777" s="54">
        <f t="shared" si="123"/>
        <v>0</v>
      </c>
      <c r="AG777" s="53"/>
      <c r="AH777" s="8"/>
      <c r="AI777" s="54">
        <f t="shared" si="121"/>
        <v>0</v>
      </c>
      <c r="AJ777" s="53">
        <f t="shared" si="119"/>
        <v>0</v>
      </c>
      <c r="AK777" s="8">
        <f t="shared" si="119"/>
        <v>0</v>
      </c>
      <c r="AL777" s="54">
        <f t="shared" si="119"/>
        <v>0</v>
      </c>
      <c r="AM777" s="55">
        <f t="shared" si="122"/>
        <v>0</v>
      </c>
      <c r="AN777" s="4"/>
      <c r="AO777" s="4"/>
    </row>
    <row r="778" spans="1:41" ht="12.75">
      <c r="A778" s="11">
        <v>771</v>
      </c>
      <c r="B778" s="46">
        <v>22100523</v>
      </c>
      <c r="D778" s="11" t="s">
        <v>500</v>
      </c>
      <c r="F778" s="48">
        <v>0</v>
      </c>
      <c r="G778" s="48">
        <v>0</v>
      </c>
      <c r="H778" s="48">
        <v>0</v>
      </c>
      <c r="I778" s="48">
        <v>0</v>
      </c>
      <c r="J778" s="48">
        <v>0</v>
      </c>
      <c r="K778" s="48">
        <v>0</v>
      </c>
      <c r="L778" s="48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50">
        <f t="shared" si="120"/>
        <v>0</v>
      </c>
      <c r="T778" s="50" t="e">
        <f>S778-#REF!</f>
        <v>#REF!</v>
      </c>
      <c r="U778" s="51">
        <v>8</v>
      </c>
      <c r="V778" s="51"/>
      <c r="W778" s="51" t="s">
        <v>478</v>
      </c>
      <c r="X778" s="56"/>
      <c r="Y778" s="56">
        <v>8</v>
      </c>
      <c r="AA778" s="53">
        <f t="shared" si="116"/>
        <v>0</v>
      </c>
      <c r="AB778" s="8">
        <f t="shared" si="117"/>
        <v>0</v>
      </c>
      <c r="AC778" s="54">
        <f t="shared" si="118"/>
        <v>0</v>
      </c>
      <c r="AD778" s="53"/>
      <c r="AE778" s="8"/>
      <c r="AF778" s="54">
        <f t="shared" si="123"/>
        <v>0</v>
      </c>
      <c r="AG778" s="53"/>
      <c r="AH778" s="8"/>
      <c r="AI778" s="54">
        <f t="shared" si="121"/>
        <v>0</v>
      </c>
      <c r="AJ778" s="53">
        <f aca="true" t="shared" si="124" ref="AJ778:AL797">IF($Y778&gt;0,$S778-$AF778-$AI778-$AC778,0)</f>
        <v>0</v>
      </c>
      <c r="AK778" s="8">
        <f t="shared" si="124"/>
        <v>0</v>
      </c>
      <c r="AL778" s="54">
        <f t="shared" si="124"/>
        <v>0</v>
      </c>
      <c r="AM778" s="55">
        <f t="shared" si="122"/>
        <v>0</v>
      </c>
      <c r="AN778" s="4"/>
      <c r="AO778" s="4"/>
    </row>
    <row r="779" spans="1:41" ht="12.75">
      <c r="A779" s="11">
        <v>772</v>
      </c>
      <c r="B779" s="46">
        <v>22100603</v>
      </c>
      <c r="D779" s="11" t="s">
        <v>501</v>
      </c>
      <c r="F779" s="48">
        <v>0</v>
      </c>
      <c r="G779" s="48">
        <v>0</v>
      </c>
      <c r="H779" s="48">
        <v>0</v>
      </c>
      <c r="I779" s="48">
        <v>0</v>
      </c>
      <c r="J779" s="48">
        <v>0</v>
      </c>
      <c r="K779" s="48">
        <v>0</v>
      </c>
      <c r="L779" s="48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50">
        <f t="shared" si="120"/>
        <v>0</v>
      </c>
      <c r="T779" s="50" t="e">
        <f>S779-#REF!</f>
        <v>#REF!</v>
      </c>
      <c r="U779" s="51">
        <v>8</v>
      </c>
      <c r="V779" s="51"/>
      <c r="W779" s="51" t="s">
        <v>478</v>
      </c>
      <c r="X779" s="56"/>
      <c r="Y779" s="56">
        <v>8</v>
      </c>
      <c r="AA779" s="53">
        <f t="shared" si="116"/>
        <v>0</v>
      </c>
      <c r="AB779" s="8">
        <f t="shared" si="117"/>
        <v>0</v>
      </c>
      <c r="AC779" s="54">
        <f t="shared" si="118"/>
        <v>0</v>
      </c>
      <c r="AD779" s="53"/>
      <c r="AE779" s="8"/>
      <c r="AF779" s="54">
        <f t="shared" si="123"/>
        <v>0</v>
      </c>
      <c r="AG779" s="53"/>
      <c r="AH779" s="8"/>
      <c r="AI779" s="54">
        <f t="shared" si="121"/>
        <v>0</v>
      </c>
      <c r="AJ779" s="53">
        <f t="shared" si="124"/>
        <v>0</v>
      </c>
      <c r="AK779" s="8">
        <f t="shared" si="124"/>
        <v>0</v>
      </c>
      <c r="AL779" s="54">
        <f t="shared" si="124"/>
        <v>0</v>
      </c>
      <c r="AM779" s="55">
        <f t="shared" si="122"/>
        <v>0</v>
      </c>
      <c r="AN779" s="4"/>
      <c r="AO779" s="4"/>
    </row>
    <row r="780" spans="1:41" ht="12.75">
      <c r="A780" s="11">
        <v>773</v>
      </c>
      <c r="B780" s="46">
        <v>22100691</v>
      </c>
      <c r="D780" s="11" t="s">
        <v>502</v>
      </c>
      <c r="F780" s="48">
        <v>0</v>
      </c>
      <c r="G780" s="48">
        <v>0</v>
      </c>
      <c r="H780" s="48">
        <v>0</v>
      </c>
      <c r="I780" s="48">
        <v>0</v>
      </c>
      <c r="J780" s="48">
        <v>0</v>
      </c>
      <c r="K780" s="48">
        <v>0</v>
      </c>
      <c r="L780" s="48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50">
        <f t="shared" si="120"/>
        <v>0</v>
      </c>
      <c r="T780" s="50" t="e">
        <f>S780-#REF!</f>
        <v>#REF!</v>
      </c>
      <c r="U780" s="51" t="s">
        <v>1186</v>
      </c>
      <c r="V780" s="51"/>
      <c r="W780" s="51"/>
      <c r="X780" s="56"/>
      <c r="Y780" s="56"/>
      <c r="AA780" s="53">
        <f t="shared" si="116"/>
        <v>0</v>
      </c>
      <c r="AB780" s="8"/>
      <c r="AC780" s="54"/>
      <c r="AD780" s="53"/>
      <c r="AE780" s="8"/>
      <c r="AF780" s="54">
        <f t="shared" si="123"/>
        <v>0</v>
      </c>
      <c r="AG780" s="53"/>
      <c r="AH780" s="8">
        <v>0</v>
      </c>
      <c r="AI780" s="54">
        <f t="shared" si="121"/>
        <v>0</v>
      </c>
      <c r="AJ780" s="53">
        <f t="shared" si="124"/>
        <v>0</v>
      </c>
      <c r="AK780" s="8">
        <f t="shared" si="124"/>
        <v>0</v>
      </c>
      <c r="AL780" s="54">
        <f t="shared" si="124"/>
        <v>0</v>
      </c>
      <c r="AM780" s="55">
        <f t="shared" si="122"/>
        <v>0</v>
      </c>
      <c r="AN780" s="4"/>
      <c r="AO780" s="4"/>
    </row>
    <row r="781" spans="1:41" ht="12.75">
      <c r="A781" s="11">
        <v>774</v>
      </c>
      <c r="B781" s="46">
        <v>22100693</v>
      </c>
      <c r="D781" s="11" t="s">
        <v>503</v>
      </c>
      <c r="F781" s="48">
        <v>0</v>
      </c>
      <c r="G781" s="48">
        <v>0</v>
      </c>
      <c r="H781" s="48">
        <v>0</v>
      </c>
      <c r="I781" s="48">
        <v>0</v>
      </c>
      <c r="J781" s="48">
        <v>0</v>
      </c>
      <c r="K781" s="48">
        <v>0</v>
      </c>
      <c r="L781" s="48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50">
        <f t="shared" si="120"/>
        <v>0</v>
      </c>
      <c r="T781" s="50" t="e">
        <f>S781-#REF!</f>
        <v>#REF!</v>
      </c>
      <c r="U781" s="51">
        <v>8</v>
      </c>
      <c r="V781" s="51"/>
      <c r="W781" s="51" t="s">
        <v>478</v>
      </c>
      <c r="X781" s="56"/>
      <c r="Y781" s="56">
        <v>8</v>
      </c>
      <c r="AA781" s="53">
        <f t="shared" si="116"/>
        <v>0</v>
      </c>
      <c r="AB781" s="8">
        <f aca="true" t="shared" si="125" ref="AB781:AB803">S781</f>
        <v>0</v>
      </c>
      <c r="AC781" s="54">
        <f aca="true" t="shared" si="126" ref="AC781:AC803">S781</f>
        <v>0</v>
      </c>
      <c r="AD781" s="53"/>
      <c r="AE781" s="8"/>
      <c r="AF781" s="54">
        <f t="shared" si="123"/>
        <v>0</v>
      </c>
      <c r="AG781" s="53"/>
      <c r="AH781" s="8"/>
      <c r="AI781" s="54">
        <f t="shared" si="121"/>
        <v>0</v>
      </c>
      <c r="AJ781" s="53">
        <f t="shared" si="124"/>
        <v>0</v>
      </c>
      <c r="AK781" s="8">
        <f t="shared" si="124"/>
        <v>0</v>
      </c>
      <c r="AL781" s="54">
        <f t="shared" si="124"/>
        <v>0</v>
      </c>
      <c r="AM781" s="55">
        <f t="shared" si="122"/>
        <v>0</v>
      </c>
      <c r="AN781" s="4"/>
      <c r="AO781" s="4"/>
    </row>
    <row r="782" spans="1:41" ht="12.75">
      <c r="A782" s="11">
        <v>775</v>
      </c>
      <c r="B782" s="46">
        <v>22100703</v>
      </c>
      <c r="D782" s="11" t="s">
        <v>504</v>
      </c>
      <c r="F782" s="48">
        <v>0</v>
      </c>
      <c r="G782" s="48">
        <v>0</v>
      </c>
      <c r="H782" s="48">
        <v>0</v>
      </c>
      <c r="I782" s="48">
        <v>0</v>
      </c>
      <c r="J782" s="48">
        <v>0</v>
      </c>
      <c r="K782" s="48">
        <v>0</v>
      </c>
      <c r="L782" s="48">
        <v>0</v>
      </c>
      <c r="M782" s="49">
        <v>0</v>
      </c>
      <c r="N782" s="49">
        <v>0</v>
      </c>
      <c r="O782" s="49">
        <v>0</v>
      </c>
      <c r="P782" s="49">
        <v>0</v>
      </c>
      <c r="Q782" s="49">
        <v>0</v>
      </c>
      <c r="R782" s="49">
        <v>0</v>
      </c>
      <c r="S782" s="50">
        <f t="shared" si="120"/>
        <v>0</v>
      </c>
      <c r="T782" s="50" t="e">
        <f>S782-#REF!</f>
        <v>#REF!</v>
      </c>
      <c r="U782" s="51">
        <v>8</v>
      </c>
      <c r="V782" s="51"/>
      <c r="W782" s="51" t="s">
        <v>478</v>
      </c>
      <c r="X782" s="56"/>
      <c r="Y782" s="56">
        <v>8</v>
      </c>
      <c r="AA782" s="53">
        <f t="shared" si="116"/>
        <v>0</v>
      </c>
      <c r="AB782" s="8">
        <f t="shared" si="125"/>
        <v>0</v>
      </c>
      <c r="AC782" s="54">
        <f t="shared" si="126"/>
        <v>0</v>
      </c>
      <c r="AD782" s="53"/>
      <c r="AE782" s="8"/>
      <c r="AF782" s="54">
        <f t="shared" si="123"/>
        <v>0</v>
      </c>
      <c r="AG782" s="53"/>
      <c r="AH782" s="8"/>
      <c r="AI782" s="54">
        <f t="shared" si="121"/>
        <v>0</v>
      </c>
      <c r="AJ782" s="53">
        <f t="shared" si="124"/>
        <v>0</v>
      </c>
      <c r="AK782" s="8">
        <f t="shared" si="124"/>
        <v>0</v>
      </c>
      <c r="AL782" s="54">
        <f t="shared" si="124"/>
        <v>0</v>
      </c>
      <c r="AM782" s="55">
        <f t="shared" si="122"/>
        <v>0</v>
      </c>
      <c r="AN782" s="4"/>
      <c r="AO782" s="4"/>
    </row>
    <row r="783" spans="1:41" ht="12.75">
      <c r="A783" s="11">
        <v>776</v>
      </c>
      <c r="B783" s="46">
        <v>22100713</v>
      </c>
      <c r="D783" s="11" t="s">
        <v>505</v>
      </c>
      <c r="F783" s="48">
        <v>-300000000</v>
      </c>
      <c r="G783" s="48">
        <v>-300000000</v>
      </c>
      <c r="H783" s="48">
        <v>-300000000</v>
      </c>
      <c r="I783" s="48">
        <v>-300000000</v>
      </c>
      <c r="J783" s="48">
        <v>-300000000</v>
      </c>
      <c r="K783" s="48">
        <v>-300000000</v>
      </c>
      <c r="L783" s="48">
        <v>-300000000</v>
      </c>
      <c r="M783" s="49">
        <v>-300000000</v>
      </c>
      <c r="N783" s="49">
        <v>-300000000</v>
      </c>
      <c r="O783" s="49">
        <v>-300000000</v>
      </c>
      <c r="P783" s="49">
        <v>-300000000</v>
      </c>
      <c r="Q783" s="49">
        <v>-300000000</v>
      </c>
      <c r="R783" s="49">
        <v>-300000000</v>
      </c>
      <c r="S783" s="50">
        <f t="shared" si="120"/>
        <v>-300000000</v>
      </c>
      <c r="T783" s="50" t="e">
        <f>S783-#REF!</f>
        <v>#REF!</v>
      </c>
      <c r="U783" s="51">
        <v>8</v>
      </c>
      <c r="V783" s="51"/>
      <c r="W783" s="51" t="s">
        <v>478</v>
      </c>
      <c r="X783" s="56"/>
      <c r="Y783" s="56">
        <v>8</v>
      </c>
      <c r="AA783" s="53">
        <f t="shared" si="116"/>
        <v>-300000000</v>
      </c>
      <c r="AB783" s="8">
        <f t="shared" si="125"/>
        <v>-300000000</v>
      </c>
      <c r="AC783" s="54">
        <f t="shared" si="126"/>
        <v>-300000000</v>
      </c>
      <c r="AD783" s="53"/>
      <c r="AE783" s="8"/>
      <c r="AF783" s="54">
        <f t="shared" si="123"/>
        <v>0</v>
      </c>
      <c r="AG783" s="53"/>
      <c r="AH783" s="8"/>
      <c r="AI783" s="54">
        <f t="shared" si="121"/>
        <v>0</v>
      </c>
      <c r="AJ783" s="53">
        <f t="shared" si="124"/>
        <v>0</v>
      </c>
      <c r="AK783" s="8">
        <f t="shared" si="124"/>
        <v>0</v>
      </c>
      <c r="AL783" s="54">
        <f t="shared" si="124"/>
        <v>0</v>
      </c>
      <c r="AM783" s="55">
        <f t="shared" si="122"/>
        <v>0</v>
      </c>
      <c r="AN783" s="4"/>
      <c r="AO783" s="4"/>
    </row>
    <row r="784" spans="1:41" ht="12.75">
      <c r="A784" s="11">
        <v>777</v>
      </c>
      <c r="B784" s="46">
        <v>22100723</v>
      </c>
      <c r="D784" s="11" t="s">
        <v>506</v>
      </c>
      <c r="F784" s="48">
        <v>-200000000</v>
      </c>
      <c r="G784" s="48">
        <v>-200000000</v>
      </c>
      <c r="H784" s="48">
        <v>-200000000</v>
      </c>
      <c r="I784" s="48">
        <v>-200000000</v>
      </c>
      <c r="J784" s="48">
        <v>-200000000</v>
      </c>
      <c r="K784" s="48">
        <v>-200000000</v>
      </c>
      <c r="L784" s="48">
        <v>-200000000</v>
      </c>
      <c r="M784" s="49">
        <v>-200000000</v>
      </c>
      <c r="N784" s="49">
        <v>-200000000</v>
      </c>
      <c r="O784" s="49">
        <v>-200000000</v>
      </c>
      <c r="P784" s="49">
        <v>-200000000</v>
      </c>
      <c r="Q784" s="49">
        <v>-200000000</v>
      </c>
      <c r="R784" s="49">
        <v>-200000000</v>
      </c>
      <c r="S784" s="50">
        <f t="shared" si="120"/>
        <v>-200000000</v>
      </c>
      <c r="T784" s="50" t="e">
        <f>S784-#REF!</f>
        <v>#REF!</v>
      </c>
      <c r="U784" s="51">
        <v>8</v>
      </c>
      <c r="V784" s="51"/>
      <c r="W784" s="51" t="s">
        <v>478</v>
      </c>
      <c r="X784" s="56"/>
      <c r="Y784" s="56">
        <v>8</v>
      </c>
      <c r="AA784" s="53">
        <f t="shared" si="116"/>
        <v>-200000000</v>
      </c>
      <c r="AB784" s="8">
        <f t="shared" si="125"/>
        <v>-200000000</v>
      </c>
      <c r="AC784" s="54">
        <f t="shared" si="126"/>
        <v>-200000000</v>
      </c>
      <c r="AD784" s="53"/>
      <c r="AE784" s="8"/>
      <c r="AF784" s="54">
        <f t="shared" si="123"/>
        <v>0</v>
      </c>
      <c r="AG784" s="53"/>
      <c r="AH784" s="8"/>
      <c r="AI784" s="54">
        <f t="shared" si="121"/>
        <v>0</v>
      </c>
      <c r="AJ784" s="53">
        <f t="shared" si="124"/>
        <v>0</v>
      </c>
      <c r="AK784" s="8">
        <f t="shared" si="124"/>
        <v>0</v>
      </c>
      <c r="AL784" s="54">
        <f t="shared" si="124"/>
        <v>0</v>
      </c>
      <c r="AM784" s="55">
        <f t="shared" si="122"/>
        <v>0</v>
      </c>
      <c r="AN784" s="4"/>
      <c r="AO784" s="4"/>
    </row>
    <row r="785" spans="1:41" ht="12.75">
      <c r="A785" s="11">
        <v>778</v>
      </c>
      <c r="B785" s="75">
        <v>22100733</v>
      </c>
      <c r="D785" s="5" t="s">
        <v>507</v>
      </c>
      <c r="F785" s="48">
        <v>-150000000</v>
      </c>
      <c r="G785" s="48">
        <v>-150000000</v>
      </c>
      <c r="H785" s="48">
        <v>-150000000</v>
      </c>
      <c r="I785" s="48">
        <v>-150000000</v>
      </c>
      <c r="J785" s="48">
        <v>-150000000</v>
      </c>
      <c r="K785" s="48">
        <v>-150000000</v>
      </c>
      <c r="L785" s="48">
        <v>-150000000</v>
      </c>
      <c r="M785" s="49">
        <v>-150000000</v>
      </c>
      <c r="N785" s="49">
        <v>-150000000</v>
      </c>
      <c r="O785" s="49">
        <v>-150000000</v>
      </c>
      <c r="P785" s="49">
        <v>-150000000</v>
      </c>
      <c r="Q785" s="49">
        <v>-150000000</v>
      </c>
      <c r="R785" s="49">
        <v>-150000000</v>
      </c>
      <c r="S785" s="50">
        <f t="shared" si="120"/>
        <v>-150000000</v>
      </c>
      <c r="T785" s="50" t="e">
        <f>S785-#REF!</f>
        <v>#REF!</v>
      </c>
      <c r="U785" s="51">
        <v>8</v>
      </c>
      <c r="V785" s="51"/>
      <c r="W785" s="51" t="s">
        <v>478</v>
      </c>
      <c r="X785" s="56"/>
      <c r="Y785" s="56">
        <v>8</v>
      </c>
      <c r="AA785" s="53">
        <f t="shared" si="116"/>
        <v>-150000000</v>
      </c>
      <c r="AB785" s="8">
        <f t="shared" si="125"/>
        <v>-150000000</v>
      </c>
      <c r="AC785" s="54">
        <f t="shared" si="126"/>
        <v>-150000000</v>
      </c>
      <c r="AD785" s="53"/>
      <c r="AE785" s="8"/>
      <c r="AF785" s="54">
        <f t="shared" si="123"/>
        <v>0</v>
      </c>
      <c r="AG785" s="53"/>
      <c r="AH785" s="8"/>
      <c r="AI785" s="54">
        <f t="shared" si="121"/>
        <v>0</v>
      </c>
      <c r="AJ785" s="53">
        <f t="shared" si="124"/>
        <v>0</v>
      </c>
      <c r="AK785" s="8">
        <f t="shared" si="124"/>
        <v>0</v>
      </c>
      <c r="AL785" s="54">
        <f t="shared" si="124"/>
        <v>0</v>
      </c>
      <c r="AM785" s="55">
        <f t="shared" si="122"/>
        <v>0</v>
      </c>
      <c r="AN785" s="4"/>
      <c r="AO785" s="4"/>
    </row>
    <row r="786" spans="1:41" ht="12.75">
      <c r="A786" s="11">
        <v>779</v>
      </c>
      <c r="B786" s="75">
        <v>22100743</v>
      </c>
      <c r="D786" s="5" t="s">
        <v>508</v>
      </c>
      <c r="F786" s="48">
        <v>-100000000</v>
      </c>
      <c r="G786" s="48">
        <v>-100000000</v>
      </c>
      <c r="H786" s="48">
        <v>-100000000</v>
      </c>
      <c r="I786" s="48">
        <v>-100000000</v>
      </c>
      <c r="J786" s="48">
        <v>-100000000</v>
      </c>
      <c r="K786" s="48">
        <v>-100000000</v>
      </c>
      <c r="L786" s="48">
        <v>-100000000</v>
      </c>
      <c r="M786" s="49">
        <v>-100000000</v>
      </c>
      <c r="N786" s="49">
        <v>-100000000</v>
      </c>
      <c r="O786" s="49">
        <v>-100000000</v>
      </c>
      <c r="P786" s="49">
        <v>-100000000</v>
      </c>
      <c r="Q786" s="49">
        <v>-100000000</v>
      </c>
      <c r="R786" s="49">
        <v>-100000000</v>
      </c>
      <c r="S786" s="50">
        <f t="shared" si="120"/>
        <v>-100000000</v>
      </c>
      <c r="T786" s="50" t="e">
        <f>S786-#REF!</f>
        <v>#REF!</v>
      </c>
      <c r="U786" s="51">
        <v>8</v>
      </c>
      <c r="V786" s="51"/>
      <c r="W786" s="51" t="s">
        <v>478</v>
      </c>
      <c r="X786" s="56"/>
      <c r="Y786" s="56">
        <v>8</v>
      </c>
      <c r="AA786" s="53">
        <f t="shared" si="116"/>
        <v>-100000000</v>
      </c>
      <c r="AB786" s="8">
        <f t="shared" si="125"/>
        <v>-100000000</v>
      </c>
      <c r="AC786" s="54">
        <f t="shared" si="126"/>
        <v>-100000000</v>
      </c>
      <c r="AD786" s="53"/>
      <c r="AE786" s="8"/>
      <c r="AF786" s="54">
        <f t="shared" si="123"/>
        <v>0</v>
      </c>
      <c r="AG786" s="53"/>
      <c r="AH786" s="8"/>
      <c r="AI786" s="54">
        <f t="shared" si="121"/>
        <v>0</v>
      </c>
      <c r="AJ786" s="53">
        <f t="shared" si="124"/>
        <v>0</v>
      </c>
      <c r="AK786" s="8">
        <f t="shared" si="124"/>
        <v>0</v>
      </c>
      <c r="AL786" s="54">
        <f t="shared" si="124"/>
        <v>0</v>
      </c>
      <c r="AM786" s="55">
        <f t="shared" si="122"/>
        <v>0</v>
      </c>
      <c r="AN786" s="4"/>
      <c r="AO786" s="4"/>
    </row>
    <row r="787" spans="1:41" ht="12.75">
      <c r="A787" s="11">
        <v>780</v>
      </c>
      <c r="B787" s="75">
        <v>22100753</v>
      </c>
      <c r="D787" s="5" t="s">
        <v>509</v>
      </c>
      <c r="F787" s="48">
        <v>-225000000</v>
      </c>
      <c r="G787" s="48">
        <v>-225000000</v>
      </c>
      <c r="H787" s="48">
        <v>-225000000</v>
      </c>
      <c r="I787" s="48">
        <v>-225000000</v>
      </c>
      <c r="J787" s="48">
        <v>-225000000</v>
      </c>
      <c r="K787" s="48">
        <v>-225000000</v>
      </c>
      <c r="L787" s="48">
        <v>-225000000</v>
      </c>
      <c r="M787" s="49">
        <v>-225000000</v>
      </c>
      <c r="N787" s="49">
        <v>-225000000</v>
      </c>
      <c r="O787" s="49">
        <v>-225000000</v>
      </c>
      <c r="P787" s="49">
        <v>-225000000</v>
      </c>
      <c r="Q787" s="49">
        <v>-225000000</v>
      </c>
      <c r="R787" s="49">
        <v>-225000000</v>
      </c>
      <c r="S787" s="50">
        <f t="shared" si="120"/>
        <v>-225000000</v>
      </c>
      <c r="T787" s="50" t="e">
        <f>S787-#REF!</f>
        <v>#REF!</v>
      </c>
      <c r="U787" s="51">
        <v>8</v>
      </c>
      <c r="V787" s="51"/>
      <c r="W787" s="51" t="s">
        <v>478</v>
      </c>
      <c r="X787" s="56"/>
      <c r="Y787" s="56">
        <v>8</v>
      </c>
      <c r="AA787" s="53">
        <f aca="true" t="shared" si="127" ref="AA787:AA803">S787</f>
        <v>-225000000</v>
      </c>
      <c r="AB787" s="8">
        <f t="shared" si="125"/>
        <v>-225000000</v>
      </c>
      <c r="AC787" s="54">
        <f t="shared" si="126"/>
        <v>-225000000</v>
      </c>
      <c r="AD787" s="53"/>
      <c r="AE787" s="8"/>
      <c r="AF787" s="54">
        <f t="shared" si="123"/>
        <v>0</v>
      </c>
      <c r="AG787" s="53"/>
      <c r="AH787" s="8"/>
      <c r="AI787" s="54">
        <f t="shared" si="121"/>
        <v>0</v>
      </c>
      <c r="AJ787" s="53">
        <f t="shared" si="124"/>
        <v>0</v>
      </c>
      <c r="AK787" s="8">
        <f t="shared" si="124"/>
        <v>0</v>
      </c>
      <c r="AL787" s="54">
        <f t="shared" si="124"/>
        <v>0</v>
      </c>
      <c r="AM787" s="55">
        <f t="shared" si="122"/>
        <v>0</v>
      </c>
      <c r="AN787" s="4"/>
      <c r="AO787" s="4"/>
    </row>
    <row r="788" spans="1:41" ht="12.75">
      <c r="A788" s="11">
        <v>781</v>
      </c>
      <c r="B788" s="75">
        <v>22100763</v>
      </c>
      <c r="D788" s="5" t="s">
        <v>510</v>
      </c>
      <c r="F788" s="48">
        <v>-25000000</v>
      </c>
      <c r="G788" s="48">
        <v>-25000000</v>
      </c>
      <c r="H788" s="48">
        <v>-25000000</v>
      </c>
      <c r="I788" s="48">
        <v>-25000000</v>
      </c>
      <c r="J788" s="48">
        <v>-25000000</v>
      </c>
      <c r="K788" s="48">
        <v>-25000000</v>
      </c>
      <c r="L788" s="48">
        <v>-25000000</v>
      </c>
      <c r="M788" s="49">
        <v>-25000000</v>
      </c>
      <c r="N788" s="49">
        <v>-25000000</v>
      </c>
      <c r="O788" s="49">
        <v>-25000000</v>
      </c>
      <c r="P788" s="49">
        <v>-25000000</v>
      </c>
      <c r="Q788" s="49">
        <v>-25000000</v>
      </c>
      <c r="R788" s="49">
        <v>-25000000</v>
      </c>
      <c r="S788" s="50">
        <f t="shared" si="120"/>
        <v>-25000000</v>
      </c>
      <c r="T788" s="50" t="e">
        <f>S788-#REF!</f>
        <v>#REF!</v>
      </c>
      <c r="U788" s="51">
        <v>8</v>
      </c>
      <c r="V788" s="51"/>
      <c r="W788" s="51" t="s">
        <v>478</v>
      </c>
      <c r="X788" s="56"/>
      <c r="Y788" s="56">
        <v>8</v>
      </c>
      <c r="AA788" s="53">
        <f t="shared" si="127"/>
        <v>-25000000</v>
      </c>
      <c r="AB788" s="8">
        <f t="shared" si="125"/>
        <v>-25000000</v>
      </c>
      <c r="AC788" s="54">
        <f t="shared" si="126"/>
        <v>-25000000</v>
      </c>
      <c r="AD788" s="53"/>
      <c r="AE788" s="8"/>
      <c r="AF788" s="54">
        <f t="shared" si="123"/>
        <v>0</v>
      </c>
      <c r="AG788" s="53"/>
      <c r="AH788" s="8"/>
      <c r="AI788" s="54">
        <f t="shared" si="121"/>
        <v>0</v>
      </c>
      <c r="AJ788" s="53">
        <f t="shared" si="124"/>
        <v>0</v>
      </c>
      <c r="AK788" s="8">
        <f t="shared" si="124"/>
        <v>0</v>
      </c>
      <c r="AL788" s="54">
        <f t="shared" si="124"/>
        <v>0</v>
      </c>
      <c r="AM788" s="55">
        <f t="shared" si="122"/>
        <v>0</v>
      </c>
      <c r="AN788" s="4"/>
      <c r="AO788" s="4"/>
    </row>
    <row r="789" spans="1:41" ht="12.75">
      <c r="A789" s="11">
        <v>782</v>
      </c>
      <c r="B789" s="75">
        <v>22100773</v>
      </c>
      <c r="D789" s="5" t="s">
        <v>511</v>
      </c>
      <c r="F789" s="48">
        <v>-260000000</v>
      </c>
      <c r="G789" s="48">
        <v>-260000000</v>
      </c>
      <c r="H789" s="48">
        <v>-260000000</v>
      </c>
      <c r="I789" s="48">
        <v>-260000000</v>
      </c>
      <c r="J789" s="48">
        <v>-260000000</v>
      </c>
      <c r="K789" s="48">
        <v>-260000000</v>
      </c>
      <c r="L789" s="48">
        <v>-260000000</v>
      </c>
      <c r="M789" s="49">
        <v>-260000000</v>
      </c>
      <c r="N789" s="49">
        <v>-260000000</v>
      </c>
      <c r="O789" s="49">
        <v>-260000000</v>
      </c>
      <c r="P789" s="49">
        <v>-260000000</v>
      </c>
      <c r="Q789" s="49">
        <v>-260000000</v>
      </c>
      <c r="R789" s="49">
        <v>-260000000</v>
      </c>
      <c r="S789" s="50">
        <f t="shared" si="120"/>
        <v>-260000000</v>
      </c>
      <c r="T789" s="50" t="e">
        <f>S789-#REF!</f>
        <v>#REF!</v>
      </c>
      <c r="U789" s="51">
        <v>8</v>
      </c>
      <c r="V789" s="51"/>
      <c r="W789" s="51" t="s">
        <v>478</v>
      </c>
      <c r="X789" s="56"/>
      <c r="Y789" s="56">
        <v>8</v>
      </c>
      <c r="AA789" s="53">
        <f t="shared" si="127"/>
        <v>-260000000</v>
      </c>
      <c r="AB789" s="8">
        <f t="shared" si="125"/>
        <v>-260000000</v>
      </c>
      <c r="AC789" s="54">
        <f t="shared" si="126"/>
        <v>-260000000</v>
      </c>
      <c r="AD789" s="53"/>
      <c r="AE789" s="8"/>
      <c r="AF789" s="54">
        <f t="shared" si="123"/>
        <v>0</v>
      </c>
      <c r="AG789" s="53"/>
      <c r="AH789" s="8"/>
      <c r="AI789" s="54">
        <f t="shared" si="121"/>
        <v>0</v>
      </c>
      <c r="AJ789" s="53">
        <f t="shared" si="124"/>
        <v>0</v>
      </c>
      <c r="AK789" s="8">
        <f t="shared" si="124"/>
        <v>0</v>
      </c>
      <c r="AL789" s="54">
        <f t="shared" si="124"/>
        <v>0</v>
      </c>
      <c r="AM789" s="55">
        <f t="shared" si="122"/>
        <v>0</v>
      </c>
      <c r="AN789" s="4"/>
      <c r="AO789" s="4"/>
    </row>
    <row r="790" spans="1:41" ht="12.75">
      <c r="A790" s="11">
        <v>783</v>
      </c>
      <c r="B790" s="75">
        <v>22100793</v>
      </c>
      <c r="D790" s="5" t="s">
        <v>512</v>
      </c>
      <c r="F790" s="48">
        <v>-138460000</v>
      </c>
      <c r="G790" s="48">
        <v>-138460000</v>
      </c>
      <c r="H790" s="48">
        <v>-138460000</v>
      </c>
      <c r="I790" s="48">
        <v>-138460000</v>
      </c>
      <c r="J790" s="48">
        <v>-138460000</v>
      </c>
      <c r="K790" s="48">
        <v>-138460000</v>
      </c>
      <c r="L790" s="48">
        <v>-138460000</v>
      </c>
      <c r="M790" s="49">
        <v>-138460000</v>
      </c>
      <c r="N790" s="49">
        <v>-138460000</v>
      </c>
      <c r="O790" s="49">
        <v>-138460000</v>
      </c>
      <c r="P790" s="49">
        <v>-138460000</v>
      </c>
      <c r="Q790" s="49">
        <v>-138460000</v>
      </c>
      <c r="R790" s="49">
        <v>-138460000</v>
      </c>
      <c r="S790" s="50">
        <f t="shared" si="120"/>
        <v>-138460000</v>
      </c>
      <c r="T790" s="50" t="e">
        <f>S790-#REF!</f>
        <v>#REF!</v>
      </c>
      <c r="U790" s="51">
        <v>8</v>
      </c>
      <c r="V790" s="51"/>
      <c r="W790" s="51" t="s">
        <v>478</v>
      </c>
      <c r="X790" s="56"/>
      <c r="Y790" s="56">
        <v>8</v>
      </c>
      <c r="AA790" s="53">
        <f t="shared" si="127"/>
        <v>-138460000</v>
      </c>
      <c r="AB790" s="8">
        <f t="shared" si="125"/>
        <v>-138460000</v>
      </c>
      <c r="AC790" s="54">
        <f t="shared" si="126"/>
        <v>-138460000</v>
      </c>
      <c r="AD790" s="53"/>
      <c r="AE790" s="8"/>
      <c r="AF790" s="54">
        <f t="shared" si="123"/>
        <v>0</v>
      </c>
      <c r="AG790" s="53"/>
      <c r="AH790" s="8"/>
      <c r="AI790" s="54">
        <f t="shared" si="121"/>
        <v>0</v>
      </c>
      <c r="AJ790" s="53">
        <f t="shared" si="124"/>
        <v>0</v>
      </c>
      <c r="AK790" s="8">
        <f t="shared" si="124"/>
        <v>0</v>
      </c>
      <c r="AL790" s="54">
        <f t="shared" si="124"/>
        <v>0</v>
      </c>
      <c r="AM790" s="55">
        <f t="shared" si="122"/>
        <v>0</v>
      </c>
      <c r="AN790" s="4"/>
      <c r="AO790" s="4"/>
    </row>
    <row r="791" spans="1:41" ht="12.75">
      <c r="A791" s="11">
        <v>784</v>
      </c>
      <c r="B791" s="75">
        <v>22100803</v>
      </c>
      <c r="D791" s="5" t="s">
        <v>513</v>
      </c>
      <c r="F791" s="48">
        <v>-23400000</v>
      </c>
      <c r="G791" s="48">
        <v>-23400000</v>
      </c>
      <c r="H791" s="48">
        <v>-23400000</v>
      </c>
      <c r="I791" s="48">
        <v>-23400000</v>
      </c>
      <c r="J791" s="48">
        <v>-23400000</v>
      </c>
      <c r="K791" s="48">
        <v>-23400000</v>
      </c>
      <c r="L791" s="48">
        <v>-23400000</v>
      </c>
      <c r="M791" s="49">
        <v>-23400000</v>
      </c>
      <c r="N791" s="49">
        <v>-23400000</v>
      </c>
      <c r="O791" s="49">
        <v>-23400000</v>
      </c>
      <c r="P791" s="49">
        <v>-23400000</v>
      </c>
      <c r="Q791" s="49">
        <v>-23400000</v>
      </c>
      <c r="R791" s="49">
        <v>-23400000</v>
      </c>
      <c r="S791" s="50">
        <f t="shared" si="120"/>
        <v>-23400000</v>
      </c>
      <c r="T791" s="50" t="e">
        <f>S791-#REF!</f>
        <v>#REF!</v>
      </c>
      <c r="U791" s="51">
        <v>8</v>
      </c>
      <c r="V791" s="51"/>
      <c r="W791" s="51" t="s">
        <v>478</v>
      </c>
      <c r="X791" s="56"/>
      <c r="Y791" s="56">
        <v>8</v>
      </c>
      <c r="AA791" s="53">
        <f t="shared" si="127"/>
        <v>-23400000</v>
      </c>
      <c r="AB791" s="8">
        <f t="shared" si="125"/>
        <v>-23400000</v>
      </c>
      <c r="AC791" s="54">
        <f t="shared" si="126"/>
        <v>-23400000</v>
      </c>
      <c r="AD791" s="53"/>
      <c r="AE791" s="8"/>
      <c r="AF791" s="54">
        <f t="shared" si="123"/>
        <v>0</v>
      </c>
      <c r="AG791" s="53"/>
      <c r="AH791" s="8"/>
      <c r="AI791" s="54">
        <f t="shared" si="121"/>
        <v>0</v>
      </c>
      <c r="AJ791" s="53">
        <f t="shared" si="124"/>
        <v>0</v>
      </c>
      <c r="AK791" s="8">
        <f t="shared" si="124"/>
        <v>0</v>
      </c>
      <c r="AL791" s="54">
        <f t="shared" si="124"/>
        <v>0</v>
      </c>
      <c r="AM791" s="55">
        <f t="shared" si="122"/>
        <v>0</v>
      </c>
      <c r="AN791" s="4"/>
      <c r="AO791" s="4"/>
    </row>
    <row r="792" spans="1:41" ht="12.75">
      <c r="A792" s="11">
        <v>785</v>
      </c>
      <c r="B792" s="75">
        <v>22100813</v>
      </c>
      <c r="D792" s="5" t="s">
        <v>514</v>
      </c>
      <c r="F792" s="48">
        <v>-150000000</v>
      </c>
      <c r="G792" s="48">
        <v>-150000000</v>
      </c>
      <c r="H792" s="48">
        <v>-150000000</v>
      </c>
      <c r="I792" s="48">
        <v>-150000000</v>
      </c>
      <c r="J792" s="48">
        <v>-150000000</v>
      </c>
      <c r="K792" s="48">
        <v>-150000000</v>
      </c>
      <c r="L792" s="48">
        <v>-150000000</v>
      </c>
      <c r="M792" s="49">
        <v>-150000000</v>
      </c>
      <c r="N792" s="49">
        <v>-150000000</v>
      </c>
      <c r="O792" s="49">
        <v>-150000000</v>
      </c>
      <c r="P792" s="49">
        <v>-150000000</v>
      </c>
      <c r="Q792" s="49">
        <v>-150000000</v>
      </c>
      <c r="R792" s="49">
        <v>-150000000</v>
      </c>
      <c r="S792" s="50">
        <f t="shared" si="120"/>
        <v>-150000000</v>
      </c>
      <c r="T792" s="50" t="e">
        <f>S792-#REF!</f>
        <v>#REF!</v>
      </c>
      <c r="U792" s="51">
        <v>8</v>
      </c>
      <c r="V792" s="51"/>
      <c r="W792" s="51" t="s">
        <v>478</v>
      </c>
      <c r="X792" s="56"/>
      <c r="Y792" s="56">
        <v>8</v>
      </c>
      <c r="AA792" s="53">
        <f t="shared" si="127"/>
        <v>-150000000</v>
      </c>
      <c r="AB792" s="8">
        <f t="shared" si="125"/>
        <v>-150000000</v>
      </c>
      <c r="AC792" s="54">
        <f t="shared" si="126"/>
        <v>-150000000</v>
      </c>
      <c r="AD792" s="53"/>
      <c r="AE792" s="8"/>
      <c r="AF792" s="54">
        <f t="shared" si="123"/>
        <v>0</v>
      </c>
      <c r="AG792" s="53"/>
      <c r="AH792" s="8"/>
      <c r="AI792" s="54">
        <f t="shared" si="121"/>
        <v>0</v>
      </c>
      <c r="AJ792" s="53">
        <f t="shared" si="124"/>
        <v>0</v>
      </c>
      <c r="AK792" s="8">
        <f t="shared" si="124"/>
        <v>0</v>
      </c>
      <c r="AL792" s="54">
        <f t="shared" si="124"/>
        <v>0</v>
      </c>
      <c r="AM792" s="55">
        <f t="shared" si="122"/>
        <v>0</v>
      </c>
      <c r="AN792" s="4"/>
      <c r="AO792" s="4"/>
    </row>
    <row r="793" spans="1:41" ht="12.75">
      <c r="A793" s="11">
        <v>786</v>
      </c>
      <c r="B793" s="75">
        <v>22100823</v>
      </c>
      <c r="D793" s="5" t="s">
        <v>1410</v>
      </c>
      <c r="E793" s="3">
        <v>38477</v>
      </c>
      <c r="F793" s="48">
        <v>-250000000</v>
      </c>
      <c r="G793" s="48">
        <v>-250000000</v>
      </c>
      <c r="H793" s="48">
        <v>-250000000</v>
      </c>
      <c r="I793" s="48">
        <v>-250000000</v>
      </c>
      <c r="J793" s="48">
        <v>-250000000</v>
      </c>
      <c r="K793" s="48">
        <v>-250000000</v>
      </c>
      <c r="L793" s="48">
        <v>-250000000</v>
      </c>
      <c r="M793" s="49">
        <v>-250000000</v>
      </c>
      <c r="N793" s="49">
        <v>-250000000</v>
      </c>
      <c r="O793" s="49">
        <v>-250000000</v>
      </c>
      <c r="P793" s="49">
        <v>-250000000</v>
      </c>
      <c r="Q793" s="49">
        <v>-250000000</v>
      </c>
      <c r="R793" s="49">
        <v>-250000000</v>
      </c>
      <c r="S793" s="50">
        <f t="shared" si="120"/>
        <v>-250000000</v>
      </c>
      <c r="T793" s="50" t="e">
        <f>S793-#REF!</f>
        <v>#REF!</v>
      </c>
      <c r="U793" s="51">
        <v>8</v>
      </c>
      <c r="V793" s="51"/>
      <c r="W793" s="51" t="s">
        <v>478</v>
      </c>
      <c r="X793" s="56"/>
      <c r="Y793" s="56">
        <v>8</v>
      </c>
      <c r="AA793" s="53">
        <f t="shared" si="127"/>
        <v>-250000000</v>
      </c>
      <c r="AB793" s="8">
        <f t="shared" si="125"/>
        <v>-250000000</v>
      </c>
      <c r="AC793" s="54">
        <f t="shared" si="126"/>
        <v>-250000000</v>
      </c>
      <c r="AD793" s="53"/>
      <c r="AE793" s="8"/>
      <c r="AF793" s="54">
        <f t="shared" si="123"/>
        <v>0</v>
      </c>
      <c r="AG793" s="53"/>
      <c r="AH793" s="8"/>
      <c r="AI793" s="54">
        <f t="shared" si="121"/>
        <v>0</v>
      </c>
      <c r="AJ793" s="53">
        <f t="shared" si="124"/>
        <v>0</v>
      </c>
      <c r="AK793" s="8">
        <f t="shared" si="124"/>
        <v>0</v>
      </c>
      <c r="AL793" s="54">
        <f t="shared" si="124"/>
        <v>0</v>
      </c>
      <c r="AM793" s="55">
        <f t="shared" si="122"/>
        <v>0</v>
      </c>
      <c r="AN793" s="4"/>
      <c r="AO793" s="4"/>
    </row>
    <row r="794" spans="1:41" ht="12.75">
      <c r="A794" s="11">
        <v>787</v>
      </c>
      <c r="B794" s="75">
        <v>22100993</v>
      </c>
      <c r="D794" s="5" t="s">
        <v>254</v>
      </c>
      <c r="E794" s="3">
        <v>38691</v>
      </c>
      <c r="F794" s="48">
        <v>-150000000</v>
      </c>
      <c r="G794" s="48">
        <v>-150000000</v>
      </c>
      <c r="H794" s="48">
        <v>-150000000</v>
      </c>
      <c r="I794" s="48">
        <v>-150000000</v>
      </c>
      <c r="J794" s="48">
        <v>-150000000</v>
      </c>
      <c r="K794" s="48">
        <v>-150000000</v>
      </c>
      <c r="L794" s="48">
        <v>-150000000</v>
      </c>
      <c r="M794" s="49">
        <v>-150000000</v>
      </c>
      <c r="N794" s="49">
        <v>-150000000</v>
      </c>
      <c r="O794" s="49">
        <v>-150000000</v>
      </c>
      <c r="P794" s="49">
        <v>-150000000</v>
      </c>
      <c r="Q794" s="49">
        <v>-150000000</v>
      </c>
      <c r="R794" s="49">
        <v>-150000000</v>
      </c>
      <c r="S794" s="50">
        <f t="shared" si="120"/>
        <v>-150000000</v>
      </c>
      <c r="T794" s="50" t="e">
        <f>S794-#REF!</f>
        <v>#REF!</v>
      </c>
      <c r="U794" s="51">
        <v>8</v>
      </c>
      <c r="V794" s="51"/>
      <c r="W794" s="51" t="s">
        <v>478</v>
      </c>
      <c r="X794" s="56"/>
      <c r="Y794" s="56">
        <v>8</v>
      </c>
      <c r="AA794" s="53">
        <f t="shared" si="127"/>
        <v>-150000000</v>
      </c>
      <c r="AB794" s="8">
        <f t="shared" si="125"/>
        <v>-150000000</v>
      </c>
      <c r="AC794" s="54">
        <f t="shared" si="126"/>
        <v>-150000000</v>
      </c>
      <c r="AD794" s="53"/>
      <c r="AE794" s="8"/>
      <c r="AF794" s="54">
        <f t="shared" si="123"/>
        <v>0</v>
      </c>
      <c r="AG794" s="53"/>
      <c r="AH794" s="8"/>
      <c r="AI794" s="54">
        <f t="shared" si="121"/>
        <v>0</v>
      </c>
      <c r="AJ794" s="53">
        <f t="shared" si="124"/>
        <v>0</v>
      </c>
      <c r="AK794" s="8">
        <f t="shared" si="124"/>
        <v>0</v>
      </c>
      <c r="AL794" s="54">
        <f t="shared" si="124"/>
        <v>0</v>
      </c>
      <c r="AM794" s="55">
        <f t="shared" si="122"/>
        <v>0</v>
      </c>
      <c r="AN794" s="4"/>
      <c r="AO794" s="4"/>
    </row>
    <row r="795" spans="1:41" ht="12.75">
      <c r="A795" s="11">
        <v>788</v>
      </c>
      <c r="B795" s="72">
        <v>22101023</v>
      </c>
      <c r="C795" s="73"/>
      <c r="D795" s="79" t="s">
        <v>515</v>
      </c>
      <c r="E795" s="3">
        <v>38869</v>
      </c>
      <c r="F795" s="48">
        <v>-250000000</v>
      </c>
      <c r="G795" s="48">
        <v>-250000000</v>
      </c>
      <c r="H795" s="48">
        <v>-250000000</v>
      </c>
      <c r="I795" s="48">
        <v>-250000000</v>
      </c>
      <c r="J795" s="48">
        <v>-250000000</v>
      </c>
      <c r="K795" s="48">
        <v>-250000000</v>
      </c>
      <c r="L795" s="48">
        <v>-250000000</v>
      </c>
      <c r="M795" s="49">
        <v>-250000000</v>
      </c>
      <c r="N795" s="49">
        <v>-250000000</v>
      </c>
      <c r="O795" s="49">
        <v>-250000000</v>
      </c>
      <c r="P795" s="49">
        <v>-250000000</v>
      </c>
      <c r="Q795" s="49">
        <v>-250000000</v>
      </c>
      <c r="R795" s="49">
        <v>-250000000</v>
      </c>
      <c r="S795" s="50">
        <f t="shared" si="120"/>
        <v>-250000000</v>
      </c>
      <c r="T795" s="50" t="e">
        <f>S795-#REF!</f>
        <v>#REF!</v>
      </c>
      <c r="U795" s="51" t="s">
        <v>516</v>
      </c>
      <c r="V795" s="51"/>
      <c r="W795" s="51" t="s">
        <v>478</v>
      </c>
      <c r="X795" s="56"/>
      <c r="Y795" s="56" t="s">
        <v>516</v>
      </c>
      <c r="AA795" s="53">
        <f t="shared" si="127"/>
        <v>-250000000</v>
      </c>
      <c r="AB795" s="8">
        <f t="shared" si="125"/>
        <v>-250000000</v>
      </c>
      <c r="AC795" s="54">
        <f t="shared" si="126"/>
        <v>-250000000</v>
      </c>
      <c r="AD795" s="53"/>
      <c r="AE795" s="8"/>
      <c r="AF795" s="54">
        <f t="shared" si="123"/>
        <v>0</v>
      </c>
      <c r="AG795" s="53"/>
      <c r="AH795" s="8"/>
      <c r="AI795" s="54">
        <f t="shared" si="121"/>
        <v>0</v>
      </c>
      <c r="AJ795" s="53">
        <f t="shared" si="124"/>
        <v>0</v>
      </c>
      <c r="AK795" s="8">
        <f t="shared" si="124"/>
        <v>0</v>
      </c>
      <c r="AL795" s="54">
        <f t="shared" si="124"/>
        <v>0</v>
      </c>
      <c r="AM795" s="55">
        <f t="shared" si="122"/>
        <v>0</v>
      </c>
      <c r="AN795" s="4"/>
      <c r="AO795" s="4"/>
    </row>
    <row r="796" spans="1:41" ht="12.75">
      <c r="A796" s="11">
        <v>789</v>
      </c>
      <c r="B796" s="72">
        <v>22101033</v>
      </c>
      <c r="C796" s="73"/>
      <c r="D796" s="79" t="s">
        <v>255</v>
      </c>
      <c r="E796" s="3">
        <v>38961</v>
      </c>
      <c r="F796" s="48">
        <v>-300000000</v>
      </c>
      <c r="G796" s="48">
        <v>-300000000</v>
      </c>
      <c r="H796" s="48">
        <v>-300000000</v>
      </c>
      <c r="I796" s="48">
        <v>-300000000</v>
      </c>
      <c r="J796" s="48">
        <v>-300000000</v>
      </c>
      <c r="K796" s="48">
        <v>-300000000</v>
      </c>
      <c r="L796" s="48">
        <v>-300000000</v>
      </c>
      <c r="M796" s="49">
        <v>-300000000</v>
      </c>
      <c r="N796" s="49">
        <v>-300000000</v>
      </c>
      <c r="O796" s="49">
        <v>-300000000</v>
      </c>
      <c r="P796" s="49">
        <v>-300000000</v>
      </c>
      <c r="Q796" s="49">
        <v>-300000000</v>
      </c>
      <c r="R796" s="49">
        <v>-300000000</v>
      </c>
      <c r="S796" s="50">
        <f t="shared" si="120"/>
        <v>-300000000</v>
      </c>
      <c r="T796" s="50" t="e">
        <f>S796-#REF!</f>
        <v>#REF!</v>
      </c>
      <c r="U796" s="51" t="s">
        <v>516</v>
      </c>
      <c r="V796" s="51"/>
      <c r="W796" s="51" t="s">
        <v>478</v>
      </c>
      <c r="X796" s="56"/>
      <c r="Y796" s="56" t="s">
        <v>516</v>
      </c>
      <c r="AA796" s="53">
        <f t="shared" si="127"/>
        <v>-300000000</v>
      </c>
      <c r="AB796" s="8">
        <f t="shared" si="125"/>
        <v>-300000000</v>
      </c>
      <c r="AC796" s="54">
        <f t="shared" si="126"/>
        <v>-300000000</v>
      </c>
      <c r="AD796" s="53"/>
      <c r="AE796" s="8"/>
      <c r="AF796" s="54">
        <f t="shared" si="123"/>
        <v>0</v>
      </c>
      <c r="AG796" s="53"/>
      <c r="AH796" s="8"/>
      <c r="AI796" s="54">
        <f t="shared" si="121"/>
        <v>0</v>
      </c>
      <c r="AJ796" s="53">
        <f t="shared" si="124"/>
        <v>0</v>
      </c>
      <c r="AK796" s="8">
        <f t="shared" si="124"/>
        <v>0</v>
      </c>
      <c r="AL796" s="54">
        <f t="shared" si="124"/>
        <v>0</v>
      </c>
      <c r="AM796" s="55">
        <f t="shared" si="122"/>
        <v>0</v>
      </c>
      <c r="AN796" s="4"/>
      <c r="AO796" s="4"/>
    </row>
    <row r="797" spans="1:41" ht="12.75">
      <c r="A797" s="11">
        <v>790</v>
      </c>
      <c r="B797" s="72">
        <v>22101043</v>
      </c>
      <c r="C797" s="73"/>
      <c r="D797" s="74" t="s">
        <v>517</v>
      </c>
      <c r="E797" s="3">
        <v>39240</v>
      </c>
      <c r="F797" s="48"/>
      <c r="G797" s="48"/>
      <c r="H797" s="48"/>
      <c r="I797" s="48"/>
      <c r="J797" s="48"/>
      <c r="K797" s="48"/>
      <c r="L797" s="48"/>
      <c r="N797" s="49">
        <v>0</v>
      </c>
      <c r="O797" s="49">
        <v>-250000000</v>
      </c>
      <c r="P797" s="49">
        <v>0</v>
      </c>
      <c r="Q797" s="49">
        <v>0</v>
      </c>
      <c r="R797" s="49">
        <v>0</v>
      </c>
      <c r="S797" s="50">
        <f t="shared" si="120"/>
        <v>-20833333.333333332</v>
      </c>
      <c r="T797" s="50" t="e">
        <f>S797-#REF!</f>
        <v>#REF!</v>
      </c>
      <c r="U797" s="51" t="s">
        <v>516</v>
      </c>
      <c r="V797" s="51"/>
      <c r="W797" s="51" t="s">
        <v>478</v>
      </c>
      <c r="X797" s="56"/>
      <c r="Y797" s="56" t="s">
        <v>516</v>
      </c>
      <c r="AA797" s="53">
        <f t="shared" si="127"/>
        <v>-20833333.333333332</v>
      </c>
      <c r="AB797" s="8">
        <f t="shared" si="125"/>
        <v>-20833333.333333332</v>
      </c>
      <c r="AC797" s="54">
        <f t="shared" si="126"/>
        <v>-20833333.333333332</v>
      </c>
      <c r="AD797" s="53"/>
      <c r="AE797" s="8"/>
      <c r="AF797" s="54">
        <f t="shared" si="123"/>
        <v>0</v>
      </c>
      <c r="AG797" s="53"/>
      <c r="AH797" s="8"/>
      <c r="AI797" s="54">
        <f t="shared" si="121"/>
        <v>0</v>
      </c>
      <c r="AJ797" s="53">
        <f t="shared" si="124"/>
        <v>0</v>
      </c>
      <c r="AK797" s="8">
        <f t="shared" si="124"/>
        <v>0</v>
      </c>
      <c r="AL797" s="54">
        <f t="shared" si="124"/>
        <v>0</v>
      </c>
      <c r="AM797" s="55">
        <f t="shared" si="122"/>
        <v>0</v>
      </c>
      <c r="AN797" s="4"/>
      <c r="AO797" s="4"/>
    </row>
    <row r="798" spans="1:41" ht="12.75">
      <c r="A798" s="11">
        <v>791</v>
      </c>
      <c r="B798" s="71">
        <v>22101053</v>
      </c>
      <c r="C798" s="73"/>
      <c r="D798" s="61" t="s">
        <v>19</v>
      </c>
      <c r="E798" s="3">
        <v>39270</v>
      </c>
      <c r="F798" s="48"/>
      <c r="G798" s="48"/>
      <c r="H798" s="48"/>
      <c r="I798" s="48"/>
      <c r="J798" s="48"/>
      <c r="K798" s="48"/>
      <c r="L798" s="48"/>
      <c r="P798" s="49">
        <v>-250000000</v>
      </c>
      <c r="Q798" s="49">
        <v>-250000000</v>
      </c>
      <c r="R798" s="49">
        <v>-250000000</v>
      </c>
      <c r="S798" s="50">
        <f t="shared" si="120"/>
        <v>-52083333.333333336</v>
      </c>
      <c r="T798" s="50" t="e">
        <f>S798-#REF!</f>
        <v>#REF!</v>
      </c>
      <c r="U798" s="51" t="s">
        <v>516</v>
      </c>
      <c r="V798" s="51"/>
      <c r="W798" s="51" t="s">
        <v>478</v>
      </c>
      <c r="X798" s="56"/>
      <c r="Y798" s="56" t="s">
        <v>516</v>
      </c>
      <c r="AA798" s="53">
        <f t="shared" si="127"/>
        <v>-52083333.333333336</v>
      </c>
      <c r="AB798" s="8">
        <f t="shared" si="125"/>
        <v>-52083333.333333336</v>
      </c>
      <c r="AC798" s="54">
        <f t="shared" si="126"/>
        <v>-52083333.333333336</v>
      </c>
      <c r="AD798" s="53"/>
      <c r="AE798" s="8"/>
      <c r="AF798" s="54">
        <f t="shared" si="123"/>
        <v>0</v>
      </c>
      <c r="AG798" s="53"/>
      <c r="AH798" s="8"/>
      <c r="AI798" s="54">
        <f t="shared" si="121"/>
        <v>0</v>
      </c>
      <c r="AJ798" s="53">
        <f aca="true" t="shared" si="128" ref="AJ798:AL817">IF($Y798&gt;0,$S798-$AF798-$AI798-$AC798,0)</f>
        <v>0</v>
      </c>
      <c r="AK798" s="8">
        <f t="shared" si="128"/>
        <v>0</v>
      </c>
      <c r="AL798" s="54">
        <f t="shared" si="128"/>
        <v>0</v>
      </c>
      <c r="AM798" s="55">
        <f t="shared" si="122"/>
        <v>0</v>
      </c>
      <c r="AN798" s="4"/>
      <c r="AO798" s="4"/>
    </row>
    <row r="799" spans="1:41" ht="12.75">
      <c r="A799" s="11">
        <v>792</v>
      </c>
      <c r="B799" s="75">
        <v>22300013</v>
      </c>
      <c r="D799" s="5" t="s">
        <v>518</v>
      </c>
      <c r="F799" s="48">
        <v>-37750000</v>
      </c>
      <c r="G799" s="48">
        <v>-37750000</v>
      </c>
      <c r="H799" s="48">
        <v>-37750000</v>
      </c>
      <c r="I799" s="48">
        <v>-37750000</v>
      </c>
      <c r="J799" s="48">
        <v>-37750000</v>
      </c>
      <c r="K799" s="48">
        <v>-37750000</v>
      </c>
      <c r="L799" s="48">
        <v>-37750000</v>
      </c>
      <c r="M799" s="49">
        <v>-37750000</v>
      </c>
      <c r="N799" s="49">
        <v>-37750000</v>
      </c>
      <c r="O799" s="49">
        <v>0</v>
      </c>
      <c r="P799" s="49">
        <v>0</v>
      </c>
      <c r="Q799" s="49">
        <v>0</v>
      </c>
      <c r="R799" s="49">
        <v>0</v>
      </c>
      <c r="S799" s="50">
        <f t="shared" si="120"/>
        <v>-26739583.333333332</v>
      </c>
      <c r="T799" s="50" t="e">
        <f>S799-#REF!</f>
        <v>#REF!</v>
      </c>
      <c r="U799" s="51">
        <v>8</v>
      </c>
      <c r="V799" s="51"/>
      <c r="W799" s="51" t="s">
        <v>478</v>
      </c>
      <c r="X799" s="56"/>
      <c r="Y799" s="56">
        <v>8</v>
      </c>
      <c r="AA799" s="53">
        <f t="shared" si="127"/>
        <v>-26739583.333333332</v>
      </c>
      <c r="AB799" s="8">
        <f t="shared" si="125"/>
        <v>-26739583.333333332</v>
      </c>
      <c r="AC799" s="54">
        <f t="shared" si="126"/>
        <v>-26739583.333333332</v>
      </c>
      <c r="AD799" s="53"/>
      <c r="AE799" s="8"/>
      <c r="AF799" s="54">
        <f t="shared" si="123"/>
        <v>0</v>
      </c>
      <c r="AG799" s="53"/>
      <c r="AH799" s="8"/>
      <c r="AI799" s="54">
        <f t="shared" si="121"/>
        <v>0</v>
      </c>
      <c r="AJ799" s="53">
        <f t="shared" si="128"/>
        <v>0</v>
      </c>
      <c r="AK799" s="8">
        <f t="shared" si="128"/>
        <v>0</v>
      </c>
      <c r="AL799" s="54">
        <f t="shared" si="128"/>
        <v>0</v>
      </c>
      <c r="AM799" s="55">
        <f t="shared" si="122"/>
        <v>0</v>
      </c>
      <c r="AN799" s="4"/>
      <c r="AO799" s="4"/>
    </row>
    <row r="800" spans="1:41" ht="12.75">
      <c r="A800" s="11">
        <v>793</v>
      </c>
      <c r="B800" s="75">
        <v>22300023</v>
      </c>
      <c r="D800" s="5" t="s">
        <v>519</v>
      </c>
      <c r="F800" s="48">
        <v>0</v>
      </c>
      <c r="G800" s="48">
        <v>0</v>
      </c>
      <c r="H800" s="48">
        <v>0</v>
      </c>
      <c r="I800" s="48">
        <v>0</v>
      </c>
      <c r="J800" s="48">
        <v>0</v>
      </c>
      <c r="K800" s="48">
        <v>0</v>
      </c>
      <c r="L800" s="48">
        <v>0</v>
      </c>
      <c r="M800" s="49">
        <v>0</v>
      </c>
      <c r="N800" s="49">
        <v>0</v>
      </c>
      <c r="O800" s="49">
        <v>0</v>
      </c>
      <c r="P800" s="49">
        <v>0</v>
      </c>
      <c r="Q800" s="49">
        <v>0</v>
      </c>
      <c r="R800" s="49">
        <v>0</v>
      </c>
      <c r="S800" s="50">
        <f t="shared" si="120"/>
        <v>0</v>
      </c>
      <c r="T800" s="50" t="e">
        <f>S800-#REF!</f>
        <v>#REF!</v>
      </c>
      <c r="U800" s="51">
        <v>8</v>
      </c>
      <c r="V800" s="51"/>
      <c r="W800" s="51" t="s">
        <v>478</v>
      </c>
      <c r="X800" s="56"/>
      <c r="Y800" s="56">
        <v>8</v>
      </c>
      <c r="AA800" s="53">
        <f t="shared" si="127"/>
        <v>0</v>
      </c>
      <c r="AB800" s="8">
        <f t="shared" si="125"/>
        <v>0</v>
      </c>
      <c r="AC800" s="54">
        <f t="shared" si="126"/>
        <v>0</v>
      </c>
      <c r="AD800" s="53"/>
      <c r="AE800" s="8"/>
      <c r="AF800" s="54">
        <f t="shared" si="123"/>
        <v>0</v>
      </c>
      <c r="AG800" s="53"/>
      <c r="AH800" s="8"/>
      <c r="AI800" s="54">
        <f t="shared" si="121"/>
        <v>0</v>
      </c>
      <c r="AJ800" s="53">
        <f t="shared" si="128"/>
        <v>0</v>
      </c>
      <c r="AK800" s="8">
        <f t="shared" si="128"/>
        <v>0</v>
      </c>
      <c r="AL800" s="54">
        <f t="shared" si="128"/>
        <v>0</v>
      </c>
      <c r="AM800" s="55">
        <f t="shared" si="122"/>
        <v>0</v>
      </c>
      <c r="AN800" s="4"/>
      <c r="AO800" s="4"/>
    </row>
    <row r="801" spans="1:41" ht="12.75">
      <c r="A801" s="11">
        <v>794</v>
      </c>
      <c r="B801" s="46">
        <v>22400013</v>
      </c>
      <c r="D801" s="11" t="s">
        <v>520</v>
      </c>
      <c r="F801" s="48">
        <v>-431100</v>
      </c>
      <c r="G801" s="48">
        <v>-431100</v>
      </c>
      <c r="H801" s="48">
        <v>-431100</v>
      </c>
      <c r="I801" s="48">
        <v>-431100</v>
      </c>
      <c r="J801" s="48">
        <v>-431100</v>
      </c>
      <c r="K801" s="48">
        <v>-431100</v>
      </c>
      <c r="L801" s="48">
        <v>-431100</v>
      </c>
      <c r="M801" s="49">
        <v>-431100</v>
      </c>
      <c r="N801" s="49">
        <v>-431100</v>
      </c>
      <c r="O801" s="49">
        <v>-431100</v>
      </c>
      <c r="P801" s="49">
        <v>-431100</v>
      </c>
      <c r="Q801" s="49">
        <v>-431100</v>
      </c>
      <c r="R801" s="49">
        <v>-431100</v>
      </c>
      <c r="S801" s="50">
        <f t="shared" si="120"/>
        <v>-431100</v>
      </c>
      <c r="T801" s="50" t="e">
        <f>S801-#REF!</f>
        <v>#REF!</v>
      </c>
      <c r="U801" s="51">
        <v>8</v>
      </c>
      <c r="V801" s="51"/>
      <c r="W801" s="51" t="s">
        <v>478</v>
      </c>
      <c r="X801" s="56"/>
      <c r="Y801" s="56">
        <v>8</v>
      </c>
      <c r="AA801" s="53">
        <f t="shared" si="127"/>
        <v>-431100</v>
      </c>
      <c r="AB801" s="8">
        <f t="shared" si="125"/>
        <v>-431100</v>
      </c>
      <c r="AC801" s="54">
        <f t="shared" si="126"/>
        <v>-431100</v>
      </c>
      <c r="AD801" s="53"/>
      <c r="AE801" s="8"/>
      <c r="AF801" s="54">
        <f t="shared" si="123"/>
        <v>0</v>
      </c>
      <c r="AG801" s="53"/>
      <c r="AH801" s="8"/>
      <c r="AI801" s="54">
        <f t="shared" si="121"/>
        <v>0</v>
      </c>
      <c r="AJ801" s="53">
        <f t="shared" si="128"/>
        <v>0</v>
      </c>
      <c r="AK801" s="8">
        <f t="shared" si="128"/>
        <v>0</v>
      </c>
      <c r="AL801" s="54">
        <f t="shared" si="128"/>
        <v>0</v>
      </c>
      <c r="AM801" s="55">
        <f t="shared" si="122"/>
        <v>0</v>
      </c>
      <c r="AN801" s="4"/>
      <c r="AO801" s="4"/>
    </row>
    <row r="802" spans="1:41" ht="12.75">
      <c r="A802" s="11">
        <v>795</v>
      </c>
      <c r="B802" s="46">
        <v>22400023</v>
      </c>
      <c r="D802" s="11" t="s">
        <v>521</v>
      </c>
      <c r="F802" s="48">
        <v>-1458300</v>
      </c>
      <c r="G802" s="48">
        <v>-1458300</v>
      </c>
      <c r="H802" s="48">
        <v>-1458300</v>
      </c>
      <c r="I802" s="48">
        <v>-1458300</v>
      </c>
      <c r="J802" s="48">
        <v>-1458300</v>
      </c>
      <c r="K802" s="48">
        <v>-1458300</v>
      </c>
      <c r="L802" s="48">
        <v>-1458300</v>
      </c>
      <c r="M802" s="49">
        <v>-1458300</v>
      </c>
      <c r="N802" s="49">
        <v>-1458300</v>
      </c>
      <c r="O802" s="49">
        <v>-1458300</v>
      </c>
      <c r="P802" s="49">
        <v>-1458300</v>
      </c>
      <c r="Q802" s="49">
        <v>-1458300</v>
      </c>
      <c r="R802" s="49">
        <v>-1458300</v>
      </c>
      <c r="S802" s="50">
        <f t="shared" si="120"/>
        <v>-1458300</v>
      </c>
      <c r="T802" s="50" t="e">
        <f>S802-#REF!</f>
        <v>#REF!</v>
      </c>
      <c r="U802" s="51">
        <v>8</v>
      </c>
      <c r="V802" s="51"/>
      <c r="W802" s="51" t="s">
        <v>478</v>
      </c>
      <c r="X802" s="56"/>
      <c r="Y802" s="56">
        <v>8</v>
      </c>
      <c r="AA802" s="53">
        <f t="shared" si="127"/>
        <v>-1458300</v>
      </c>
      <c r="AB802" s="8">
        <f t="shared" si="125"/>
        <v>-1458300</v>
      </c>
      <c r="AC802" s="54">
        <f t="shared" si="126"/>
        <v>-1458300</v>
      </c>
      <c r="AD802" s="53"/>
      <c r="AE802" s="8"/>
      <c r="AF802" s="54">
        <f t="shared" si="123"/>
        <v>0</v>
      </c>
      <c r="AG802" s="53"/>
      <c r="AH802" s="8"/>
      <c r="AI802" s="54">
        <f t="shared" si="121"/>
        <v>0</v>
      </c>
      <c r="AJ802" s="53">
        <f t="shared" si="128"/>
        <v>0</v>
      </c>
      <c r="AK802" s="8">
        <f t="shared" si="128"/>
        <v>0</v>
      </c>
      <c r="AL802" s="54">
        <f t="shared" si="128"/>
        <v>0</v>
      </c>
      <c r="AM802" s="55">
        <f t="shared" si="122"/>
        <v>0</v>
      </c>
      <c r="AN802" s="4"/>
      <c r="AO802" s="4"/>
    </row>
    <row r="803" spans="1:41" ht="12.75">
      <c r="A803" s="11">
        <v>796</v>
      </c>
      <c r="B803" s="46">
        <v>22600043</v>
      </c>
      <c r="D803" s="11" t="s">
        <v>522</v>
      </c>
      <c r="F803" s="48">
        <v>0</v>
      </c>
      <c r="G803" s="48">
        <v>0</v>
      </c>
      <c r="H803" s="48">
        <v>0</v>
      </c>
      <c r="I803" s="48">
        <v>0</v>
      </c>
      <c r="J803" s="48">
        <v>0</v>
      </c>
      <c r="K803" s="48">
        <v>0</v>
      </c>
      <c r="L803" s="48">
        <v>0</v>
      </c>
      <c r="M803" s="49">
        <v>0</v>
      </c>
      <c r="N803" s="49">
        <v>0</v>
      </c>
      <c r="O803" s="49">
        <v>0</v>
      </c>
      <c r="P803" s="49">
        <v>0</v>
      </c>
      <c r="Q803" s="49">
        <v>0</v>
      </c>
      <c r="R803" s="49">
        <v>0</v>
      </c>
      <c r="S803" s="50">
        <f t="shared" si="120"/>
        <v>0</v>
      </c>
      <c r="T803" s="50" t="e">
        <f>S803-#REF!</f>
        <v>#REF!</v>
      </c>
      <c r="U803" s="51">
        <v>8</v>
      </c>
      <c r="V803" s="51"/>
      <c r="W803" s="51" t="s">
        <v>478</v>
      </c>
      <c r="X803" s="56"/>
      <c r="Y803" s="56">
        <v>8</v>
      </c>
      <c r="AA803" s="53">
        <f t="shared" si="127"/>
        <v>0</v>
      </c>
      <c r="AB803" s="8">
        <f t="shared" si="125"/>
        <v>0</v>
      </c>
      <c r="AC803" s="54">
        <f t="shared" si="126"/>
        <v>0</v>
      </c>
      <c r="AD803" s="53"/>
      <c r="AE803" s="8"/>
      <c r="AF803" s="54">
        <f aca="true" t="shared" si="129" ref="AF803:AF832">AD803+AE803</f>
        <v>0</v>
      </c>
      <c r="AG803" s="53"/>
      <c r="AH803" s="8"/>
      <c r="AI803" s="54">
        <f t="shared" si="121"/>
        <v>0</v>
      </c>
      <c r="AJ803" s="53">
        <f t="shared" si="128"/>
        <v>0</v>
      </c>
      <c r="AK803" s="8">
        <f t="shared" si="128"/>
        <v>0</v>
      </c>
      <c r="AL803" s="54">
        <f t="shared" si="128"/>
        <v>0</v>
      </c>
      <c r="AM803" s="55">
        <f t="shared" si="122"/>
        <v>0</v>
      </c>
      <c r="AN803" s="4"/>
      <c r="AO803" s="4"/>
    </row>
    <row r="804" spans="1:41" ht="12.75">
      <c r="A804" s="11">
        <v>797</v>
      </c>
      <c r="B804" s="46">
        <v>22700001</v>
      </c>
      <c r="D804" s="11" t="s">
        <v>523</v>
      </c>
      <c r="E804" s="3">
        <v>39052</v>
      </c>
      <c r="F804" s="48">
        <v>0</v>
      </c>
      <c r="G804" s="48">
        <v>0</v>
      </c>
      <c r="H804" s="48">
        <v>-21438344.25</v>
      </c>
      <c r="I804" s="48">
        <v>-21438344.25</v>
      </c>
      <c r="J804" s="48">
        <v>-21438344.25</v>
      </c>
      <c r="K804" s="48">
        <v>-21438344.25</v>
      </c>
      <c r="L804" s="48">
        <v>-21438344.25</v>
      </c>
      <c r="M804" s="49">
        <v>-21438344.25</v>
      </c>
      <c r="N804" s="49">
        <v>-21438344.25</v>
      </c>
      <c r="O804" s="49">
        <v>-22825683.35</v>
      </c>
      <c r="P804" s="49">
        <v>-22825683.35</v>
      </c>
      <c r="Q804" s="49">
        <v>-22825683.35</v>
      </c>
      <c r="R804" s="49">
        <v>-22825683.35</v>
      </c>
      <c r="S804" s="50">
        <f t="shared" si="120"/>
        <v>-19163191.789583333</v>
      </c>
      <c r="T804" s="50" t="e">
        <f>S804-#REF!</f>
        <v>#REF!</v>
      </c>
      <c r="U804" s="51" t="s">
        <v>1054</v>
      </c>
      <c r="V804" s="51"/>
      <c r="W804" s="51" t="s">
        <v>1055</v>
      </c>
      <c r="X804" s="56"/>
      <c r="Y804" s="56" t="s">
        <v>1056</v>
      </c>
      <c r="AA804" s="53">
        <v>0</v>
      </c>
      <c r="AB804" s="8">
        <v>0</v>
      </c>
      <c r="AC804" s="54">
        <v>0</v>
      </c>
      <c r="AD804" s="53"/>
      <c r="AE804" s="8"/>
      <c r="AF804" s="54">
        <f t="shared" si="129"/>
        <v>0</v>
      </c>
      <c r="AG804" s="53"/>
      <c r="AH804" s="8"/>
      <c r="AI804" s="54">
        <f t="shared" si="121"/>
        <v>0</v>
      </c>
      <c r="AJ804" s="53">
        <f t="shared" si="128"/>
        <v>-19163191.789583333</v>
      </c>
      <c r="AK804" s="8">
        <f t="shared" si="128"/>
        <v>-19163191.789583333</v>
      </c>
      <c r="AL804" s="54">
        <f t="shared" si="128"/>
        <v>-19163191.789583333</v>
      </c>
      <c r="AM804" s="55">
        <f t="shared" si="122"/>
        <v>0</v>
      </c>
      <c r="AN804" s="4"/>
      <c r="AO804" s="4"/>
    </row>
    <row r="805" spans="1:41" ht="12.75">
      <c r="A805" s="11">
        <v>798</v>
      </c>
      <c r="B805" s="46">
        <v>22820011</v>
      </c>
      <c r="D805" s="11" t="s">
        <v>524</v>
      </c>
      <c r="F805" s="48">
        <v>-635324.71</v>
      </c>
      <c r="G805" s="48">
        <v>-624738.95</v>
      </c>
      <c r="H805" s="48">
        <v>-610152.32</v>
      </c>
      <c r="I805" s="48">
        <v>-1225000</v>
      </c>
      <c r="J805" s="48">
        <v>-1225040.2</v>
      </c>
      <c r="K805" s="48">
        <v>-1225040.2</v>
      </c>
      <c r="L805" s="48">
        <v>-2250000</v>
      </c>
      <c r="M805" s="49">
        <v>-1250000</v>
      </c>
      <c r="N805" s="49">
        <v>-1250000</v>
      </c>
      <c r="O805" s="49">
        <v>-1450000</v>
      </c>
      <c r="P805" s="49">
        <v>-290000</v>
      </c>
      <c r="Q805" s="49">
        <v>-375000</v>
      </c>
      <c r="R805" s="49">
        <v>-500000</v>
      </c>
      <c r="S805" s="50">
        <f t="shared" si="120"/>
        <v>-1028552.8354166667</v>
      </c>
      <c r="T805" s="50" t="e">
        <f>S805-#REF!</f>
        <v>#REF!</v>
      </c>
      <c r="U805" s="51"/>
      <c r="V805" s="51"/>
      <c r="W805" s="51" t="s">
        <v>1161</v>
      </c>
      <c r="X805" s="56"/>
      <c r="Y805" s="56"/>
      <c r="AA805" s="53">
        <v>0</v>
      </c>
      <c r="AB805" s="8">
        <v>0</v>
      </c>
      <c r="AC805" s="54">
        <v>0</v>
      </c>
      <c r="AD805" s="53"/>
      <c r="AE805" s="8"/>
      <c r="AF805" s="54">
        <f t="shared" si="129"/>
        <v>0</v>
      </c>
      <c r="AG805" s="53"/>
      <c r="AH805" s="8"/>
      <c r="AI805" s="54">
        <f t="shared" si="121"/>
        <v>0</v>
      </c>
      <c r="AJ805" s="53">
        <f t="shared" si="128"/>
        <v>0</v>
      </c>
      <c r="AK805" s="8">
        <f t="shared" si="128"/>
        <v>0</v>
      </c>
      <c r="AL805" s="54">
        <f t="shared" si="128"/>
        <v>0</v>
      </c>
      <c r="AM805" s="55">
        <f t="shared" si="122"/>
        <v>-1028552.8354166667</v>
      </c>
      <c r="AN805" s="4"/>
      <c r="AO805" s="4"/>
    </row>
    <row r="806" spans="1:41" ht="12.75">
      <c r="A806" s="11">
        <v>799</v>
      </c>
      <c r="B806" s="46">
        <v>22820012</v>
      </c>
      <c r="D806" s="11" t="s">
        <v>525</v>
      </c>
      <c r="E806" s="3">
        <v>38596</v>
      </c>
      <c r="F806" s="48">
        <v>0</v>
      </c>
      <c r="G806" s="48">
        <v>0</v>
      </c>
      <c r="H806" s="48">
        <v>0</v>
      </c>
      <c r="I806" s="48">
        <v>0</v>
      </c>
      <c r="J806" s="48">
        <v>0</v>
      </c>
      <c r="K806" s="48">
        <v>0</v>
      </c>
      <c r="L806" s="48">
        <v>0</v>
      </c>
      <c r="M806" s="49">
        <v>0</v>
      </c>
      <c r="N806" s="49">
        <v>0</v>
      </c>
      <c r="O806" s="49">
        <v>0</v>
      </c>
      <c r="P806" s="49">
        <v>0</v>
      </c>
      <c r="Q806" s="49">
        <v>0</v>
      </c>
      <c r="R806" s="49">
        <v>0</v>
      </c>
      <c r="S806" s="50">
        <f t="shared" si="120"/>
        <v>0</v>
      </c>
      <c r="T806" s="50" t="e">
        <f>S806-#REF!</f>
        <v>#REF!</v>
      </c>
      <c r="U806" s="51" t="s">
        <v>1186</v>
      </c>
      <c r="V806" s="51"/>
      <c r="W806" s="51"/>
      <c r="X806" s="56"/>
      <c r="Y806" s="56"/>
      <c r="AA806" s="53">
        <v>0</v>
      </c>
      <c r="AB806" s="8">
        <v>0</v>
      </c>
      <c r="AC806" s="54">
        <v>0</v>
      </c>
      <c r="AD806" s="53"/>
      <c r="AE806" s="8"/>
      <c r="AF806" s="54">
        <f t="shared" si="129"/>
        <v>0</v>
      </c>
      <c r="AG806" s="53"/>
      <c r="AH806" s="8"/>
      <c r="AI806" s="54">
        <f t="shared" si="121"/>
        <v>0</v>
      </c>
      <c r="AJ806" s="53">
        <f t="shared" si="128"/>
        <v>0</v>
      </c>
      <c r="AK806" s="8">
        <f t="shared" si="128"/>
        <v>0</v>
      </c>
      <c r="AL806" s="54">
        <f t="shared" si="128"/>
        <v>0</v>
      </c>
      <c r="AM806" s="55">
        <f t="shared" si="122"/>
        <v>0</v>
      </c>
      <c r="AN806" s="4"/>
      <c r="AO806" s="4"/>
    </row>
    <row r="807" spans="1:41" ht="12.75">
      <c r="A807" s="11">
        <v>800</v>
      </c>
      <c r="B807" s="46">
        <v>22840002</v>
      </c>
      <c r="D807" s="11" t="s">
        <v>526</v>
      </c>
      <c r="F807" s="48">
        <v>-30120539.15</v>
      </c>
      <c r="G807" s="48">
        <v>-30120539.15</v>
      </c>
      <c r="H807" s="48">
        <v>-30120539.15</v>
      </c>
      <c r="I807" s="48">
        <v>-29629087.85</v>
      </c>
      <c r="J807" s="48">
        <v>-29629087.85</v>
      </c>
      <c r="K807" s="48">
        <v>-29629087.85</v>
      </c>
      <c r="L807" s="48">
        <v>-29388778.5</v>
      </c>
      <c r="M807" s="49">
        <v>-29388778.5</v>
      </c>
      <c r="N807" s="49">
        <v>-29388778.5</v>
      </c>
      <c r="O807" s="49">
        <v>-29004981.52</v>
      </c>
      <c r="P807" s="49">
        <v>-29004981.52</v>
      </c>
      <c r="Q807" s="49">
        <v>-29004981.52</v>
      </c>
      <c r="R807" s="49">
        <v>-29549302.54</v>
      </c>
      <c r="S807" s="50">
        <f t="shared" si="120"/>
        <v>-29512045.229583334</v>
      </c>
      <c r="T807" s="50" t="e">
        <f>S807-#REF!</f>
        <v>#REF!</v>
      </c>
      <c r="U807" s="51">
        <v>65</v>
      </c>
      <c r="V807" s="51"/>
      <c r="W807" s="51" t="s">
        <v>43</v>
      </c>
      <c r="X807" s="56"/>
      <c r="Y807" s="56">
        <v>47</v>
      </c>
      <c r="AA807" s="53">
        <v>0</v>
      </c>
      <c r="AB807" s="8">
        <v>0</v>
      </c>
      <c r="AC807" s="54">
        <v>0</v>
      </c>
      <c r="AD807" s="53"/>
      <c r="AE807" s="8"/>
      <c r="AF807" s="54">
        <f t="shared" si="129"/>
        <v>0</v>
      </c>
      <c r="AG807" s="53"/>
      <c r="AH807" s="8"/>
      <c r="AI807" s="54">
        <f t="shared" si="121"/>
        <v>0</v>
      </c>
      <c r="AJ807" s="53">
        <f t="shared" si="128"/>
        <v>-29512045.229583334</v>
      </c>
      <c r="AK807" s="8">
        <f t="shared" si="128"/>
        <v>-29512045.229583334</v>
      </c>
      <c r="AL807" s="54">
        <f t="shared" si="128"/>
        <v>-29512045.229583334</v>
      </c>
      <c r="AM807" s="55">
        <f t="shared" si="122"/>
        <v>0</v>
      </c>
      <c r="AN807" s="4"/>
      <c r="AO807" s="4"/>
    </row>
    <row r="808" spans="1:41" ht="12.75">
      <c r="A808" s="11">
        <v>801</v>
      </c>
      <c r="B808" s="46">
        <v>22840011</v>
      </c>
      <c r="D808" s="5" t="s">
        <v>527</v>
      </c>
      <c r="F808" s="48">
        <v>0</v>
      </c>
      <c r="G808" s="48">
        <v>0</v>
      </c>
      <c r="H808" s="48">
        <v>3477</v>
      </c>
      <c r="I808" s="48">
        <v>0</v>
      </c>
      <c r="J808" s="48">
        <v>0</v>
      </c>
      <c r="K808" s="48">
        <v>0</v>
      </c>
      <c r="L808" s="48">
        <v>0</v>
      </c>
      <c r="M808" s="49">
        <v>0</v>
      </c>
      <c r="N808" s="49">
        <v>0</v>
      </c>
      <c r="O808" s="49">
        <v>0</v>
      </c>
      <c r="P808" s="49">
        <v>0</v>
      </c>
      <c r="Q808" s="49">
        <v>0</v>
      </c>
      <c r="R808" s="49">
        <v>0</v>
      </c>
      <c r="S808" s="50">
        <f t="shared" si="120"/>
        <v>289.75</v>
      </c>
      <c r="T808" s="50" t="e">
        <f>S808-#REF!</f>
        <v>#REF!</v>
      </c>
      <c r="U808" s="51"/>
      <c r="V808" s="51"/>
      <c r="W808" s="51" t="s">
        <v>1161</v>
      </c>
      <c r="X808" s="56"/>
      <c r="Y808" s="56"/>
      <c r="AA808" s="53">
        <v>0</v>
      </c>
      <c r="AB808" s="8">
        <v>0</v>
      </c>
      <c r="AC808" s="54">
        <v>0</v>
      </c>
      <c r="AD808" s="53"/>
      <c r="AE808" s="8"/>
      <c r="AF808" s="54">
        <f t="shared" si="129"/>
        <v>0</v>
      </c>
      <c r="AG808" s="53"/>
      <c r="AH808" s="8"/>
      <c r="AI808" s="54">
        <f t="shared" si="121"/>
        <v>0</v>
      </c>
      <c r="AJ808" s="53">
        <f t="shared" si="128"/>
        <v>0</v>
      </c>
      <c r="AK808" s="8">
        <f t="shared" si="128"/>
        <v>0</v>
      </c>
      <c r="AL808" s="54">
        <f t="shared" si="128"/>
        <v>0</v>
      </c>
      <c r="AM808" s="55">
        <f t="shared" si="122"/>
        <v>289.75</v>
      </c>
      <c r="AN808" s="4"/>
      <c r="AO808" s="4"/>
    </row>
    <row r="809" spans="1:41" ht="12.75">
      <c r="A809" s="11">
        <v>802</v>
      </c>
      <c r="B809" s="46">
        <v>22840021</v>
      </c>
      <c r="D809" s="5" t="s">
        <v>528</v>
      </c>
      <c r="F809" s="48">
        <v>-1242526.51</v>
      </c>
      <c r="G809" s="48">
        <v>-1242526.51</v>
      </c>
      <c r="H809" s="48">
        <v>-1242526.51</v>
      </c>
      <c r="I809" s="48">
        <v>-922486.24</v>
      </c>
      <c r="J809" s="48">
        <v>-922486.24</v>
      </c>
      <c r="K809" s="48">
        <v>-922486.24</v>
      </c>
      <c r="L809" s="48">
        <v>-908883.69</v>
      </c>
      <c r="M809" s="49">
        <v>-908883.69</v>
      </c>
      <c r="N809" s="49">
        <v>-908883.69</v>
      </c>
      <c r="O809" s="49">
        <v>-902318.99</v>
      </c>
      <c r="P809" s="49">
        <v>-902318.99</v>
      </c>
      <c r="Q809" s="49">
        <v>-902318.99</v>
      </c>
      <c r="R809" s="49">
        <v>-877053.6</v>
      </c>
      <c r="S809" s="50">
        <f t="shared" si="120"/>
        <v>-978825.8195833332</v>
      </c>
      <c r="T809" s="50" t="e">
        <f>S809-#REF!</f>
        <v>#REF!</v>
      </c>
      <c r="U809" s="51"/>
      <c r="V809" s="51"/>
      <c r="W809" s="51" t="s">
        <v>1161</v>
      </c>
      <c r="X809" s="56"/>
      <c r="Y809" s="56"/>
      <c r="AA809" s="53">
        <v>0</v>
      </c>
      <c r="AB809" s="8">
        <v>0</v>
      </c>
      <c r="AC809" s="54">
        <v>0</v>
      </c>
      <c r="AD809" s="53"/>
      <c r="AE809" s="8"/>
      <c r="AF809" s="54">
        <f t="shared" si="129"/>
        <v>0</v>
      </c>
      <c r="AG809" s="53"/>
      <c r="AH809" s="8"/>
      <c r="AI809" s="54">
        <f t="shared" si="121"/>
        <v>0</v>
      </c>
      <c r="AJ809" s="53">
        <f t="shared" si="128"/>
        <v>0</v>
      </c>
      <c r="AK809" s="8">
        <f t="shared" si="128"/>
        <v>0</v>
      </c>
      <c r="AL809" s="54">
        <f t="shared" si="128"/>
        <v>0</v>
      </c>
      <c r="AM809" s="55">
        <f t="shared" si="122"/>
        <v>-978825.8195833332</v>
      </c>
      <c r="AN809" s="4"/>
      <c r="AO809" s="4"/>
    </row>
    <row r="810" spans="1:41" ht="12.75">
      <c r="A810" s="11">
        <v>803</v>
      </c>
      <c r="B810" s="46">
        <v>22840031</v>
      </c>
      <c r="D810" s="5" t="s">
        <v>529</v>
      </c>
      <c r="F810" s="48">
        <v>-129471.05</v>
      </c>
      <c r="G810" s="48">
        <v>-129471.05</v>
      </c>
      <c r="H810" s="48">
        <v>-129471.05</v>
      </c>
      <c r="I810" s="48">
        <v>-129471.05</v>
      </c>
      <c r="J810" s="48">
        <v>-129471.05</v>
      </c>
      <c r="K810" s="48">
        <v>-129471.05</v>
      </c>
      <c r="L810" s="48">
        <v>-129471.05</v>
      </c>
      <c r="M810" s="49">
        <v>-129471.05</v>
      </c>
      <c r="N810" s="49">
        <v>-129471.05</v>
      </c>
      <c r="O810" s="49">
        <v>-129471.05</v>
      </c>
      <c r="P810" s="49">
        <v>-129471.05</v>
      </c>
      <c r="Q810" s="49">
        <v>-129471.05</v>
      </c>
      <c r="R810" s="49">
        <v>-129471.05</v>
      </c>
      <c r="S810" s="50">
        <f t="shared" si="120"/>
        <v>-129471.05000000003</v>
      </c>
      <c r="T810" s="50" t="e">
        <f>S810-#REF!</f>
        <v>#REF!</v>
      </c>
      <c r="U810" s="51"/>
      <c r="V810" s="51"/>
      <c r="W810" s="51" t="s">
        <v>1161</v>
      </c>
      <c r="X810" s="56"/>
      <c r="Y810" s="56"/>
      <c r="AA810" s="53">
        <v>0</v>
      </c>
      <c r="AB810" s="8">
        <v>0</v>
      </c>
      <c r="AC810" s="54">
        <v>0</v>
      </c>
      <c r="AD810" s="53"/>
      <c r="AE810" s="8"/>
      <c r="AF810" s="54">
        <f t="shared" si="129"/>
        <v>0</v>
      </c>
      <c r="AG810" s="53"/>
      <c r="AH810" s="8"/>
      <c r="AI810" s="54">
        <f t="shared" si="121"/>
        <v>0</v>
      </c>
      <c r="AJ810" s="53">
        <f t="shared" si="128"/>
        <v>0</v>
      </c>
      <c r="AK810" s="8">
        <f t="shared" si="128"/>
        <v>0</v>
      </c>
      <c r="AL810" s="54">
        <f t="shared" si="128"/>
        <v>0</v>
      </c>
      <c r="AM810" s="55">
        <f t="shared" si="122"/>
        <v>-129471.05000000003</v>
      </c>
      <c r="AN810" s="4"/>
      <c r="AO810" s="4"/>
    </row>
    <row r="811" spans="1:41" ht="12.75">
      <c r="A811" s="11">
        <v>804</v>
      </c>
      <c r="B811" s="46">
        <v>22840041</v>
      </c>
      <c r="D811" s="5" t="s">
        <v>530</v>
      </c>
      <c r="F811" s="48">
        <v>-2648.55</v>
      </c>
      <c r="G811" s="48">
        <v>-2648.55</v>
      </c>
      <c r="H811" s="48">
        <v>-2648.55</v>
      </c>
      <c r="I811" s="48">
        <v>-2648.55</v>
      </c>
      <c r="J811" s="48">
        <v>-2648.55</v>
      </c>
      <c r="K811" s="48">
        <v>-1484.48</v>
      </c>
      <c r="L811" s="48">
        <v>0</v>
      </c>
      <c r="M811" s="49">
        <v>0</v>
      </c>
      <c r="N811" s="49">
        <v>0</v>
      </c>
      <c r="O811" s="49">
        <v>-96870.19</v>
      </c>
      <c r="P811" s="49">
        <v>-96870.19</v>
      </c>
      <c r="Q811" s="49">
        <v>-96870.19</v>
      </c>
      <c r="R811" s="49">
        <v>-100799.28</v>
      </c>
      <c r="S811" s="50">
        <f t="shared" si="120"/>
        <v>-29534.430416666666</v>
      </c>
      <c r="T811" s="50" t="e">
        <f>S811-#REF!</f>
        <v>#REF!</v>
      </c>
      <c r="U811" s="51"/>
      <c r="V811" s="51"/>
      <c r="W811" s="51" t="s">
        <v>1161</v>
      </c>
      <c r="X811" s="56"/>
      <c r="Y811" s="56"/>
      <c r="AA811" s="53">
        <v>0</v>
      </c>
      <c r="AB811" s="8">
        <v>0</v>
      </c>
      <c r="AC811" s="54">
        <v>0</v>
      </c>
      <c r="AD811" s="53"/>
      <c r="AE811" s="8"/>
      <c r="AF811" s="54">
        <f t="shared" si="129"/>
        <v>0</v>
      </c>
      <c r="AG811" s="53"/>
      <c r="AH811" s="8"/>
      <c r="AI811" s="54">
        <f t="shared" si="121"/>
        <v>0</v>
      </c>
      <c r="AJ811" s="53">
        <f t="shared" si="128"/>
        <v>0</v>
      </c>
      <c r="AK811" s="8">
        <f t="shared" si="128"/>
        <v>0</v>
      </c>
      <c r="AL811" s="54">
        <f t="shared" si="128"/>
        <v>0</v>
      </c>
      <c r="AM811" s="55">
        <f t="shared" si="122"/>
        <v>-29534.430416666666</v>
      </c>
      <c r="AN811" s="4"/>
      <c r="AO811" s="4"/>
    </row>
    <row r="812" spans="1:41" ht="12.75">
      <c r="A812" s="11">
        <v>805</v>
      </c>
      <c r="B812" s="46">
        <v>22840051</v>
      </c>
      <c r="D812" s="5" t="s">
        <v>531</v>
      </c>
      <c r="F812" s="48">
        <v>-15000</v>
      </c>
      <c r="G812" s="48">
        <v>-15000</v>
      </c>
      <c r="H812" s="48">
        <v>-15000</v>
      </c>
      <c r="I812" s="48">
        <v>-15000</v>
      </c>
      <c r="J812" s="48">
        <v>-15000</v>
      </c>
      <c r="K812" s="48">
        <v>-15000</v>
      </c>
      <c r="L812" s="48">
        <v>-15000</v>
      </c>
      <c r="M812" s="49">
        <v>-15000</v>
      </c>
      <c r="N812" s="49">
        <v>-15000</v>
      </c>
      <c r="O812" s="49">
        <v>-15000</v>
      </c>
      <c r="P812" s="49">
        <v>-15000</v>
      </c>
      <c r="Q812" s="49">
        <v>-15000</v>
      </c>
      <c r="R812" s="49">
        <v>-15000</v>
      </c>
      <c r="S812" s="50">
        <f t="shared" si="120"/>
        <v>-15000</v>
      </c>
      <c r="T812" s="50" t="e">
        <f>S812-#REF!</f>
        <v>#REF!</v>
      </c>
      <c r="U812" s="51"/>
      <c r="V812" s="51"/>
      <c r="W812" s="51" t="s">
        <v>1161</v>
      </c>
      <c r="X812" s="56"/>
      <c r="Y812" s="56"/>
      <c r="AA812" s="53">
        <v>0</v>
      </c>
      <c r="AB812" s="8">
        <v>0</v>
      </c>
      <c r="AC812" s="54">
        <v>0</v>
      </c>
      <c r="AD812" s="53"/>
      <c r="AE812" s="8"/>
      <c r="AF812" s="54">
        <f t="shared" si="129"/>
        <v>0</v>
      </c>
      <c r="AG812" s="53"/>
      <c r="AH812" s="8"/>
      <c r="AI812" s="54">
        <f t="shared" si="121"/>
        <v>0</v>
      </c>
      <c r="AJ812" s="53">
        <f t="shared" si="128"/>
        <v>0</v>
      </c>
      <c r="AK812" s="8">
        <f t="shared" si="128"/>
        <v>0</v>
      </c>
      <c r="AL812" s="54">
        <f t="shared" si="128"/>
        <v>0</v>
      </c>
      <c r="AM812" s="55">
        <f t="shared" si="122"/>
        <v>-15000</v>
      </c>
      <c r="AN812" s="4"/>
      <c r="AO812" s="4"/>
    </row>
    <row r="813" spans="1:41" ht="12.75">
      <c r="A813" s="11">
        <v>806</v>
      </c>
      <c r="B813" s="46">
        <v>22840061</v>
      </c>
      <c r="D813" s="5" t="s">
        <v>532</v>
      </c>
      <c r="F813" s="48">
        <v>-52471.63</v>
      </c>
      <c r="G813" s="48">
        <v>-52471.63</v>
      </c>
      <c r="H813" s="48">
        <v>-52471.63</v>
      </c>
      <c r="I813" s="48">
        <v>-52471.63</v>
      </c>
      <c r="J813" s="48">
        <v>-52471.63</v>
      </c>
      <c r="K813" s="48">
        <v>-52471.63</v>
      </c>
      <c r="L813" s="48">
        <v>-52471.63</v>
      </c>
      <c r="M813" s="49">
        <v>-52471.63</v>
      </c>
      <c r="N813" s="49">
        <v>-52471.63</v>
      </c>
      <c r="O813" s="49">
        <v>-52471.63</v>
      </c>
      <c r="P813" s="49">
        <v>-52471.63</v>
      </c>
      <c r="Q813" s="49">
        <v>-52471.63</v>
      </c>
      <c r="R813" s="49">
        <v>-52471.63</v>
      </c>
      <c r="S813" s="50">
        <f t="shared" si="120"/>
        <v>-52471.63</v>
      </c>
      <c r="T813" s="50" t="e">
        <f>S813-#REF!</f>
        <v>#REF!</v>
      </c>
      <c r="U813" s="51"/>
      <c r="V813" s="51"/>
      <c r="W813" s="51" t="s">
        <v>1161</v>
      </c>
      <c r="X813" s="56"/>
      <c r="Y813" s="56"/>
      <c r="AA813" s="53">
        <v>0</v>
      </c>
      <c r="AB813" s="8">
        <v>0</v>
      </c>
      <c r="AC813" s="54">
        <v>0</v>
      </c>
      <c r="AD813" s="53"/>
      <c r="AE813" s="8"/>
      <c r="AF813" s="54">
        <f t="shared" si="129"/>
        <v>0</v>
      </c>
      <c r="AG813" s="53"/>
      <c r="AH813" s="8"/>
      <c r="AI813" s="54">
        <f t="shared" si="121"/>
        <v>0</v>
      </c>
      <c r="AJ813" s="53">
        <f t="shared" si="128"/>
        <v>0</v>
      </c>
      <c r="AK813" s="8">
        <f t="shared" si="128"/>
        <v>0</v>
      </c>
      <c r="AL813" s="54">
        <f t="shared" si="128"/>
        <v>0</v>
      </c>
      <c r="AM813" s="55">
        <f t="shared" si="122"/>
        <v>-52471.63</v>
      </c>
      <c r="AN813" s="4"/>
      <c r="AO813" s="4"/>
    </row>
    <row r="814" spans="1:41" ht="12.75">
      <c r="A814" s="11">
        <v>807</v>
      </c>
      <c r="B814" s="46">
        <v>22840071</v>
      </c>
      <c r="D814" s="5" t="s">
        <v>533</v>
      </c>
      <c r="E814" s="3">
        <v>38687</v>
      </c>
      <c r="F814" s="48">
        <v>9048.1</v>
      </c>
      <c r="G814" s="48">
        <v>214744.19</v>
      </c>
      <c r="H814" s="48">
        <v>-183151.81</v>
      </c>
      <c r="I814" s="48">
        <v>-179674.81</v>
      </c>
      <c r="J814" s="48">
        <v>-179289.83</v>
      </c>
      <c r="K814" s="48">
        <v>-179289.83</v>
      </c>
      <c r="L814" s="48">
        <v>-27834.08</v>
      </c>
      <c r="M814" s="49">
        <v>-21176.33</v>
      </c>
      <c r="N814" s="49">
        <v>-21176.33</v>
      </c>
      <c r="O814" s="49">
        <v>-13897.62</v>
      </c>
      <c r="P814" s="49">
        <v>0</v>
      </c>
      <c r="Q814" s="49">
        <v>0</v>
      </c>
      <c r="R814" s="49">
        <v>0</v>
      </c>
      <c r="S814" s="50">
        <f t="shared" si="120"/>
        <v>-48851.86666666665</v>
      </c>
      <c r="T814" s="50" t="e">
        <f>S814-#REF!</f>
        <v>#REF!</v>
      </c>
      <c r="U814" s="51"/>
      <c r="V814" s="51"/>
      <c r="W814" s="51" t="s">
        <v>1161</v>
      </c>
      <c r="X814" s="56"/>
      <c r="Y814" s="56"/>
      <c r="AA814" s="53">
        <v>0</v>
      </c>
      <c r="AB814" s="8">
        <v>0</v>
      </c>
      <c r="AC814" s="54">
        <v>0</v>
      </c>
      <c r="AD814" s="53"/>
      <c r="AE814" s="8"/>
      <c r="AF814" s="54">
        <f t="shared" si="129"/>
        <v>0</v>
      </c>
      <c r="AG814" s="53"/>
      <c r="AH814" s="8"/>
      <c r="AI814" s="54">
        <f t="shared" si="121"/>
        <v>0</v>
      </c>
      <c r="AJ814" s="53">
        <f t="shared" si="128"/>
        <v>0</v>
      </c>
      <c r="AK814" s="8">
        <f t="shared" si="128"/>
        <v>0</v>
      </c>
      <c r="AL814" s="54">
        <f t="shared" si="128"/>
        <v>0</v>
      </c>
      <c r="AM814" s="55">
        <f t="shared" si="122"/>
        <v>-48851.86666666665</v>
      </c>
      <c r="AN814" s="4"/>
      <c r="AO814" s="4"/>
    </row>
    <row r="815" spans="1:41" ht="12.75">
      <c r="A815" s="11">
        <v>808</v>
      </c>
      <c r="B815" s="46">
        <v>22840081</v>
      </c>
      <c r="D815" s="5" t="s">
        <v>534</v>
      </c>
      <c r="F815" s="48">
        <v>-453028.42</v>
      </c>
      <c r="G815" s="48">
        <v>-453028.42</v>
      </c>
      <c r="H815" s="48">
        <v>-453028.42</v>
      </c>
      <c r="I815" s="48">
        <v>-453028.42</v>
      </c>
      <c r="J815" s="48">
        <v>-453028.42</v>
      </c>
      <c r="K815" s="48">
        <v>-453028.42</v>
      </c>
      <c r="L815" s="48">
        <v>-453028.42</v>
      </c>
      <c r="M815" s="49">
        <v>-453028.42</v>
      </c>
      <c r="N815" s="49">
        <v>-453028.42</v>
      </c>
      <c r="O815" s="49">
        <v>-453028.42</v>
      </c>
      <c r="P815" s="49">
        <v>-453028.42</v>
      </c>
      <c r="Q815" s="49">
        <v>-453028.42</v>
      </c>
      <c r="R815" s="49">
        <v>-453028.42</v>
      </c>
      <c r="S815" s="50">
        <f t="shared" si="120"/>
        <v>-453028.42</v>
      </c>
      <c r="T815" s="50" t="e">
        <f>S815-#REF!</f>
        <v>#REF!</v>
      </c>
      <c r="U815" s="51"/>
      <c r="V815" s="51"/>
      <c r="W815" s="51" t="s">
        <v>1161</v>
      </c>
      <c r="X815" s="56"/>
      <c r="Y815" s="56"/>
      <c r="AA815" s="53">
        <v>0</v>
      </c>
      <c r="AB815" s="8">
        <v>0</v>
      </c>
      <c r="AC815" s="54">
        <v>0</v>
      </c>
      <c r="AD815" s="53"/>
      <c r="AE815" s="8"/>
      <c r="AF815" s="54">
        <f t="shared" si="129"/>
        <v>0</v>
      </c>
      <c r="AG815" s="53"/>
      <c r="AH815" s="8"/>
      <c r="AI815" s="54">
        <f t="shared" si="121"/>
        <v>0</v>
      </c>
      <c r="AJ815" s="53">
        <f t="shared" si="128"/>
        <v>0</v>
      </c>
      <c r="AK815" s="8">
        <f t="shared" si="128"/>
        <v>0</v>
      </c>
      <c r="AL815" s="54">
        <f t="shared" si="128"/>
        <v>0</v>
      </c>
      <c r="AM815" s="55">
        <f t="shared" si="122"/>
        <v>-453028.42</v>
      </c>
      <c r="AN815" s="4"/>
      <c r="AO815" s="4"/>
    </row>
    <row r="816" spans="1:41" ht="12.75">
      <c r="A816" s="11">
        <v>809</v>
      </c>
      <c r="B816" s="46">
        <v>22840091</v>
      </c>
      <c r="D816" s="5" t="s">
        <v>535</v>
      </c>
      <c r="F816" s="48">
        <v>0</v>
      </c>
      <c r="G816" s="48">
        <v>0</v>
      </c>
      <c r="H816" s="48">
        <v>0</v>
      </c>
      <c r="I816" s="48">
        <v>0</v>
      </c>
      <c r="J816" s="48">
        <v>0</v>
      </c>
      <c r="K816" s="48">
        <v>0</v>
      </c>
      <c r="L816" s="48">
        <v>0</v>
      </c>
      <c r="M816" s="49">
        <v>0</v>
      </c>
      <c r="N816" s="49">
        <v>0</v>
      </c>
      <c r="O816" s="49">
        <v>0</v>
      </c>
      <c r="P816" s="49">
        <v>0</v>
      </c>
      <c r="Q816" s="49">
        <v>0</v>
      </c>
      <c r="R816" s="49">
        <v>0</v>
      </c>
      <c r="S816" s="50">
        <f t="shared" si="120"/>
        <v>0</v>
      </c>
      <c r="T816" s="50" t="e">
        <f>S816-#REF!</f>
        <v>#REF!</v>
      </c>
      <c r="U816" s="51"/>
      <c r="V816" s="51"/>
      <c r="W816" s="51" t="s">
        <v>1161</v>
      </c>
      <c r="X816" s="56"/>
      <c r="Y816" s="56"/>
      <c r="AA816" s="53">
        <v>0</v>
      </c>
      <c r="AB816" s="8">
        <v>0</v>
      </c>
      <c r="AC816" s="54">
        <v>0</v>
      </c>
      <c r="AD816" s="53"/>
      <c r="AE816" s="8"/>
      <c r="AF816" s="54">
        <f t="shared" si="129"/>
        <v>0</v>
      </c>
      <c r="AG816" s="53"/>
      <c r="AH816" s="8"/>
      <c r="AI816" s="54">
        <f t="shared" si="121"/>
        <v>0</v>
      </c>
      <c r="AJ816" s="53">
        <f t="shared" si="128"/>
        <v>0</v>
      </c>
      <c r="AK816" s="8">
        <f t="shared" si="128"/>
        <v>0</v>
      </c>
      <c r="AL816" s="54">
        <f t="shared" si="128"/>
        <v>0</v>
      </c>
      <c r="AM816" s="55">
        <f t="shared" si="122"/>
        <v>0</v>
      </c>
      <c r="AN816" s="4"/>
      <c r="AO816" s="4"/>
    </row>
    <row r="817" spans="1:41" ht="12.75">
      <c r="A817" s="11">
        <v>810</v>
      </c>
      <c r="B817" s="46">
        <v>22840101</v>
      </c>
      <c r="D817" s="5" t="s">
        <v>536</v>
      </c>
      <c r="F817" s="48">
        <v>0</v>
      </c>
      <c r="G817" s="48">
        <v>0</v>
      </c>
      <c r="H817" s="48">
        <v>0</v>
      </c>
      <c r="I817" s="48">
        <v>0</v>
      </c>
      <c r="J817" s="48">
        <v>0</v>
      </c>
      <c r="K817" s="48">
        <v>0</v>
      </c>
      <c r="L817" s="48">
        <v>0</v>
      </c>
      <c r="M817" s="49">
        <v>0</v>
      </c>
      <c r="N817" s="49">
        <v>0</v>
      </c>
      <c r="O817" s="49">
        <v>0</v>
      </c>
      <c r="P817" s="49">
        <v>0</v>
      </c>
      <c r="Q817" s="49">
        <v>0</v>
      </c>
      <c r="R817" s="49">
        <v>0</v>
      </c>
      <c r="S817" s="50">
        <f t="shared" si="120"/>
        <v>0</v>
      </c>
      <c r="T817" s="50" t="e">
        <f>S817-#REF!</f>
        <v>#REF!</v>
      </c>
      <c r="U817" s="51"/>
      <c r="V817" s="51"/>
      <c r="W817" s="51" t="s">
        <v>1161</v>
      </c>
      <c r="X817" s="56"/>
      <c r="Y817" s="56"/>
      <c r="AA817" s="53">
        <v>0</v>
      </c>
      <c r="AB817" s="8">
        <v>0</v>
      </c>
      <c r="AC817" s="54">
        <v>0</v>
      </c>
      <c r="AD817" s="53"/>
      <c r="AE817" s="8"/>
      <c r="AF817" s="54">
        <f t="shared" si="129"/>
        <v>0</v>
      </c>
      <c r="AG817" s="53"/>
      <c r="AH817" s="8"/>
      <c r="AI817" s="54">
        <f t="shared" si="121"/>
        <v>0</v>
      </c>
      <c r="AJ817" s="53">
        <f t="shared" si="128"/>
        <v>0</v>
      </c>
      <c r="AK817" s="8">
        <f t="shared" si="128"/>
        <v>0</v>
      </c>
      <c r="AL817" s="54">
        <f t="shared" si="128"/>
        <v>0</v>
      </c>
      <c r="AM817" s="55">
        <f t="shared" si="122"/>
        <v>0</v>
      </c>
      <c r="AN817" s="4"/>
      <c r="AO817" s="4"/>
    </row>
    <row r="818" spans="1:41" ht="12.75">
      <c r="A818" s="11">
        <v>811</v>
      </c>
      <c r="B818" s="46">
        <v>22840111</v>
      </c>
      <c r="D818" s="5" t="s">
        <v>537</v>
      </c>
      <c r="F818" s="48">
        <v>-10000</v>
      </c>
      <c r="G818" s="48">
        <v>-10000</v>
      </c>
      <c r="H818" s="48">
        <v>-10000</v>
      </c>
      <c r="I818" s="48">
        <v>-10000</v>
      </c>
      <c r="J818" s="48">
        <v>-10000</v>
      </c>
      <c r="K818" s="48">
        <v>-10000</v>
      </c>
      <c r="L818" s="48">
        <v>-10000</v>
      </c>
      <c r="M818" s="49">
        <v>-10000</v>
      </c>
      <c r="N818" s="49">
        <v>-10000</v>
      </c>
      <c r="O818" s="49">
        <v>-10000</v>
      </c>
      <c r="P818" s="49">
        <v>-10000</v>
      </c>
      <c r="Q818" s="49">
        <v>-10000</v>
      </c>
      <c r="R818" s="49">
        <v>-10000</v>
      </c>
      <c r="S818" s="50">
        <f t="shared" si="120"/>
        <v>-10000</v>
      </c>
      <c r="T818" s="50" t="e">
        <f>S818-#REF!</f>
        <v>#REF!</v>
      </c>
      <c r="U818" s="51"/>
      <c r="V818" s="51"/>
      <c r="W818" s="51" t="s">
        <v>1161</v>
      </c>
      <c r="X818" s="56"/>
      <c r="Y818" s="56"/>
      <c r="AA818" s="53">
        <v>0</v>
      </c>
      <c r="AB818" s="8">
        <v>0</v>
      </c>
      <c r="AC818" s="54">
        <v>0</v>
      </c>
      <c r="AD818" s="53"/>
      <c r="AE818" s="8"/>
      <c r="AF818" s="54">
        <f t="shared" si="129"/>
        <v>0</v>
      </c>
      <c r="AG818" s="53"/>
      <c r="AH818" s="8"/>
      <c r="AI818" s="54">
        <f t="shared" si="121"/>
        <v>0</v>
      </c>
      <c r="AJ818" s="53">
        <f aca="true" t="shared" si="130" ref="AJ818:AL837">IF($Y818&gt;0,$S818-$AF818-$AI818-$AC818,0)</f>
        <v>0</v>
      </c>
      <c r="AK818" s="8">
        <f t="shared" si="130"/>
        <v>0</v>
      </c>
      <c r="AL818" s="54">
        <f t="shared" si="130"/>
        <v>0</v>
      </c>
      <c r="AM818" s="55">
        <f t="shared" si="122"/>
        <v>-10000</v>
      </c>
      <c r="AN818" s="4"/>
      <c r="AO818" s="4"/>
    </row>
    <row r="819" spans="1:41" ht="12.75">
      <c r="A819" s="11">
        <v>812</v>
      </c>
      <c r="B819" s="75">
        <v>22840121</v>
      </c>
      <c r="C819" s="11"/>
      <c r="D819" s="5" t="s">
        <v>538</v>
      </c>
      <c r="F819" s="48">
        <v>0</v>
      </c>
      <c r="G819" s="48">
        <v>0</v>
      </c>
      <c r="H819" s="48">
        <v>0</v>
      </c>
      <c r="I819" s="48">
        <v>0</v>
      </c>
      <c r="J819" s="48">
        <v>0</v>
      </c>
      <c r="K819" s="48">
        <v>0</v>
      </c>
      <c r="L819" s="48">
        <v>0</v>
      </c>
      <c r="M819" s="49">
        <v>0</v>
      </c>
      <c r="N819" s="49">
        <v>0</v>
      </c>
      <c r="O819" s="49">
        <v>0</v>
      </c>
      <c r="P819" s="49">
        <v>0</v>
      </c>
      <c r="Q819" s="49">
        <v>0</v>
      </c>
      <c r="R819" s="49">
        <v>0</v>
      </c>
      <c r="S819" s="50">
        <f t="shared" si="120"/>
        <v>0</v>
      </c>
      <c r="T819" s="50" t="e">
        <f>S819-#REF!</f>
        <v>#REF!</v>
      </c>
      <c r="U819" s="51"/>
      <c r="V819" s="51"/>
      <c r="W819" s="51" t="s">
        <v>1161</v>
      </c>
      <c r="X819" s="56"/>
      <c r="Y819" s="56"/>
      <c r="AA819" s="53">
        <v>0</v>
      </c>
      <c r="AB819" s="8">
        <v>0</v>
      </c>
      <c r="AC819" s="54">
        <v>0</v>
      </c>
      <c r="AD819" s="53"/>
      <c r="AE819" s="8"/>
      <c r="AF819" s="54">
        <f t="shared" si="129"/>
        <v>0</v>
      </c>
      <c r="AG819" s="53"/>
      <c r="AH819" s="8"/>
      <c r="AI819" s="54">
        <f t="shared" si="121"/>
        <v>0</v>
      </c>
      <c r="AJ819" s="53">
        <f t="shared" si="130"/>
        <v>0</v>
      </c>
      <c r="AK819" s="8">
        <f t="shared" si="130"/>
        <v>0</v>
      </c>
      <c r="AL819" s="54">
        <f t="shared" si="130"/>
        <v>0</v>
      </c>
      <c r="AM819" s="55">
        <f t="shared" si="122"/>
        <v>0</v>
      </c>
      <c r="AN819" s="4"/>
      <c r="AO819" s="4"/>
    </row>
    <row r="820" spans="1:41" ht="12.75">
      <c r="A820" s="11">
        <v>813</v>
      </c>
      <c r="B820" s="72">
        <v>22840411</v>
      </c>
      <c r="C820" s="73"/>
      <c r="D820" s="74" t="s">
        <v>539</v>
      </c>
      <c r="E820" s="3">
        <v>38869</v>
      </c>
      <c r="F820" s="48">
        <v>-200000</v>
      </c>
      <c r="G820" s="48">
        <v>-200000</v>
      </c>
      <c r="H820" s="48">
        <v>0</v>
      </c>
      <c r="I820" s="48">
        <v>0</v>
      </c>
      <c r="J820" s="48">
        <v>0</v>
      </c>
      <c r="K820" s="48">
        <v>0</v>
      </c>
      <c r="L820" s="48">
        <v>0</v>
      </c>
      <c r="M820" s="49">
        <v>0</v>
      </c>
      <c r="N820" s="49">
        <v>0</v>
      </c>
      <c r="O820" s="49">
        <v>0</v>
      </c>
      <c r="P820" s="49">
        <v>-2024.12</v>
      </c>
      <c r="Q820" s="49">
        <v>11187.13</v>
      </c>
      <c r="R820" s="49">
        <v>13927.13</v>
      </c>
      <c r="S820" s="50">
        <f t="shared" si="120"/>
        <v>-23656.118749999998</v>
      </c>
      <c r="T820" s="50" t="e">
        <f>S820-#REF!</f>
        <v>#REF!</v>
      </c>
      <c r="U820" s="51"/>
      <c r="V820" s="51"/>
      <c r="W820" s="51" t="s">
        <v>1161</v>
      </c>
      <c r="X820" s="56"/>
      <c r="Y820" s="56"/>
      <c r="AA820" s="53">
        <v>0</v>
      </c>
      <c r="AB820" s="8">
        <v>0</v>
      </c>
      <c r="AC820" s="54">
        <v>0</v>
      </c>
      <c r="AD820" s="53"/>
      <c r="AE820" s="8"/>
      <c r="AF820" s="54">
        <f t="shared" si="129"/>
        <v>0</v>
      </c>
      <c r="AG820" s="53"/>
      <c r="AH820" s="8"/>
      <c r="AI820" s="54">
        <f t="shared" si="121"/>
        <v>0</v>
      </c>
      <c r="AJ820" s="53">
        <f t="shared" si="130"/>
        <v>0</v>
      </c>
      <c r="AK820" s="8">
        <f t="shared" si="130"/>
        <v>0</v>
      </c>
      <c r="AL820" s="54">
        <f t="shared" si="130"/>
        <v>0</v>
      </c>
      <c r="AM820" s="55">
        <f t="shared" si="122"/>
        <v>-23656.118749999998</v>
      </c>
      <c r="AN820" s="4"/>
      <c r="AO820" s="4"/>
    </row>
    <row r="821" spans="1:41" ht="12.75">
      <c r="A821" s="11">
        <v>814</v>
      </c>
      <c r="B821" s="46">
        <v>22841001</v>
      </c>
      <c r="D821" s="5" t="s">
        <v>540</v>
      </c>
      <c r="F821" s="48">
        <v>-889285.15</v>
      </c>
      <c r="G821" s="48">
        <v>-891285.49</v>
      </c>
      <c r="H821" s="48">
        <v>-892215.63</v>
      </c>
      <c r="I821" s="48">
        <v>-892261.31</v>
      </c>
      <c r="J821" s="48">
        <v>-892261.31</v>
      </c>
      <c r="K821" s="48">
        <v>-892268</v>
      </c>
      <c r="L821" s="48">
        <v>-889455.3</v>
      </c>
      <c r="M821" s="49">
        <v>-889455.3</v>
      </c>
      <c r="N821" s="49">
        <v>-889455.3</v>
      </c>
      <c r="O821" s="49">
        <v>-887982.53</v>
      </c>
      <c r="P821" s="49">
        <v>-887273.57</v>
      </c>
      <c r="Q821" s="49">
        <v>-887273.57</v>
      </c>
      <c r="R821" s="49">
        <v>-887273.57</v>
      </c>
      <c r="S821" s="50">
        <f t="shared" si="120"/>
        <v>-889955.5558333333</v>
      </c>
      <c r="T821" s="50" t="e">
        <f>S821-#REF!</f>
        <v>#REF!</v>
      </c>
      <c r="U821" s="51"/>
      <c r="V821" s="51"/>
      <c r="W821" s="51" t="s">
        <v>1161</v>
      </c>
      <c r="X821" s="56"/>
      <c r="Y821" s="56"/>
      <c r="AA821" s="53">
        <v>0</v>
      </c>
      <c r="AB821" s="8">
        <v>0</v>
      </c>
      <c r="AC821" s="54">
        <v>0</v>
      </c>
      <c r="AD821" s="53"/>
      <c r="AE821" s="8"/>
      <c r="AF821" s="54">
        <f t="shared" si="129"/>
        <v>0</v>
      </c>
      <c r="AG821" s="53"/>
      <c r="AH821" s="8"/>
      <c r="AI821" s="54">
        <f t="shared" si="121"/>
        <v>0</v>
      </c>
      <c r="AJ821" s="53">
        <f t="shared" si="130"/>
        <v>0</v>
      </c>
      <c r="AK821" s="8">
        <f t="shared" si="130"/>
        <v>0</v>
      </c>
      <c r="AL821" s="54">
        <f t="shared" si="130"/>
        <v>0</v>
      </c>
      <c r="AM821" s="55">
        <f t="shared" si="122"/>
        <v>-889955.5558333333</v>
      </c>
      <c r="AN821" s="4"/>
      <c r="AO821" s="4"/>
    </row>
    <row r="822" spans="1:41" ht="12.75">
      <c r="A822" s="11">
        <v>815</v>
      </c>
      <c r="B822" s="46">
        <v>22840131</v>
      </c>
      <c r="D822" s="5" t="s">
        <v>541</v>
      </c>
      <c r="E822" s="3">
        <v>39052</v>
      </c>
      <c r="F822" s="48">
        <v>0</v>
      </c>
      <c r="G822" s="48">
        <v>0</v>
      </c>
      <c r="H822" s="48">
        <v>0</v>
      </c>
      <c r="I822" s="48">
        <v>-4000000</v>
      </c>
      <c r="J822" s="48">
        <v>-2646481.14</v>
      </c>
      <c r="K822" s="48">
        <v>-1321860.97</v>
      </c>
      <c r="L822" s="48">
        <v>-4516064</v>
      </c>
      <c r="M822" s="49">
        <v>-4477357.85</v>
      </c>
      <c r="N822" s="49">
        <v>-3546273.04</v>
      </c>
      <c r="O822" s="49">
        <v>-3015617.11</v>
      </c>
      <c r="P822" s="49">
        <v>-2737930.5</v>
      </c>
      <c r="Q822" s="49">
        <v>-2531692.69</v>
      </c>
      <c r="R822" s="49">
        <v>-2023167.2</v>
      </c>
      <c r="S822" s="50">
        <f t="shared" si="120"/>
        <v>-2483738.4083333337</v>
      </c>
      <c r="T822" s="50" t="e">
        <f>S822-#REF!</f>
        <v>#REF!</v>
      </c>
      <c r="U822" s="51"/>
      <c r="V822" s="51"/>
      <c r="W822" s="51" t="s">
        <v>1161</v>
      </c>
      <c r="X822" s="56"/>
      <c r="Y822" s="56"/>
      <c r="AA822" s="53">
        <v>0</v>
      </c>
      <c r="AB822" s="8">
        <v>0</v>
      </c>
      <c r="AC822" s="54">
        <v>0</v>
      </c>
      <c r="AD822" s="53"/>
      <c r="AE822" s="8"/>
      <c r="AF822" s="54">
        <f t="shared" si="129"/>
        <v>0</v>
      </c>
      <c r="AG822" s="53"/>
      <c r="AH822" s="8"/>
      <c r="AI822" s="54">
        <f t="shared" si="121"/>
        <v>0</v>
      </c>
      <c r="AJ822" s="53">
        <f t="shared" si="130"/>
        <v>0</v>
      </c>
      <c r="AK822" s="8">
        <f t="shared" si="130"/>
        <v>0</v>
      </c>
      <c r="AL822" s="54">
        <f t="shared" si="130"/>
        <v>0</v>
      </c>
      <c r="AM822" s="55">
        <f t="shared" si="122"/>
        <v>-2483738.4083333337</v>
      </c>
      <c r="AN822" s="4"/>
      <c r="AO822" s="4"/>
    </row>
    <row r="823" spans="1:41" ht="12.75">
      <c r="A823" s="11">
        <v>816</v>
      </c>
      <c r="B823" s="46">
        <v>23001001</v>
      </c>
      <c r="D823" s="5" t="s">
        <v>542</v>
      </c>
      <c r="F823" s="48">
        <v>-530050</v>
      </c>
      <c r="G823" s="48">
        <v>-530050</v>
      </c>
      <c r="H823" s="48">
        <v>-530050</v>
      </c>
      <c r="I823" s="48">
        <v>-530050</v>
      </c>
      <c r="J823" s="48">
        <v>-530050</v>
      </c>
      <c r="K823" s="48">
        <v>-530050</v>
      </c>
      <c r="L823" s="48">
        <v>-530050</v>
      </c>
      <c r="M823" s="49">
        <v>-530050</v>
      </c>
      <c r="N823" s="49">
        <v>-530050</v>
      </c>
      <c r="O823" s="49">
        <v>-530050</v>
      </c>
      <c r="P823" s="49">
        <v>-530050</v>
      </c>
      <c r="Q823" s="49">
        <v>-530050</v>
      </c>
      <c r="R823" s="49">
        <v>-530050</v>
      </c>
      <c r="S823" s="50">
        <f t="shared" si="120"/>
        <v>-530050</v>
      </c>
      <c r="T823" s="50" t="e">
        <f>S823-#REF!</f>
        <v>#REF!</v>
      </c>
      <c r="U823" s="80">
        <v>18</v>
      </c>
      <c r="V823" s="80">
        <v>4</v>
      </c>
      <c r="W823" s="80">
        <v>50</v>
      </c>
      <c r="X823" s="80"/>
      <c r="Y823" s="80">
        <v>18</v>
      </c>
      <c r="AA823" s="53">
        <v>0</v>
      </c>
      <c r="AB823" s="8">
        <v>0</v>
      </c>
      <c r="AC823" s="54">
        <v>0</v>
      </c>
      <c r="AD823" s="53">
        <f>$S823</f>
        <v>-530050</v>
      </c>
      <c r="AE823" s="8"/>
      <c r="AF823" s="54">
        <f t="shared" si="129"/>
        <v>-530050</v>
      </c>
      <c r="AG823" s="53"/>
      <c r="AH823" s="8">
        <v>0</v>
      </c>
      <c r="AI823" s="54">
        <f t="shared" si="121"/>
        <v>0</v>
      </c>
      <c r="AJ823" s="53">
        <f t="shared" si="130"/>
        <v>0</v>
      </c>
      <c r="AK823" s="8">
        <f t="shared" si="130"/>
        <v>0</v>
      </c>
      <c r="AL823" s="54">
        <f t="shared" si="130"/>
        <v>0</v>
      </c>
      <c r="AM823" s="55">
        <f t="shared" si="122"/>
        <v>0</v>
      </c>
      <c r="AN823" s="4"/>
      <c r="AO823" s="4"/>
    </row>
    <row r="824" spans="1:41" ht="12.75">
      <c r="A824" s="11">
        <v>817</v>
      </c>
      <c r="B824" s="46">
        <v>23001011</v>
      </c>
      <c r="D824" s="5" t="s">
        <v>543</v>
      </c>
      <c r="F824" s="48">
        <v>-344239.04</v>
      </c>
      <c r="G824" s="48">
        <v>-344239.04</v>
      </c>
      <c r="H824" s="48">
        <v>-344239.04</v>
      </c>
      <c r="I824" s="48">
        <v>0</v>
      </c>
      <c r="J824" s="48">
        <v>0</v>
      </c>
      <c r="K824" s="48">
        <v>0</v>
      </c>
      <c r="L824" s="48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0</v>
      </c>
      <c r="S824" s="50">
        <f t="shared" si="120"/>
        <v>-71716.46666666666</v>
      </c>
      <c r="T824" s="50" t="e">
        <f>S824-#REF!</f>
        <v>#REF!</v>
      </c>
      <c r="U824" s="80">
        <v>18</v>
      </c>
      <c r="V824" s="80"/>
      <c r="W824" s="80">
        <v>50</v>
      </c>
      <c r="X824" s="80"/>
      <c r="Y824" s="80">
        <v>18</v>
      </c>
      <c r="AA824" s="53">
        <v>0</v>
      </c>
      <c r="AB824" s="8">
        <v>0</v>
      </c>
      <c r="AC824" s="54">
        <v>0</v>
      </c>
      <c r="AD824" s="53"/>
      <c r="AE824" s="8"/>
      <c r="AF824" s="54">
        <f t="shared" si="129"/>
        <v>0</v>
      </c>
      <c r="AG824" s="53">
        <f>$S824</f>
        <v>-71716.46666666666</v>
      </c>
      <c r="AH824" s="8">
        <v>0</v>
      </c>
      <c r="AI824" s="54">
        <f t="shared" si="121"/>
        <v>-71716.46666666666</v>
      </c>
      <c r="AJ824" s="53">
        <f t="shared" si="130"/>
        <v>0</v>
      </c>
      <c r="AK824" s="8">
        <f t="shared" si="130"/>
        <v>0</v>
      </c>
      <c r="AL824" s="54">
        <f t="shared" si="130"/>
        <v>0</v>
      </c>
      <c r="AM824" s="55">
        <f t="shared" si="122"/>
        <v>0</v>
      </c>
      <c r="AN824" s="4"/>
      <c r="AO824" s="4"/>
    </row>
    <row r="825" spans="1:41" ht="12.75">
      <c r="A825" s="11">
        <v>818</v>
      </c>
      <c r="B825" s="46">
        <v>23001013</v>
      </c>
      <c r="D825" s="5" t="s">
        <v>544</v>
      </c>
      <c r="E825" s="3">
        <v>38687</v>
      </c>
      <c r="F825" s="48">
        <v>-49025.25</v>
      </c>
      <c r="G825" s="48">
        <v>-49025.25</v>
      </c>
      <c r="H825" s="48">
        <v>-49025.25</v>
      </c>
      <c r="I825" s="48">
        <v>-49528</v>
      </c>
      <c r="J825" s="48">
        <v>-49528</v>
      </c>
      <c r="K825" s="48">
        <v>-49528</v>
      </c>
      <c r="L825" s="48">
        <v>-49972.25</v>
      </c>
      <c r="M825" s="49">
        <v>-49972.25</v>
      </c>
      <c r="N825" s="49">
        <v>-49972.25</v>
      </c>
      <c r="O825" s="49">
        <v>-50416.5</v>
      </c>
      <c r="P825" s="49">
        <v>-50416.5</v>
      </c>
      <c r="Q825" s="49">
        <v>-50416.5</v>
      </c>
      <c r="R825" s="49">
        <v>-50860.75</v>
      </c>
      <c r="S825" s="50">
        <f t="shared" si="120"/>
        <v>-49811.979166666664</v>
      </c>
      <c r="T825" s="50" t="e">
        <f>S825-#REF!</f>
        <v>#REF!</v>
      </c>
      <c r="U825" s="51" t="s">
        <v>1048</v>
      </c>
      <c r="V825" s="51"/>
      <c r="W825" s="51" t="s">
        <v>1049</v>
      </c>
      <c r="X825" s="56"/>
      <c r="Y825" s="56">
        <v>18</v>
      </c>
      <c r="AA825" s="53">
        <v>0</v>
      </c>
      <c r="AB825" s="8">
        <v>0</v>
      </c>
      <c r="AC825" s="54">
        <v>0</v>
      </c>
      <c r="AD825" s="53"/>
      <c r="AE825" s="8"/>
      <c r="AF825" s="54">
        <f t="shared" si="129"/>
        <v>0</v>
      </c>
      <c r="AG825" s="53">
        <f>$S825*$AJ$1</f>
        <v>-32452.50442708333</v>
      </c>
      <c r="AH825" s="8">
        <f>$S825*$AJ$2</f>
        <v>-17359.474739583333</v>
      </c>
      <c r="AI825" s="54">
        <f t="shared" si="121"/>
        <v>-49811.979166666664</v>
      </c>
      <c r="AJ825" s="53">
        <f t="shared" si="130"/>
        <v>0</v>
      </c>
      <c r="AK825" s="8">
        <f t="shared" si="130"/>
        <v>0</v>
      </c>
      <c r="AL825" s="54">
        <f t="shared" si="130"/>
        <v>0</v>
      </c>
      <c r="AM825" s="55">
        <f t="shared" si="122"/>
        <v>0</v>
      </c>
      <c r="AN825" s="4"/>
      <c r="AO825" s="4"/>
    </row>
    <row r="826" spans="1:41" ht="12.75">
      <c r="A826" s="11">
        <v>819</v>
      </c>
      <c r="B826" s="46">
        <v>23001021</v>
      </c>
      <c r="D826" s="5" t="s">
        <v>545</v>
      </c>
      <c r="F826" s="48">
        <v>-1152935.75</v>
      </c>
      <c r="G826" s="48">
        <v>-1152935.75</v>
      </c>
      <c r="H826" s="48">
        <v>-1152935.75</v>
      </c>
      <c r="I826" s="48">
        <v>-1166309</v>
      </c>
      <c r="J826" s="48">
        <v>-1166309</v>
      </c>
      <c r="K826" s="48">
        <v>-1166309</v>
      </c>
      <c r="L826" s="48">
        <v>-1180616.75</v>
      </c>
      <c r="M826" s="49">
        <v>-1180616.75</v>
      </c>
      <c r="N826" s="49">
        <v>-1180616.75</v>
      </c>
      <c r="O826" s="49">
        <v>-1194924.5</v>
      </c>
      <c r="P826" s="49">
        <v>-1194924.5</v>
      </c>
      <c r="Q826" s="49">
        <v>-1194924.5</v>
      </c>
      <c r="R826" s="49">
        <v>-1209232.25</v>
      </c>
      <c r="S826" s="50">
        <f t="shared" si="120"/>
        <v>-1176042.1875</v>
      </c>
      <c r="T826" s="50" t="e">
        <f>S826-#REF!</f>
        <v>#REF!</v>
      </c>
      <c r="U826" s="80">
        <v>18</v>
      </c>
      <c r="V826" s="80">
        <v>4</v>
      </c>
      <c r="W826" s="80">
        <v>50</v>
      </c>
      <c r="X826" s="80"/>
      <c r="Y826" s="80">
        <v>18</v>
      </c>
      <c r="AA826" s="53">
        <v>0</v>
      </c>
      <c r="AB826" s="8">
        <v>0</v>
      </c>
      <c r="AC826" s="54">
        <v>0</v>
      </c>
      <c r="AD826" s="53">
        <f>$S826</f>
        <v>-1176042.1875</v>
      </c>
      <c r="AE826" s="8"/>
      <c r="AF826" s="54">
        <f t="shared" si="129"/>
        <v>-1176042.1875</v>
      </c>
      <c r="AG826" s="53"/>
      <c r="AH826" s="8">
        <v>0</v>
      </c>
      <c r="AI826" s="54">
        <f t="shared" si="121"/>
        <v>0</v>
      </c>
      <c r="AJ826" s="53">
        <f t="shared" si="130"/>
        <v>0</v>
      </c>
      <c r="AK826" s="8">
        <f t="shared" si="130"/>
        <v>0</v>
      </c>
      <c r="AL826" s="54">
        <f t="shared" si="130"/>
        <v>0</v>
      </c>
      <c r="AM826" s="55">
        <f t="shared" si="122"/>
        <v>0</v>
      </c>
      <c r="AN826" s="4"/>
      <c r="AO826" s="4"/>
    </row>
    <row r="827" spans="1:41" ht="12.75">
      <c r="A827" s="11">
        <v>820</v>
      </c>
      <c r="B827" s="46">
        <v>23001031</v>
      </c>
      <c r="D827" s="5" t="s">
        <v>546</v>
      </c>
      <c r="F827" s="48">
        <v>-712935.5</v>
      </c>
      <c r="G827" s="48">
        <v>-712935.5</v>
      </c>
      <c r="H827" s="48">
        <v>-712935.5</v>
      </c>
      <c r="I827" s="48">
        <v>-721205</v>
      </c>
      <c r="J827" s="48">
        <v>-721205</v>
      </c>
      <c r="K827" s="48">
        <v>-721205</v>
      </c>
      <c r="L827" s="48">
        <v>-730052.5</v>
      </c>
      <c r="M827" s="49">
        <v>-730052.5</v>
      </c>
      <c r="N827" s="49">
        <v>-730052.5</v>
      </c>
      <c r="O827" s="49">
        <v>-738900</v>
      </c>
      <c r="P827" s="49">
        <v>-738900</v>
      </c>
      <c r="Q827" s="49">
        <v>-738900</v>
      </c>
      <c r="R827" s="49">
        <v>-747747.5</v>
      </c>
      <c r="S827" s="50">
        <f t="shared" si="120"/>
        <v>-727223.75</v>
      </c>
      <c r="T827" s="50" t="e">
        <f>S827-#REF!</f>
        <v>#REF!</v>
      </c>
      <c r="U827" s="80">
        <v>18</v>
      </c>
      <c r="V827" s="80">
        <v>4</v>
      </c>
      <c r="W827" s="80">
        <v>50</v>
      </c>
      <c r="X827" s="80"/>
      <c r="Y827" s="80">
        <v>18</v>
      </c>
      <c r="AA827" s="53">
        <v>0</v>
      </c>
      <c r="AB827" s="8">
        <v>0</v>
      </c>
      <c r="AC827" s="54">
        <v>0</v>
      </c>
      <c r="AD827" s="53">
        <f>$S827</f>
        <v>-727223.75</v>
      </c>
      <c r="AE827" s="8"/>
      <c r="AF827" s="54">
        <f t="shared" si="129"/>
        <v>-727223.75</v>
      </c>
      <c r="AG827" s="53"/>
      <c r="AH827" s="8">
        <v>0</v>
      </c>
      <c r="AI827" s="54">
        <f t="shared" si="121"/>
        <v>0</v>
      </c>
      <c r="AJ827" s="53">
        <f t="shared" si="130"/>
        <v>0</v>
      </c>
      <c r="AK827" s="8">
        <f t="shared" si="130"/>
        <v>0</v>
      </c>
      <c r="AL827" s="54">
        <f t="shared" si="130"/>
        <v>0</v>
      </c>
      <c r="AM827" s="55">
        <f t="shared" si="122"/>
        <v>0</v>
      </c>
      <c r="AN827" s="4"/>
      <c r="AO827" s="4"/>
    </row>
    <row r="828" spans="1:41" ht="12.75">
      <c r="A828" s="11">
        <v>821</v>
      </c>
      <c r="B828" s="46">
        <v>23001041</v>
      </c>
      <c r="D828" s="5" t="s">
        <v>547</v>
      </c>
      <c r="E828" s="3">
        <v>38596</v>
      </c>
      <c r="F828" s="48">
        <v>-688105.25</v>
      </c>
      <c r="G828" s="48">
        <v>-688105.25</v>
      </c>
      <c r="H828" s="48">
        <v>-688105.25</v>
      </c>
      <c r="I828" s="48">
        <v>-695163</v>
      </c>
      <c r="J828" s="48">
        <v>-695163</v>
      </c>
      <c r="K828" s="48">
        <v>-695163</v>
      </c>
      <c r="L828" s="48">
        <v>-703614.5</v>
      </c>
      <c r="M828" s="49">
        <v>-703614.5</v>
      </c>
      <c r="N828" s="49">
        <v>-703614.5</v>
      </c>
      <c r="O828" s="49">
        <v>-712066</v>
      </c>
      <c r="P828" s="49">
        <v>-712066</v>
      </c>
      <c r="Q828" s="49">
        <v>-712066</v>
      </c>
      <c r="R828" s="49">
        <v>-720517.5</v>
      </c>
      <c r="S828" s="50">
        <f t="shared" si="120"/>
        <v>-701087.6979166666</v>
      </c>
      <c r="T828" s="50" t="e">
        <f>S828-#REF!</f>
        <v>#REF!</v>
      </c>
      <c r="U828" s="80">
        <v>18</v>
      </c>
      <c r="V828" s="80"/>
      <c r="W828" s="80">
        <v>50</v>
      </c>
      <c r="X828" s="80"/>
      <c r="Y828" s="80">
        <v>18</v>
      </c>
      <c r="AA828" s="53">
        <v>0</v>
      </c>
      <c r="AB828" s="8">
        <v>0</v>
      </c>
      <c r="AC828" s="54">
        <v>0</v>
      </c>
      <c r="AD828" s="53"/>
      <c r="AE828" s="8"/>
      <c r="AF828" s="54">
        <f t="shared" si="129"/>
        <v>0</v>
      </c>
      <c r="AG828" s="53">
        <f>$S828</f>
        <v>-701087.6979166666</v>
      </c>
      <c r="AH828" s="8">
        <v>0</v>
      </c>
      <c r="AI828" s="54">
        <f t="shared" si="121"/>
        <v>-701087.6979166666</v>
      </c>
      <c r="AJ828" s="53">
        <f t="shared" si="130"/>
        <v>0</v>
      </c>
      <c r="AK828" s="8">
        <f t="shared" si="130"/>
        <v>0</v>
      </c>
      <c r="AL828" s="54">
        <f t="shared" si="130"/>
        <v>0</v>
      </c>
      <c r="AM828" s="55">
        <f t="shared" si="122"/>
        <v>0</v>
      </c>
      <c r="AN828" s="4"/>
      <c r="AO828" s="4"/>
    </row>
    <row r="829" spans="1:41" ht="12.75">
      <c r="A829" s="11">
        <v>822</v>
      </c>
      <c r="B829" s="46">
        <v>23001061</v>
      </c>
      <c r="D829" s="5" t="s">
        <v>548</v>
      </c>
      <c r="E829" s="3">
        <v>38687</v>
      </c>
      <c r="F829" s="48">
        <v>-4021650.5</v>
      </c>
      <c r="G829" s="48">
        <v>-4021650.5</v>
      </c>
      <c r="H829" s="48">
        <v>-4021650.5</v>
      </c>
      <c r="I829" s="48">
        <v>-4146685.4</v>
      </c>
      <c r="J829" s="48">
        <v>-4146685.4</v>
      </c>
      <c r="K829" s="48">
        <v>-4146685.4</v>
      </c>
      <c r="L829" s="48">
        <v>-4174530.75</v>
      </c>
      <c r="M829" s="49">
        <v>-4174530.75</v>
      </c>
      <c r="N829" s="49">
        <v>-4174530.75</v>
      </c>
      <c r="O829" s="49">
        <v>-4198732.28</v>
      </c>
      <c r="P829" s="49">
        <v>-4198732.28</v>
      </c>
      <c r="Q829" s="49">
        <v>-4198732.28</v>
      </c>
      <c r="R829" s="49">
        <v>-4224912.12</v>
      </c>
      <c r="S829" s="50">
        <f t="shared" si="120"/>
        <v>-4143868.966666667</v>
      </c>
      <c r="T829" s="50" t="e">
        <f>S829-#REF!</f>
        <v>#REF!</v>
      </c>
      <c r="U829" s="80">
        <v>18</v>
      </c>
      <c r="V829" s="80">
        <v>4</v>
      </c>
      <c r="W829" s="80">
        <v>50</v>
      </c>
      <c r="X829" s="80"/>
      <c r="Y829" s="80">
        <v>18</v>
      </c>
      <c r="AA829" s="53">
        <v>0</v>
      </c>
      <c r="AB829" s="8">
        <v>0</v>
      </c>
      <c r="AC829" s="54">
        <v>0</v>
      </c>
      <c r="AD829" s="53">
        <f>$S829</f>
        <v>-4143868.966666667</v>
      </c>
      <c r="AE829" s="8"/>
      <c r="AF829" s="54">
        <f t="shared" si="129"/>
        <v>-4143868.966666667</v>
      </c>
      <c r="AG829" s="53"/>
      <c r="AH829" s="8">
        <v>0</v>
      </c>
      <c r="AI829" s="54">
        <f t="shared" si="121"/>
        <v>0</v>
      </c>
      <c r="AJ829" s="53">
        <f t="shared" si="130"/>
        <v>0</v>
      </c>
      <c r="AK829" s="8">
        <f t="shared" si="130"/>
        <v>0</v>
      </c>
      <c r="AL829" s="54">
        <f t="shared" si="130"/>
        <v>0</v>
      </c>
      <c r="AM829" s="55">
        <f t="shared" si="122"/>
        <v>0</v>
      </c>
      <c r="AN829" s="4"/>
      <c r="AO829" s="4"/>
    </row>
    <row r="830" spans="1:41" ht="12.75">
      <c r="A830" s="11">
        <v>823</v>
      </c>
      <c r="B830" s="46">
        <v>23001071</v>
      </c>
      <c r="D830" s="5" t="s">
        <v>549</v>
      </c>
      <c r="E830" s="3">
        <v>38687</v>
      </c>
      <c r="F830" s="48">
        <v>-12428158.48</v>
      </c>
      <c r="G830" s="48">
        <v>-12428158.48</v>
      </c>
      <c r="H830" s="48">
        <v>-12428158.48</v>
      </c>
      <c r="I830" s="48">
        <v>-9541739.5</v>
      </c>
      <c r="J830" s="48">
        <v>-9541739.5</v>
      </c>
      <c r="K830" s="48">
        <v>-9541739.5</v>
      </c>
      <c r="L830" s="48">
        <v>-9564467.43</v>
      </c>
      <c r="M830" s="49">
        <v>-9564467.43</v>
      </c>
      <c r="N830" s="49">
        <v>-9564467.43</v>
      </c>
      <c r="O830" s="49">
        <v>-9554400.98</v>
      </c>
      <c r="P830" s="49">
        <v>-9554400.98</v>
      </c>
      <c r="Q830" s="49">
        <v>-9554400.98</v>
      </c>
      <c r="R830" s="49">
        <v>-9562139.27</v>
      </c>
      <c r="S830" s="50">
        <f aca="true" t="shared" si="131" ref="S830:S893">(F830+R830+SUM(G830:Q830)*2)/24</f>
        <v>-10152774.130416667</v>
      </c>
      <c r="T830" s="50" t="e">
        <f>S830-#REF!</f>
        <v>#REF!</v>
      </c>
      <c r="U830" s="80">
        <v>18</v>
      </c>
      <c r="V830" s="80">
        <v>4</v>
      </c>
      <c r="W830" s="80">
        <v>50</v>
      </c>
      <c r="X830" s="80"/>
      <c r="Y830" s="80">
        <v>18</v>
      </c>
      <c r="AA830" s="53">
        <v>0</v>
      </c>
      <c r="AB830" s="8">
        <v>0</v>
      </c>
      <c r="AC830" s="54">
        <v>0</v>
      </c>
      <c r="AD830" s="53">
        <f>$S830</f>
        <v>-10152774.130416667</v>
      </c>
      <c r="AE830" s="8"/>
      <c r="AF830" s="54">
        <f t="shared" si="129"/>
        <v>-10152774.130416667</v>
      </c>
      <c r="AG830" s="53"/>
      <c r="AH830" s="8">
        <v>0</v>
      </c>
      <c r="AI830" s="54">
        <f aca="true" t="shared" si="132" ref="AI830:AI893">AG830+AH830</f>
        <v>0</v>
      </c>
      <c r="AJ830" s="53">
        <f t="shared" si="130"/>
        <v>0</v>
      </c>
      <c r="AK830" s="8">
        <f t="shared" si="130"/>
        <v>0</v>
      </c>
      <c r="AL830" s="54">
        <f t="shared" si="130"/>
        <v>0</v>
      </c>
      <c r="AM830" s="55">
        <f aca="true" t="shared" si="133" ref="AM830:AM893">S830-AC830-AF830-AL830-AI830</f>
        <v>0</v>
      </c>
      <c r="AN830" s="4"/>
      <c r="AO830" s="4"/>
    </row>
    <row r="831" spans="1:41" ht="12.75">
      <c r="A831" s="11">
        <v>824</v>
      </c>
      <c r="B831" s="46">
        <v>23001081</v>
      </c>
      <c r="D831" s="5" t="s">
        <v>550</v>
      </c>
      <c r="E831" s="3">
        <v>38687</v>
      </c>
      <c r="F831" s="48">
        <v>-3222676.12</v>
      </c>
      <c r="G831" s="48">
        <v>-3222676.12</v>
      </c>
      <c r="H831" s="48">
        <v>-3222676.12</v>
      </c>
      <c r="I831" s="48">
        <v>-3277500.97</v>
      </c>
      <c r="J831" s="48">
        <v>-3277500.97</v>
      </c>
      <c r="K831" s="48">
        <v>-3277500.97</v>
      </c>
      <c r="L831" s="48">
        <v>-3290899.4</v>
      </c>
      <c r="M831" s="49">
        <v>-3290899.4</v>
      </c>
      <c r="N831" s="49">
        <v>-3290899.4</v>
      </c>
      <c r="O831" s="49">
        <v>-3311863.54</v>
      </c>
      <c r="P831" s="49">
        <v>-3311863.54</v>
      </c>
      <c r="Q831" s="49">
        <v>-3311863.54</v>
      </c>
      <c r="R831" s="49">
        <v>-3297249.08</v>
      </c>
      <c r="S831" s="50">
        <f t="shared" si="131"/>
        <v>-3278842.214166667</v>
      </c>
      <c r="T831" s="50" t="e">
        <f>S831-#REF!</f>
        <v>#REF!</v>
      </c>
      <c r="U831" s="80">
        <v>18</v>
      </c>
      <c r="V831" s="80">
        <v>4</v>
      </c>
      <c r="W831" s="80">
        <v>50</v>
      </c>
      <c r="X831" s="80"/>
      <c r="Y831" s="80">
        <v>18</v>
      </c>
      <c r="AA831" s="53">
        <v>0</v>
      </c>
      <c r="AB831" s="8">
        <v>0</v>
      </c>
      <c r="AC831" s="54">
        <v>0</v>
      </c>
      <c r="AD831" s="53">
        <f>$S831</f>
        <v>-3278842.214166667</v>
      </c>
      <c r="AE831" s="8"/>
      <c r="AF831" s="54">
        <f t="shared" si="129"/>
        <v>-3278842.214166667</v>
      </c>
      <c r="AG831" s="53"/>
      <c r="AH831" s="8">
        <v>0</v>
      </c>
      <c r="AI831" s="54">
        <f t="shared" si="132"/>
        <v>0</v>
      </c>
      <c r="AJ831" s="53">
        <f t="shared" si="130"/>
        <v>0</v>
      </c>
      <c r="AK831" s="8">
        <f t="shared" si="130"/>
        <v>0</v>
      </c>
      <c r="AL831" s="54">
        <f t="shared" si="130"/>
        <v>0</v>
      </c>
      <c r="AM831" s="55">
        <f t="shared" si="133"/>
        <v>0</v>
      </c>
      <c r="AN831" s="4"/>
      <c r="AO831" s="4"/>
    </row>
    <row r="832" spans="1:41" ht="12.75">
      <c r="A832" s="11">
        <v>825</v>
      </c>
      <c r="B832" s="46">
        <v>23001091</v>
      </c>
      <c r="D832" s="5" t="s">
        <v>551</v>
      </c>
      <c r="E832" s="3">
        <v>38687</v>
      </c>
      <c r="F832" s="48">
        <v>-64946.75</v>
      </c>
      <c r="G832" s="48">
        <v>-64946.75</v>
      </c>
      <c r="H832" s="48">
        <v>-64946.75</v>
      </c>
      <c r="I832" s="48">
        <v>-65613</v>
      </c>
      <c r="J832" s="48">
        <v>-65613</v>
      </c>
      <c r="K832" s="48">
        <v>-65613</v>
      </c>
      <c r="L832" s="48">
        <v>-66347.5</v>
      </c>
      <c r="M832" s="49">
        <v>-66347.5</v>
      </c>
      <c r="N832" s="49">
        <v>-66347.5</v>
      </c>
      <c r="O832" s="49">
        <v>-67082</v>
      </c>
      <c r="P832" s="49">
        <v>-67082</v>
      </c>
      <c r="Q832" s="49">
        <v>-67082</v>
      </c>
      <c r="R832" s="49">
        <v>-67816.5</v>
      </c>
      <c r="S832" s="50">
        <f t="shared" si="131"/>
        <v>-66116.88541666667</v>
      </c>
      <c r="T832" s="50" t="e">
        <f>S832-#REF!</f>
        <v>#REF!</v>
      </c>
      <c r="U832" s="80">
        <v>18</v>
      </c>
      <c r="V832" s="80"/>
      <c r="W832" s="80">
        <v>50</v>
      </c>
      <c r="X832" s="80"/>
      <c r="Y832" s="80">
        <v>18</v>
      </c>
      <c r="AA832" s="53">
        <v>0</v>
      </c>
      <c r="AB832" s="8">
        <v>0</v>
      </c>
      <c r="AC832" s="54">
        <v>0</v>
      </c>
      <c r="AD832" s="53"/>
      <c r="AE832" s="8"/>
      <c r="AF832" s="54">
        <f t="shared" si="129"/>
        <v>0</v>
      </c>
      <c r="AG832" s="53">
        <f>$S832</f>
        <v>-66116.88541666667</v>
      </c>
      <c r="AH832" s="8">
        <v>0</v>
      </c>
      <c r="AI832" s="54">
        <f t="shared" si="132"/>
        <v>-66116.88541666667</v>
      </c>
      <c r="AJ832" s="53">
        <f t="shared" si="130"/>
        <v>0</v>
      </c>
      <c r="AK832" s="8">
        <f t="shared" si="130"/>
        <v>0</v>
      </c>
      <c r="AL832" s="54">
        <f t="shared" si="130"/>
        <v>0</v>
      </c>
      <c r="AM832" s="55">
        <f t="shared" si="133"/>
        <v>0</v>
      </c>
      <c r="AN832" s="4"/>
      <c r="AO832" s="4"/>
    </row>
    <row r="833" spans="1:41" ht="12.75">
      <c r="A833" s="11">
        <v>826</v>
      </c>
      <c r="B833" s="46">
        <v>23001092</v>
      </c>
      <c r="D833" s="5" t="s">
        <v>552</v>
      </c>
      <c r="E833" s="3">
        <v>38777</v>
      </c>
      <c r="F833" s="48">
        <v>-2850685</v>
      </c>
      <c r="G833" s="48">
        <v>-2850685</v>
      </c>
      <c r="H833" s="48">
        <v>-2850685</v>
      </c>
      <c r="I833" s="48">
        <v>-2779206</v>
      </c>
      <c r="J833" s="48">
        <v>-2779206</v>
      </c>
      <c r="K833" s="48">
        <v>-2779206</v>
      </c>
      <c r="L833" s="48">
        <v>-2783035.5</v>
      </c>
      <c r="M833" s="49">
        <v>-2783035.5</v>
      </c>
      <c r="N833" s="49">
        <v>-2783035.5</v>
      </c>
      <c r="O833" s="49">
        <v>-2793365</v>
      </c>
      <c r="P833" s="49">
        <v>-2793365</v>
      </c>
      <c r="Q833" s="49">
        <v>-2793365</v>
      </c>
      <c r="R833" s="49">
        <v>-2795694.5</v>
      </c>
      <c r="S833" s="50">
        <f t="shared" si="131"/>
        <v>-2799281.6041666665</v>
      </c>
      <c r="T833" s="50" t="e">
        <f>S833-#REF!</f>
        <v>#REF!</v>
      </c>
      <c r="U833" s="80">
        <v>53</v>
      </c>
      <c r="V833" s="80"/>
      <c r="W833" s="80">
        <v>9</v>
      </c>
      <c r="X833" s="80">
        <v>1</v>
      </c>
      <c r="Y833" s="80">
        <v>18</v>
      </c>
      <c r="AA833" s="53">
        <v>0</v>
      </c>
      <c r="AB833" s="8">
        <v>0</v>
      </c>
      <c r="AC833" s="54">
        <v>0</v>
      </c>
      <c r="AD833" s="53"/>
      <c r="AE833" s="8">
        <f>$S833</f>
        <v>-2799281.6041666665</v>
      </c>
      <c r="AF833" s="54">
        <f>S833</f>
        <v>-2799281.6041666665</v>
      </c>
      <c r="AG833" s="53">
        <v>0</v>
      </c>
      <c r="AH833" s="8"/>
      <c r="AI833" s="54">
        <f t="shared" si="132"/>
        <v>0</v>
      </c>
      <c r="AJ833" s="53">
        <f t="shared" si="130"/>
        <v>0</v>
      </c>
      <c r="AK833" s="8">
        <f t="shared" si="130"/>
        <v>0</v>
      </c>
      <c r="AL833" s="54">
        <f t="shared" si="130"/>
        <v>0</v>
      </c>
      <c r="AM833" s="55">
        <f t="shared" si="133"/>
        <v>0</v>
      </c>
      <c r="AN833" s="4"/>
      <c r="AO833" s="4"/>
    </row>
    <row r="834" spans="1:41" ht="12.75">
      <c r="A834" s="11">
        <v>827</v>
      </c>
      <c r="B834" s="46">
        <v>23002001</v>
      </c>
      <c r="D834" s="5" t="s">
        <v>553</v>
      </c>
      <c r="E834" s="3">
        <v>38687</v>
      </c>
      <c r="F834" s="48">
        <v>530050</v>
      </c>
      <c r="G834" s="48">
        <v>530050</v>
      </c>
      <c r="H834" s="48">
        <v>530050</v>
      </c>
      <c r="I834" s="48">
        <v>530050</v>
      </c>
      <c r="J834" s="48">
        <v>530050</v>
      </c>
      <c r="K834" s="48">
        <v>530050</v>
      </c>
      <c r="L834" s="48">
        <v>530050</v>
      </c>
      <c r="M834" s="49">
        <v>530050</v>
      </c>
      <c r="N834" s="49">
        <v>530050</v>
      </c>
      <c r="O834" s="49">
        <v>530050</v>
      </c>
      <c r="P834" s="49">
        <v>530050</v>
      </c>
      <c r="Q834" s="49">
        <v>530050</v>
      </c>
      <c r="R834" s="49">
        <v>530050</v>
      </c>
      <c r="S834" s="50">
        <f t="shared" si="131"/>
        <v>530050</v>
      </c>
      <c r="T834" s="50" t="e">
        <f>S834-#REF!</f>
        <v>#REF!</v>
      </c>
      <c r="U834" s="80">
        <v>18</v>
      </c>
      <c r="V834" s="80">
        <v>4</v>
      </c>
      <c r="W834" s="80">
        <v>50</v>
      </c>
      <c r="X834" s="80"/>
      <c r="Y834" s="80">
        <v>18</v>
      </c>
      <c r="AA834" s="53">
        <v>0</v>
      </c>
      <c r="AB834" s="8">
        <v>0</v>
      </c>
      <c r="AC834" s="54">
        <v>0</v>
      </c>
      <c r="AD834" s="53">
        <f>$S834</f>
        <v>530050</v>
      </c>
      <c r="AE834" s="8"/>
      <c r="AF834" s="54">
        <f>AD834+AE834</f>
        <v>530050</v>
      </c>
      <c r="AG834" s="53"/>
      <c r="AH834" s="8">
        <v>0</v>
      </c>
      <c r="AI834" s="54">
        <f t="shared" si="132"/>
        <v>0</v>
      </c>
      <c r="AJ834" s="53">
        <f t="shared" si="130"/>
        <v>0</v>
      </c>
      <c r="AK834" s="8">
        <f t="shared" si="130"/>
        <v>0</v>
      </c>
      <c r="AL834" s="54">
        <f t="shared" si="130"/>
        <v>0</v>
      </c>
      <c r="AM834" s="55">
        <f t="shared" si="133"/>
        <v>0</v>
      </c>
      <c r="AN834" s="4"/>
      <c r="AO834" s="4"/>
    </row>
    <row r="835" spans="1:41" ht="12.75">
      <c r="A835" s="11">
        <v>828</v>
      </c>
      <c r="B835" s="46">
        <v>23002002</v>
      </c>
      <c r="D835" s="5" t="s">
        <v>554</v>
      </c>
      <c r="F835" s="48">
        <v>-677408.48</v>
      </c>
      <c r="G835" s="48">
        <v>-677408.48</v>
      </c>
      <c r="H835" s="48">
        <v>-677408.48</v>
      </c>
      <c r="I835" s="48">
        <v>-678550.73</v>
      </c>
      <c r="J835" s="48">
        <v>-678550.73</v>
      </c>
      <c r="K835" s="48">
        <v>-678550.73</v>
      </c>
      <c r="L835" s="48">
        <v>-677620.09</v>
      </c>
      <c r="M835" s="49">
        <v>-677620.09</v>
      </c>
      <c r="N835" s="49">
        <v>-677620.09</v>
      </c>
      <c r="O835" s="49">
        <v>-676701.24</v>
      </c>
      <c r="P835" s="49">
        <v>-676701.24</v>
      </c>
      <c r="Q835" s="49">
        <v>-676701.24</v>
      </c>
      <c r="R835" s="49">
        <v>-667559.64</v>
      </c>
      <c r="S835" s="50">
        <f t="shared" si="131"/>
        <v>-677159.7666666667</v>
      </c>
      <c r="T835" s="50" t="e">
        <f>S835-#REF!</f>
        <v>#REF!</v>
      </c>
      <c r="U835" s="80">
        <v>53</v>
      </c>
      <c r="V835" s="80"/>
      <c r="W835" s="80">
        <v>9</v>
      </c>
      <c r="X835" s="80">
        <v>1</v>
      </c>
      <c r="Y835" s="80">
        <v>18</v>
      </c>
      <c r="AA835" s="53">
        <v>0</v>
      </c>
      <c r="AB835" s="8">
        <v>0</v>
      </c>
      <c r="AC835" s="54">
        <v>0</v>
      </c>
      <c r="AD835" s="53"/>
      <c r="AE835" s="8">
        <f>$S835</f>
        <v>-677159.7666666667</v>
      </c>
      <c r="AF835" s="54">
        <f>S835</f>
        <v>-677159.7666666667</v>
      </c>
      <c r="AG835" s="53">
        <v>0</v>
      </c>
      <c r="AH835" s="8"/>
      <c r="AI835" s="54">
        <f t="shared" si="132"/>
        <v>0</v>
      </c>
      <c r="AJ835" s="53">
        <f t="shared" si="130"/>
        <v>0</v>
      </c>
      <c r="AK835" s="8">
        <f t="shared" si="130"/>
        <v>0</v>
      </c>
      <c r="AL835" s="54">
        <f t="shared" si="130"/>
        <v>0</v>
      </c>
      <c r="AM835" s="55">
        <f t="shared" si="133"/>
        <v>0</v>
      </c>
      <c r="AN835" s="4"/>
      <c r="AO835" s="4"/>
    </row>
    <row r="836" spans="1:41" ht="12.75">
      <c r="A836" s="11">
        <v>829</v>
      </c>
      <c r="B836" s="46">
        <v>23002011</v>
      </c>
      <c r="D836" s="5" t="s">
        <v>555</v>
      </c>
      <c r="E836" s="3">
        <v>39052</v>
      </c>
      <c r="F836" s="48">
        <v>0</v>
      </c>
      <c r="G836" s="48">
        <v>0</v>
      </c>
      <c r="H836" s="48">
        <v>0</v>
      </c>
      <c r="I836" s="48">
        <v>-520650</v>
      </c>
      <c r="J836" s="48">
        <v>-520650</v>
      </c>
      <c r="K836" s="48">
        <v>-520650</v>
      </c>
      <c r="L836" s="48">
        <v>-527888.25</v>
      </c>
      <c r="M836" s="49">
        <v>-527888.25</v>
      </c>
      <c r="N836" s="49">
        <v>-527888.25</v>
      </c>
      <c r="O836" s="49">
        <v>-535126.5</v>
      </c>
      <c r="P836" s="49">
        <v>-535126.5</v>
      </c>
      <c r="Q836" s="49">
        <v>-535126.5</v>
      </c>
      <c r="R836" s="49">
        <v>-542364.75</v>
      </c>
      <c r="S836" s="50">
        <f t="shared" si="131"/>
        <v>-418514.71875</v>
      </c>
      <c r="T836" s="50" t="e">
        <f>S836-#REF!</f>
        <v>#REF!</v>
      </c>
      <c r="U836" s="80">
        <v>18</v>
      </c>
      <c r="V836" s="80"/>
      <c r="W836" s="80">
        <v>50</v>
      </c>
      <c r="X836" s="80"/>
      <c r="Y836" s="80">
        <v>18</v>
      </c>
      <c r="AA836" s="53">
        <v>0</v>
      </c>
      <c r="AB836" s="8">
        <v>0</v>
      </c>
      <c r="AC836" s="54">
        <v>0</v>
      </c>
      <c r="AD836" s="53"/>
      <c r="AE836" s="8"/>
      <c r="AF836" s="54">
        <f>AD836+AE836</f>
        <v>0</v>
      </c>
      <c r="AG836" s="53">
        <f>$S836</f>
        <v>-418514.71875</v>
      </c>
      <c r="AH836" s="8">
        <v>0</v>
      </c>
      <c r="AI836" s="54">
        <f t="shared" si="132"/>
        <v>-418514.71875</v>
      </c>
      <c r="AJ836" s="53">
        <f t="shared" si="130"/>
        <v>0</v>
      </c>
      <c r="AK836" s="8">
        <f t="shared" si="130"/>
        <v>0</v>
      </c>
      <c r="AL836" s="54">
        <f t="shared" si="130"/>
        <v>0</v>
      </c>
      <c r="AM836" s="55">
        <f t="shared" si="133"/>
        <v>0</v>
      </c>
      <c r="AN836" s="4"/>
      <c r="AO836" s="4"/>
    </row>
    <row r="837" spans="1:41" ht="12.75">
      <c r="A837" s="11">
        <v>830</v>
      </c>
      <c r="B837" s="75">
        <v>23002012</v>
      </c>
      <c r="C837" s="47"/>
      <c r="D837" s="5" t="s">
        <v>556</v>
      </c>
      <c r="E837" s="3">
        <v>38442</v>
      </c>
      <c r="F837" s="48">
        <v>-2036392.66</v>
      </c>
      <c r="G837" s="48">
        <v>-2036392.66</v>
      </c>
      <c r="H837" s="48">
        <v>-2036392.66</v>
      </c>
      <c r="I837" s="48">
        <v>-4184129.69</v>
      </c>
      <c r="J837" s="48">
        <v>-4184129.69</v>
      </c>
      <c r="K837" s="48">
        <v>-4184129.69</v>
      </c>
      <c r="L837" s="48">
        <v>-4123652.53</v>
      </c>
      <c r="M837" s="49">
        <v>-4123652.53</v>
      </c>
      <c r="N837" s="49">
        <v>-4123652.53</v>
      </c>
      <c r="O837" s="49">
        <v>-4008532.59</v>
      </c>
      <c r="P837" s="49">
        <v>-4008532.59</v>
      </c>
      <c r="Q837" s="49">
        <v>-4008532.59</v>
      </c>
      <c r="R837" s="49">
        <v>-3944786.97</v>
      </c>
      <c r="S837" s="50">
        <f t="shared" si="131"/>
        <v>-3667693.297083333</v>
      </c>
      <c r="T837" s="50" t="e">
        <f>S837-#REF!</f>
        <v>#REF!</v>
      </c>
      <c r="U837" s="80">
        <v>53</v>
      </c>
      <c r="V837" s="80"/>
      <c r="W837" s="80">
        <v>9</v>
      </c>
      <c r="X837" s="80">
        <v>1</v>
      </c>
      <c r="Y837" s="80">
        <v>18</v>
      </c>
      <c r="AA837" s="53">
        <v>0</v>
      </c>
      <c r="AB837" s="8">
        <v>0</v>
      </c>
      <c r="AC837" s="54">
        <v>0</v>
      </c>
      <c r="AD837" s="53"/>
      <c r="AE837" s="8">
        <f>$S837</f>
        <v>-3667693.297083333</v>
      </c>
      <c r="AF837" s="54">
        <f>S837</f>
        <v>-3667693.297083333</v>
      </c>
      <c r="AG837" s="53">
        <v>0</v>
      </c>
      <c r="AH837" s="8"/>
      <c r="AI837" s="54">
        <f t="shared" si="132"/>
        <v>0</v>
      </c>
      <c r="AJ837" s="53">
        <f t="shared" si="130"/>
        <v>0</v>
      </c>
      <c r="AK837" s="8">
        <f t="shared" si="130"/>
        <v>0</v>
      </c>
      <c r="AL837" s="54">
        <f t="shared" si="130"/>
        <v>0</v>
      </c>
      <c r="AM837" s="55">
        <f t="shared" si="133"/>
        <v>0</v>
      </c>
      <c r="AN837" s="4"/>
      <c r="AO837" s="4"/>
    </row>
    <row r="838" spans="1:41" ht="12.75">
      <c r="A838" s="11">
        <v>831</v>
      </c>
      <c r="B838" s="75">
        <v>23002022</v>
      </c>
      <c r="C838" s="47"/>
      <c r="D838" s="5" t="s">
        <v>557</v>
      </c>
      <c r="E838" s="3">
        <v>38687</v>
      </c>
      <c r="F838" s="48">
        <v>291290</v>
      </c>
      <c r="G838" s="48">
        <v>291290</v>
      </c>
      <c r="H838" s="48">
        <v>291290</v>
      </c>
      <c r="I838" s="48">
        <v>678550.73</v>
      </c>
      <c r="J838" s="48">
        <v>678550.73</v>
      </c>
      <c r="K838" s="48">
        <v>678550.73</v>
      </c>
      <c r="L838" s="48">
        <v>678550.73</v>
      </c>
      <c r="M838" s="49">
        <v>678550.73</v>
      </c>
      <c r="N838" s="49">
        <v>678550.73</v>
      </c>
      <c r="O838" s="49">
        <v>678550.73</v>
      </c>
      <c r="P838" s="49">
        <v>678550.73</v>
      </c>
      <c r="Q838" s="49">
        <v>678550.73</v>
      </c>
      <c r="R838" s="49">
        <v>678550.73</v>
      </c>
      <c r="S838" s="50">
        <f t="shared" si="131"/>
        <v>597871.41125</v>
      </c>
      <c r="T838" s="50" t="e">
        <f>S838-#REF!</f>
        <v>#REF!</v>
      </c>
      <c r="U838" s="80">
        <v>53</v>
      </c>
      <c r="V838" s="80"/>
      <c r="W838" s="80">
        <v>9</v>
      </c>
      <c r="X838" s="81">
        <v>1</v>
      </c>
      <c r="Y838" s="81">
        <v>18</v>
      </c>
      <c r="AA838" s="53">
        <v>0</v>
      </c>
      <c r="AB838" s="8">
        <v>0</v>
      </c>
      <c r="AC838" s="54">
        <v>0</v>
      </c>
      <c r="AD838" s="53"/>
      <c r="AE838" s="8">
        <f>$S838</f>
        <v>597871.41125</v>
      </c>
      <c r="AF838" s="54">
        <f>S838</f>
        <v>597871.41125</v>
      </c>
      <c r="AG838" s="53">
        <v>0</v>
      </c>
      <c r="AH838" s="8"/>
      <c r="AI838" s="54">
        <f t="shared" si="132"/>
        <v>0</v>
      </c>
      <c r="AJ838" s="53">
        <f aca="true" t="shared" si="134" ref="AJ838:AL857">IF($Y838&gt;0,$S838-$AF838-$AI838-$AC838,0)</f>
        <v>0</v>
      </c>
      <c r="AK838" s="8">
        <f t="shared" si="134"/>
        <v>0</v>
      </c>
      <c r="AL838" s="54">
        <f t="shared" si="134"/>
        <v>0</v>
      </c>
      <c r="AM838" s="55">
        <f t="shared" si="133"/>
        <v>0</v>
      </c>
      <c r="AN838" s="4"/>
      <c r="AO838" s="4"/>
    </row>
    <row r="839" spans="1:41" ht="12.75">
      <c r="A839" s="11">
        <v>832</v>
      </c>
      <c r="B839" s="75">
        <v>23002032</v>
      </c>
      <c r="C839" s="47"/>
      <c r="D839" s="5" t="s">
        <v>558</v>
      </c>
      <c r="E839" s="3">
        <v>38687</v>
      </c>
      <c r="F839" s="48">
        <v>230887</v>
      </c>
      <c r="G839" s="48">
        <v>230887</v>
      </c>
      <c r="H839" s="48">
        <v>230887</v>
      </c>
      <c r="I839" s="48">
        <v>383757</v>
      </c>
      <c r="J839" s="48">
        <v>383757</v>
      </c>
      <c r="K839" s="48">
        <v>383757</v>
      </c>
      <c r="L839" s="48">
        <v>383757</v>
      </c>
      <c r="M839" s="49">
        <v>383757</v>
      </c>
      <c r="N839" s="49">
        <v>383757</v>
      </c>
      <c r="O839" s="49">
        <v>383757</v>
      </c>
      <c r="P839" s="49">
        <v>383757</v>
      </c>
      <c r="Q839" s="49">
        <v>383757</v>
      </c>
      <c r="R839" s="49">
        <v>383757</v>
      </c>
      <c r="S839" s="50">
        <f t="shared" si="131"/>
        <v>351909.0833333333</v>
      </c>
      <c r="T839" s="50" t="e">
        <f>S839-#REF!</f>
        <v>#REF!</v>
      </c>
      <c r="U839" s="80">
        <v>53</v>
      </c>
      <c r="V839" s="80"/>
      <c r="W839" s="80">
        <v>9</v>
      </c>
      <c r="X839" s="81">
        <v>1</v>
      </c>
      <c r="Y839" s="81">
        <v>18</v>
      </c>
      <c r="AA839" s="53">
        <v>0</v>
      </c>
      <c r="AB839" s="8">
        <v>0</v>
      </c>
      <c r="AC839" s="54">
        <v>0</v>
      </c>
      <c r="AD839" s="53"/>
      <c r="AE839" s="8">
        <f>$S839</f>
        <v>351909.0833333333</v>
      </c>
      <c r="AF839" s="54">
        <f>S839</f>
        <v>351909.0833333333</v>
      </c>
      <c r="AG839" s="53">
        <v>0</v>
      </c>
      <c r="AH839" s="8"/>
      <c r="AI839" s="54">
        <f t="shared" si="132"/>
        <v>0</v>
      </c>
      <c r="AJ839" s="53">
        <f t="shared" si="134"/>
        <v>0</v>
      </c>
      <c r="AK839" s="8">
        <f t="shared" si="134"/>
        <v>0</v>
      </c>
      <c r="AL839" s="54">
        <f t="shared" si="134"/>
        <v>0</v>
      </c>
      <c r="AM839" s="55">
        <f t="shared" si="133"/>
        <v>0</v>
      </c>
      <c r="AN839" s="4"/>
      <c r="AO839" s="4"/>
    </row>
    <row r="840" spans="1:41" ht="12.75">
      <c r="A840" s="11">
        <v>833</v>
      </c>
      <c r="B840" s="75">
        <v>23002061</v>
      </c>
      <c r="C840" s="47"/>
      <c r="D840" s="5" t="s">
        <v>559</v>
      </c>
      <c r="E840" s="3">
        <v>38687</v>
      </c>
      <c r="F840" s="48">
        <v>10657</v>
      </c>
      <c r="G840" s="48">
        <v>10657</v>
      </c>
      <c r="H840" s="48">
        <v>10657</v>
      </c>
      <c r="I840" s="48">
        <v>230899</v>
      </c>
      <c r="J840" s="48">
        <v>230899</v>
      </c>
      <c r="K840" s="48">
        <v>230899</v>
      </c>
      <c r="L840" s="48">
        <v>230899</v>
      </c>
      <c r="M840" s="49">
        <v>230899</v>
      </c>
      <c r="N840" s="49">
        <v>230899</v>
      </c>
      <c r="O840" s="49">
        <v>230899</v>
      </c>
      <c r="P840" s="49">
        <v>230899</v>
      </c>
      <c r="Q840" s="49">
        <v>230899</v>
      </c>
      <c r="R840" s="49">
        <v>230899</v>
      </c>
      <c r="S840" s="50">
        <f t="shared" si="131"/>
        <v>185015.25</v>
      </c>
      <c r="T840" s="50" t="e">
        <f>S840-#REF!</f>
        <v>#REF!</v>
      </c>
      <c r="U840" s="80">
        <v>18</v>
      </c>
      <c r="V840" s="80">
        <v>4</v>
      </c>
      <c r="W840" s="80">
        <v>50</v>
      </c>
      <c r="X840" s="81"/>
      <c r="Y840" s="81">
        <v>18</v>
      </c>
      <c r="AA840" s="53">
        <v>0</v>
      </c>
      <c r="AB840" s="8">
        <v>0</v>
      </c>
      <c r="AC840" s="54">
        <v>0</v>
      </c>
      <c r="AD840" s="53">
        <f>$S840</f>
        <v>185015.25</v>
      </c>
      <c r="AE840" s="8"/>
      <c r="AF840" s="54">
        <f>AD840+AE840</f>
        <v>185015.25</v>
      </c>
      <c r="AG840" s="53"/>
      <c r="AH840" s="8">
        <v>0</v>
      </c>
      <c r="AI840" s="54">
        <f t="shared" si="132"/>
        <v>0</v>
      </c>
      <c r="AJ840" s="53">
        <f t="shared" si="134"/>
        <v>0</v>
      </c>
      <c r="AK840" s="8">
        <f t="shared" si="134"/>
        <v>0</v>
      </c>
      <c r="AL840" s="54">
        <f t="shared" si="134"/>
        <v>0</v>
      </c>
      <c r="AM840" s="55">
        <f t="shared" si="133"/>
        <v>0</v>
      </c>
      <c r="AN840" s="4"/>
      <c r="AO840" s="4"/>
    </row>
    <row r="841" spans="1:41" ht="12.75">
      <c r="A841" s="11">
        <v>834</v>
      </c>
      <c r="B841" s="75">
        <v>23002071</v>
      </c>
      <c r="C841" s="47"/>
      <c r="D841" s="5" t="s">
        <v>560</v>
      </c>
      <c r="E841" s="3">
        <v>38687</v>
      </c>
      <c r="F841" s="48">
        <v>202484</v>
      </c>
      <c r="G841" s="48">
        <v>202484</v>
      </c>
      <c r="H841" s="48">
        <v>202484</v>
      </c>
      <c r="I841" s="48">
        <v>325779</v>
      </c>
      <c r="J841" s="48">
        <v>325779</v>
      </c>
      <c r="K841" s="48">
        <v>325779</v>
      </c>
      <c r="L841" s="48">
        <v>325779</v>
      </c>
      <c r="M841" s="49">
        <v>325779</v>
      </c>
      <c r="N841" s="49">
        <v>325779</v>
      </c>
      <c r="O841" s="49">
        <v>325779</v>
      </c>
      <c r="P841" s="49">
        <v>325779</v>
      </c>
      <c r="Q841" s="49">
        <v>325779</v>
      </c>
      <c r="R841" s="49">
        <v>325779</v>
      </c>
      <c r="S841" s="50">
        <f t="shared" si="131"/>
        <v>300092.5416666667</v>
      </c>
      <c r="T841" s="50" t="e">
        <f>S841-#REF!</f>
        <v>#REF!</v>
      </c>
      <c r="U841" s="80">
        <v>18</v>
      </c>
      <c r="V841" s="80">
        <v>4</v>
      </c>
      <c r="W841" s="80">
        <v>50</v>
      </c>
      <c r="X841" s="81"/>
      <c r="Y841" s="81">
        <v>18</v>
      </c>
      <c r="AA841" s="53">
        <v>0</v>
      </c>
      <c r="AB841" s="8">
        <v>0</v>
      </c>
      <c r="AC841" s="54">
        <v>0</v>
      </c>
      <c r="AD841" s="53">
        <f>$S841</f>
        <v>300092.5416666667</v>
      </c>
      <c r="AE841" s="8"/>
      <c r="AF841" s="54">
        <f>AD841+AE841</f>
        <v>300092.5416666667</v>
      </c>
      <c r="AG841" s="53"/>
      <c r="AH841" s="8">
        <v>0</v>
      </c>
      <c r="AI841" s="54">
        <f t="shared" si="132"/>
        <v>0</v>
      </c>
      <c r="AJ841" s="53">
        <f t="shared" si="134"/>
        <v>0</v>
      </c>
      <c r="AK841" s="8">
        <f t="shared" si="134"/>
        <v>0</v>
      </c>
      <c r="AL841" s="54">
        <f t="shared" si="134"/>
        <v>0</v>
      </c>
      <c r="AM841" s="55">
        <f t="shared" si="133"/>
        <v>0</v>
      </c>
      <c r="AN841" s="4"/>
      <c r="AO841" s="4"/>
    </row>
    <row r="842" spans="1:41" ht="12.75">
      <c r="A842" s="11">
        <v>835</v>
      </c>
      <c r="B842" s="75">
        <v>23002081</v>
      </c>
      <c r="C842" s="47"/>
      <c r="D842" s="5" t="s">
        <v>561</v>
      </c>
      <c r="E842" s="3">
        <v>38687</v>
      </c>
      <c r="F842" s="48">
        <v>152921</v>
      </c>
      <c r="G842" s="48">
        <v>152921</v>
      </c>
      <c r="H842" s="48">
        <v>152921</v>
      </c>
      <c r="I842" s="48">
        <v>155964</v>
      </c>
      <c r="J842" s="48">
        <v>155964</v>
      </c>
      <c r="K842" s="48">
        <v>155964</v>
      </c>
      <c r="L842" s="48">
        <v>155964</v>
      </c>
      <c r="M842" s="49">
        <v>155964</v>
      </c>
      <c r="N842" s="49">
        <v>155964</v>
      </c>
      <c r="O842" s="49">
        <v>155964</v>
      </c>
      <c r="P842" s="49">
        <v>155964</v>
      </c>
      <c r="Q842" s="49">
        <v>155964</v>
      </c>
      <c r="R842" s="49">
        <v>155964</v>
      </c>
      <c r="S842" s="50">
        <f t="shared" si="131"/>
        <v>155330.04166666666</v>
      </c>
      <c r="T842" s="50" t="e">
        <f>S842-#REF!</f>
        <v>#REF!</v>
      </c>
      <c r="U842" s="80">
        <v>18</v>
      </c>
      <c r="V842" s="80">
        <v>4</v>
      </c>
      <c r="W842" s="80">
        <v>50</v>
      </c>
      <c r="X842" s="81"/>
      <c r="Y842" s="81">
        <v>18</v>
      </c>
      <c r="AA842" s="53">
        <v>0</v>
      </c>
      <c r="AB842" s="8">
        <v>0</v>
      </c>
      <c r="AC842" s="54">
        <v>0</v>
      </c>
      <c r="AD842" s="53">
        <f>$S842</f>
        <v>155330.04166666666</v>
      </c>
      <c r="AE842" s="8"/>
      <c r="AF842" s="54">
        <f>AD842+AE842</f>
        <v>155330.04166666666</v>
      </c>
      <c r="AG842" s="53"/>
      <c r="AH842" s="8">
        <v>0</v>
      </c>
      <c r="AI842" s="54">
        <f t="shared" si="132"/>
        <v>0</v>
      </c>
      <c r="AJ842" s="53">
        <f t="shared" si="134"/>
        <v>0</v>
      </c>
      <c r="AK842" s="8">
        <f t="shared" si="134"/>
        <v>0</v>
      </c>
      <c r="AL842" s="54">
        <f t="shared" si="134"/>
        <v>0</v>
      </c>
      <c r="AM842" s="55">
        <f t="shared" si="133"/>
        <v>0</v>
      </c>
      <c r="AN842" s="4"/>
      <c r="AO842" s="4"/>
    </row>
    <row r="843" spans="1:41" ht="12.75">
      <c r="A843" s="11">
        <v>836</v>
      </c>
      <c r="B843" s="75">
        <v>23002091</v>
      </c>
      <c r="C843" s="47"/>
      <c r="D843" s="5" t="s">
        <v>562</v>
      </c>
      <c r="E843" s="3">
        <v>38687</v>
      </c>
      <c r="F843" s="48">
        <v>-896112</v>
      </c>
      <c r="G843" s="48">
        <v>-896112</v>
      </c>
      <c r="H843" s="48">
        <v>-896112</v>
      </c>
      <c r="I843" s="48">
        <v>-1242692</v>
      </c>
      <c r="J843" s="48">
        <v>-1242692</v>
      </c>
      <c r="K843" s="48">
        <v>-1242692</v>
      </c>
      <c r="L843" s="48">
        <v>-1242692</v>
      </c>
      <c r="M843" s="49">
        <v>-1242692</v>
      </c>
      <c r="N843" s="49">
        <v>-1242692</v>
      </c>
      <c r="O843" s="49">
        <v>-1242692</v>
      </c>
      <c r="P843" s="49">
        <v>-1242692</v>
      </c>
      <c r="Q843" s="49">
        <v>-1242692</v>
      </c>
      <c r="R843" s="49">
        <v>-1242692</v>
      </c>
      <c r="S843" s="50">
        <f t="shared" si="131"/>
        <v>-1170487.8333333333</v>
      </c>
      <c r="T843" s="50" t="e">
        <f>S843-#REF!</f>
        <v>#REF!</v>
      </c>
      <c r="U843" s="80">
        <v>18</v>
      </c>
      <c r="V843" s="80">
        <v>4</v>
      </c>
      <c r="W843" s="80">
        <v>50</v>
      </c>
      <c r="X843" s="81"/>
      <c r="Y843" s="81">
        <v>18</v>
      </c>
      <c r="AA843" s="53">
        <v>0</v>
      </c>
      <c r="AB843" s="8">
        <v>0</v>
      </c>
      <c r="AC843" s="54">
        <v>0</v>
      </c>
      <c r="AD843" s="53">
        <f>$S843</f>
        <v>-1170487.8333333333</v>
      </c>
      <c r="AE843" s="8"/>
      <c r="AF843" s="54">
        <f>AD843+AE843</f>
        <v>-1170487.8333333333</v>
      </c>
      <c r="AG843" s="53"/>
      <c r="AH843" s="8">
        <v>0</v>
      </c>
      <c r="AI843" s="54">
        <f t="shared" si="132"/>
        <v>0</v>
      </c>
      <c r="AJ843" s="53">
        <f t="shared" si="134"/>
        <v>0</v>
      </c>
      <c r="AK843" s="8">
        <f t="shared" si="134"/>
        <v>0</v>
      </c>
      <c r="AL843" s="54">
        <f t="shared" si="134"/>
        <v>0</v>
      </c>
      <c r="AM843" s="55">
        <f t="shared" si="133"/>
        <v>0</v>
      </c>
      <c r="AN843" s="4"/>
      <c r="AO843" s="4"/>
    </row>
    <row r="844" spans="1:41" ht="12.75">
      <c r="A844" s="11">
        <v>837</v>
      </c>
      <c r="B844" s="75" t="s">
        <v>563</v>
      </c>
      <c r="C844" s="47"/>
      <c r="D844" s="5" t="s">
        <v>564</v>
      </c>
      <c r="F844" s="48">
        <v>0</v>
      </c>
      <c r="G844" s="48">
        <v>0</v>
      </c>
      <c r="H844" s="48">
        <v>0</v>
      </c>
      <c r="I844" s="48">
        <v>-5199</v>
      </c>
      <c r="J844" s="48">
        <v>-5199</v>
      </c>
      <c r="K844" s="48">
        <v>-5199</v>
      </c>
      <c r="L844" s="48">
        <v>-5199</v>
      </c>
      <c r="M844" s="49">
        <v>-5199</v>
      </c>
      <c r="N844" s="49">
        <v>-5199</v>
      </c>
      <c r="O844" s="49">
        <v>-5199</v>
      </c>
      <c r="P844" s="49">
        <v>-5199</v>
      </c>
      <c r="Q844" s="49">
        <v>-5199</v>
      </c>
      <c r="R844" s="49">
        <v>-5199</v>
      </c>
      <c r="S844" s="50">
        <f t="shared" si="131"/>
        <v>-4115.875</v>
      </c>
      <c r="T844" s="50" t="e">
        <f>S844-#REF!</f>
        <v>#REF!</v>
      </c>
      <c r="U844" s="80">
        <v>18</v>
      </c>
      <c r="V844" s="80"/>
      <c r="W844" s="80">
        <v>50</v>
      </c>
      <c r="X844" s="80"/>
      <c r="Y844" s="80">
        <v>18</v>
      </c>
      <c r="AA844" s="53">
        <v>0</v>
      </c>
      <c r="AB844" s="8">
        <v>0</v>
      </c>
      <c r="AC844" s="54">
        <v>0</v>
      </c>
      <c r="AD844" s="53"/>
      <c r="AE844" s="8"/>
      <c r="AF844" s="54">
        <f>AD844+AE844</f>
        <v>0</v>
      </c>
      <c r="AG844" s="53">
        <f>$S844</f>
        <v>-4115.875</v>
      </c>
      <c r="AH844" s="8">
        <v>0</v>
      </c>
      <c r="AI844" s="54">
        <f t="shared" si="132"/>
        <v>-4115.875</v>
      </c>
      <c r="AJ844" s="53">
        <f t="shared" si="134"/>
        <v>0</v>
      </c>
      <c r="AK844" s="8">
        <f t="shared" si="134"/>
        <v>0</v>
      </c>
      <c r="AL844" s="54">
        <f t="shared" si="134"/>
        <v>0</v>
      </c>
      <c r="AM844" s="55">
        <f t="shared" si="133"/>
        <v>0</v>
      </c>
      <c r="AN844" s="4"/>
      <c r="AO844" s="4"/>
    </row>
    <row r="845" spans="1:41" ht="12.75">
      <c r="A845" s="11">
        <v>838</v>
      </c>
      <c r="B845" s="75">
        <v>23002092</v>
      </c>
      <c r="C845" s="47"/>
      <c r="D845" s="5" t="s">
        <v>565</v>
      </c>
      <c r="E845" s="3">
        <v>38687</v>
      </c>
      <c r="F845" s="48">
        <v>-522177</v>
      </c>
      <c r="G845" s="48">
        <v>-522177</v>
      </c>
      <c r="H845" s="48">
        <v>-522177</v>
      </c>
      <c r="I845" s="48">
        <v>-1062307.73</v>
      </c>
      <c r="J845" s="48">
        <v>-1062307.73</v>
      </c>
      <c r="K845" s="48">
        <v>-1062307.73</v>
      </c>
      <c r="L845" s="48">
        <v>-1062307.73</v>
      </c>
      <c r="M845" s="49">
        <v>-1062307.73</v>
      </c>
      <c r="N845" s="49">
        <v>-1062307.73</v>
      </c>
      <c r="O845" s="49">
        <v>-1062307.73</v>
      </c>
      <c r="P845" s="49">
        <v>-1062307.73</v>
      </c>
      <c r="Q845" s="49">
        <v>-1062307.73</v>
      </c>
      <c r="R845" s="49">
        <v>-1062307.73</v>
      </c>
      <c r="S845" s="50">
        <f t="shared" si="131"/>
        <v>-949780.4945833335</v>
      </c>
      <c r="T845" s="50" t="e">
        <f>S845-#REF!</f>
        <v>#REF!</v>
      </c>
      <c r="U845" s="80">
        <v>53</v>
      </c>
      <c r="V845" s="80"/>
      <c r="W845" s="80">
        <v>9</v>
      </c>
      <c r="X845" s="81">
        <v>1</v>
      </c>
      <c r="Y845" s="81">
        <v>18</v>
      </c>
      <c r="AA845" s="53">
        <v>0</v>
      </c>
      <c r="AB845" s="8">
        <v>0</v>
      </c>
      <c r="AC845" s="54">
        <v>0</v>
      </c>
      <c r="AD845" s="53"/>
      <c r="AE845" s="8">
        <f>$S845</f>
        <v>-949780.4945833335</v>
      </c>
      <c r="AF845" s="54">
        <f>S845</f>
        <v>-949780.4945833335</v>
      </c>
      <c r="AG845" s="53">
        <v>0</v>
      </c>
      <c r="AH845" s="8"/>
      <c r="AI845" s="54">
        <f t="shared" si="132"/>
        <v>0</v>
      </c>
      <c r="AJ845" s="53">
        <f t="shared" si="134"/>
        <v>0</v>
      </c>
      <c r="AK845" s="8">
        <f t="shared" si="134"/>
        <v>0</v>
      </c>
      <c r="AL845" s="54">
        <f t="shared" si="134"/>
        <v>0</v>
      </c>
      <c r="AM845" s="55">
        <f t="shared" si="133"/>
        <v>0</v>
      </c>
      <c r="AN845" s="4"/>
      <c r="AO845" s="4"/>
    </row>
    <row r="846" spans="1:41" ht="12.75">
      <c r="A846" s="11">
        <v>839</v>
      </c>
      <c r="B846" s="75">
        <v>23003003</v>
      </c>
      <c r="C846" s="47"/>
      <c r="D846" s="5" t="s">
        <v>566</v>
      </c>
      <c r="E846" s="3">
        <v>39052</v>
      </c>
      <c r="F846" s="48">
        <v>0</v>
      </c>
      <c r="G846" s="48">
        <v>0</v>
      </c>
      <c r="H846" s="48">
        <v>0</v>
      </c>
      <c r="I846" s="48">
        <v>-15596</v>
      </c>
      <c r="J846" s="48">
        <v>-15596</v>
      </c>
      <c r="K846" s="48">
        <v>-15596</v>
      </c>
      <c r="L846" s="48">
        <v>-15596</v>
      </c>
      <c r="M846" s="49">
        <v>-15596</v>
      </c>
      <c r="N846" s="49">
        <v>-15596</v>
      </c>
      <c r="O846" s="49">
        <v>-15596</v>
      </c>
      <c r="P846" s="49">
        <v>-15596</v>
      </c>
      <c r="Q846" s="49">
        <v>-15596</v>
      </c>
      <c r="R846" s="49">
        <v>-15596</v>
      </c>
      <c r="S846" s="50">
        <f t="shared" si="131"/>
        <v>-12346.833333333334</v>
      </c>
      <c r="T846" s="50" t="e">
        <f>S846-#REF!</f>
        <v>#REF!</v>
      </c>
      <c r="U846" s="51" t="s">
        <v>1048</v>
      </c>
      <c r="V846" s="51"/>
      <c r="W846" s="51" t="s">
        <v>1049</v>
      </c>
      <c r="X846" s="56"/>
      <c r="Y846" s="56">
        <v>18</v>
      </c>
      <c r="AA846" s="53">
        <v>0</v>
      </c>
      <c r="AB846" s="8">
        <v>0</v>
      </c>
      <c r="AC846" s="54">
        <v>0</v>
      </c>
      <c r="AD846" s="53"/>
      <c r="AE846" s="8"/>
      <c r="AF846" s="54">
        <f aca="true" t="shared" si="135" ref="AF846:AF909">AD846+AE846</f>
        <v>0</v>
      </c>
      <c r="AG846" s="53">
        <f>$S846*$AJ$1</f>
        <v>-8043.961916666667</v>
      </c>
      <c r="AH846" s="8">
        <f>$S846*$AJ$2</f>
        <v>-4302.871416666667</v>
      </c>
      <c r="AI846" s="54">
        <f t="shared" si="132"/>
        <v>-12346.833333333334</v>
      </c>
      <c r="AJ846" s="53">
        <f t="shared" si="134"/>
        <v>0</v>
      </c>
      <c r="AK846" s="8">
        <f t="shared" si="134"/>
        <v>0</v>
      </c>
      <c r="AL846" s="54">
        <f t="shared" si="134"/>
        <v>0</v>
      </c>
      <c r="AM846" s="55">
        <f t="shared" si="133"/>
        <v>0</v>
      </c>
      <c r="AN846" s="4"/>
      <c r="AO846" s="4"/>
    </row>
    <row r="847" spans="1:41" ht="12.75">
      <c r="A847" s="11">
        <v>840</v>
      </c>
      <c r="B847" s="75">
        <v>23003011</v>
      </c>
      <c r="C847" s="47"/>
      <c r="D847" s="5" t="s">
        <v>567</v>
      </c>
      <c r="E847" s="3">
        <v>39052</v>
      </c>
      <c r="F847" s="48">
        <v>0</v>
      </c>
      <c r="G847" s="48">
        <v>0</v>
      </c>
      <c r="H847" s="48">
        <v>0</v>
      </c>
      <c r="I847" s="48">
        <v>5199</v>
      </c>
      <c r="J847" s="48">
        <v>5199</v>
      </c>
      <c r="K847" s="48">
        <v>5199</v>
      </c>
      <c r="L847" s="48">
        <v>5199</v>
      </c>
      <c r="M847" s="49">
        <v>5199</v>
      </c>
      <c r="N847" s="49">
        <v>5199</v>
      </c>
      <c r="O847" s="49">
        <v>5199</v>
      </c>
      <c r="P847" s="49">
        <v>5199</v>
      </c>
      <c r="Q847" s="49">
        <v>5199</v>
      </c>
      <c r="R847" s="49">
        <v>5199</v>
      </c>
      <c r="S847" s="50">
        <f t="shared" si="131"/>
        <v>4115.875</v>
      </c>
      <c r="T847" s="50" t="e">
        <f>S847-#REF!</f>
        <v>#REF!</v>
      </c>
      <c r="U847" s="80">
        <v>18</v>
      </c>
      <c r="V847" s="80"/>
      <c r="W847" s="80">
        <v>50</v>
      </c>
      <c r="X847" s="80"/>
      <c r="Y847" s="80">
        <v>18</v>
      </c>
      <c r="AA847" s="53">
        <v>0</v>
      </c>
      <c r="AB847" s="8">
        <v>0</v>
      </c>
      <c r="AC847" s="54">
        <v>0</v>
      </c>
      <c r="AD847" s="53"/>
      <c r="AE847" s="8"/>
      <c r="AF847" s="54">
        <f t="shared" si="135"/>
        <v>0</v>
      </c>
      <c r="AG847" s="53">
        <f>$S847</f>
        <v>4115.875</v>
      </c>
      <c r="AH847" s="8">
        <v>0</v>
      </c>
      <c r="AI847" s="54">
        <f t="shared" si="132"/>
        <v>4115.875</v>
      </c>
      <c r="AJ847" s="53">
        <f t="shared" si="134"/>
        <v>0</v>
      </c>
      <c r="AK847" s="8">
        <f t="shared" si="134"/>
        <v>0</v>
      </c>
      <c r="AL847" s="54">
        <f t="shared" si="134"/>
        <v>0</v>
      </c>
      <c r="AM847" s="55">
        <f t="shared" si="133"/>
        <v>0</v>
      </c>
      <c r="AN847" s="4"/>
      <c r="AO847" s="4"/>
    </row>
    <row r="848" spans="1:41" ht="12.75">
      <c r="A848" s="11">
        <v>841</v>
      </c>
      <c r="B848" s="75">
        <v>23003013</v>
      </c>
      <c r="C848" s="47"/>
      <c r="D848" s="5" t="s">
        <v>568</v>
      </c>
      <c r="E848" s="3">
        <v>39052</v>
      </c>
      <c r="F848" s="48">
        <v>0</v>
      </c>
      <c r="G848" s="48">
        <v>0</v>
      </c>
      <c r="H848" s="48">
        <v>0</v>
      </c>
      <c r="I848" s="48">
        <v>15596</v>
      </c>
      <c r="J848" s="48">
        <v>15596</v>
      </c>
      <c r="K848" s="48">
        <v>15596</v>
      </c>
      <c r="L848" s="48">
        <v>15596</v>
      </c>
      <c r="M848" s="49">
        <v>15596</v>
      </c>
      <c r="N848" s="49">
        <v>15596</v>
      </c>
      <c r="O848" s="49">
        <v>15596</v>
      </c>
      <c r="P848" s="49">
        <v>15596</v>
      </c>
      <c r="Q848" s="49">
        <v>15596</v>
      </c>
      <c r="R848" s="49">
        <v>15596</v>
      </c>
      <c r="S848" s="50">
        <f t="shared" si="131"/>
        <v>12346.833333333334</v>
      </c>
      <c r="T848" s="50" t="e">
        <f>S848-#REF!</f>
        <v>#REF!</v>
      </c>
      <c r="U848" s="51" t="s">
        <v>1048</v>
      </c>
      <c r="V848" s="51"/>
      <c r="W848" s="51" t="s">
        <v>1049</v>
      </c>
      <c r="X848" s="56"/>
      <c r="Y848" s="56">
        <v>18</v>
      </c>
      <c r="AA848" s="53">
        <v>0</v>
      </c>
      <c r="AB848" s="8">
        <v>0</v>
      </c>
      <c r="AC848" s="54">
        <v>0</v>
      </c>
      <c r="AD848" s="53"/>
      <c r="AE848" s="8"/>
      <c r="AF848" s="54">
        <f t="shared" si="135"/>
        <v>0</v>
      </c>
      <c r="AG848" s="53">
        <f>$S848*$AJ$1</f>
        <v>8043.961916666667</v>
      </c>
      <c r="AH848" s="8">
        <f>$S848*$AJ$2</f>
        <v>4302.871416666667</v>
      </c>
      <c r="AI848" s="54">
        <f t="shared" si="132"/>
        <v>12346.833333333334</v>
      </c>
      <c r="AJ848" s="53">
        <f t="shared" si="134"/>
        <v>0</v>
      </c>
      <c r="AK848" s="8">
        <f t="shared" si="134"/>
        <v>0</v>
      </c>
      <c r="AL848" s="54">
        <f t="shared" si="134"/>
        <v>0</v>
      </c>
      <c r="AM848" s="55">
        <f t="shared" si="133"/>
        <v>0</v>
      </c>
      <c r="AN848" s="4"/>
      <c r="AO848" s="4"/>
    </row>
    <row r="849" spans="1:41" ht="12.75">
      <c r="A849" s="11">
        <v>842</v>
      </c>
      <c r="B849" s="72">
        <v>23100011</v>
      </c>
      <c r="C849" s="73"/>
      <c r="D849" s="79" t="s">
        <v>569</v>
      </c>
      <c r="E849" s="3">
        <v>38869</v>
      </c>
      <c r="F849" s="48">
        <v>-20000</v>
      </c>
      <c r="G849" s="48">
        <v>-20000</v>
      </c>
      <c r="H849" s="48">
        <v>-20000</v>
      </c>
      <c r="I849" s="48">
        <v>-20000</v>
      </c>
      <c r="J849" s="48">
        <v>0</v>
      </c>
      <c r="K849" s="48">
        <v>0</v>
      </c>
      <c r="L849" s="48">
        <v>0</v>
      </c>
      <c r="M849" s="49">
        <v>0</v>
      </c>
      <c r="N849" s="49">
        <v>0</v>
      </c>
      <c r="O849" s="49">
        <v>0</v>
      </c>
      <c r="P849" s="49">
        <v>0</v>
      </c>
      <c r="Q849" s="49">
        <v>0</v>
      </c>
      <c r="R849" s="49">
        <v>0</v>
      </c>
      <c r="S849" s="50">
        <f t="shared" si="131"/>
        <v>-5833.333333333333</v>
      </c>
      <c r="T849" s="50" t="e">
        <f>S849-#REF!</f>
        <v>#REF!</v>
      </c>
      <c r="U849" s="80">
        <v>9</v>
      </c>
      <c r="V849" s="80"/>
      <c r="W849" s="80" t="s">
        <v>1232</v>
      </c>
      <c r="X849" s="81"/>
      <c r="Y849" s="81">
        <v>9</v>
      </c>
      <c r="AA849" s="53">
        <f>$S849</f>
        <v>-5833.333333333333</v>
      </c>
      <c r="AB849" s="8">
        <f>$S849</f>
        <v>-5833.333333333333</v>
      </c>
      <c r="AC849" s="54">
        <f>$S849</f>
        <v>-5833.333333333333</v>
      </c>
      <c r="AD849" s="53"/>
      <c r="AE849" s="8"/>
      <c r="AF849" s="54">
        <f t="shared" si="135"/>
        <v>0</v>
      </c>
      <c r="AG849" s="53"/>
      <c r="AH849" s="8"/>
      <c r="AI849" s="54">
        <f t="shared" si="132"/>
        <v>0</v>
      </c>
      <c r="AJ849" s="53">
        <f t="shared" si="134"/>
        <v>0</v>
      </c>
      <c r="AK849" s="8">
        <f t="shared" si="134"/>
        <v>0</v>
      </c>
      <c r="AL849" s="54">
        <f t="shared" si="134"/>
        <v>0</v>
      </c>
      <c r="AM849" s="55">
        <f t="shared" si="133"/>
        <v>0</v>
      </c>
      <c r="AN849" s="4"/>
      <c r="AO849" s="4"/>
    </row>
    <row r="850" spans="1:41" ht="12.75">
      <c r="A850" s="11">
        <v>843</v>
      </c>
      <c r="B850" s="75">
        <v>23100093</v>
      </c>
      <c r="C850" s="47"/>
      <c r="D850" s="5" t="s">
        <v>570</v>
      </c>
      <c r="E850" s="3">
        <v>38442</v>
      </c>
      <c r="F850" s="48">
        <v>-37000000</v>
      </c>
      <c r="G850" s="48">
        <v>-81000000</v>
      </c>
      <c r="H850" s="48">
        <v>-77000000</v>
      </c>
      <c r="I850" s="48">
        <v>-89500000</v>
      </c>
      <c r="J850" s="48">
        <v>-102000000</v>
      </c>
      <c r="K850" s="48">
        <v>-140600000</v>
      </c>
      <c r="L850" s="48">
        <v>-100000000</v>
      </c>
      <c r="M850" s="49">
        <v>-129000000</v>
      </c>
      <c r="N850" s="49">
        <v>-87478000</v>
      </c>
      <c r="O850" s="49">
        <v>-74567000</v>
      </c>
      <c r="P850" s="49">
        <v>-56000000</v>
      </c>
      <c r="Q850" s="49">
        <v>-16000000</v>
      </c>
      <c r="R850" s="49">
        <v>-20000000</v>
      </c>
      <c r="S850" s="50">
        <f t="shared" si="131"/>
        <v>-81803750</v>
      </c>
      <c r="T850" s="50" t="e">
        <f>S850-#REF!</f>
        <v>#REF!</v>
      </c>
      <c r="U850" s="51">
        <v>9</v>
      </c>
      <c r="V850" s="51"/>
      <c r="W850" s="51" t="s">
        <v>1232</v>
      </c>
      <c r="X850" s="56"/>
      <c r="Y850" s="56">
        <v>9</v>
      </c>
      <c r="AA850" s="53">
        <f aca="true" t="shared" si="136" ref="AA850:AA855">S850</f>
        <v>-81803750</v>
      </c>
      <c r="AB850" s="8">
        <f aca="true" t="shared" si="137" ref="AB850:AB855">S850</f>
        <v>-81803750</v>
      </c>
      <c r="AC850" s="54">
        <f aca="true" t="shared" si="138" ref="AC850:AC855">S850</f>
        <v>-81803750</v>
      </c>
      <c r="AD850" s="53"/>
      <c r="AE850" s="8"/>
      <c r="AF850" s="54">
        <f t="shared" si="135"/>
        <v>0</v>
      </c>
      <c r="AG850" s="53"/>
      <c r="AH850" s="8"/>
      <c r="AI850" s="54">
        <f t="shared" si="132"/>
        <v>0</v>
      </c>
      <c r="AJ850" s="53">
        <f t="shared" si="134"/>
        <v>0</v>
      </c>
      <c r="AK850" s="8">
        <f t="shared" si="134"/>
        <v>0</v>
      </c>
      <c r="AL850" s="54">
        <f t="shared" si="134"/>
        <v>0</v>
      </c>
      <c r="AM850" s="55">
        <f t="shared" si="133"/>
        <v>0</v>
      </c>
      <c r="AN850" s="4"/>
      <c r="AO850" s="4"/>
    </row>
    <row r="851" spans="1:41" ht="12.75">
      <c r="A851" s="11">
        <v>844</v>
      </c>
      <c r="B851" s="46">
        <v>23108313</v>
      </c>
      <c r="D851" s="11" t="s">
        <v>573</v>
      </c>
      <c r="F851" s="48">
        <v>0</v>
      </c>
      <c r="G851" s="48">
        <v>0</v>
      </c>
      <c r="H851" s="48">
        <v>0</v>
      </c>
      <c r="I851" s="48">
        <v>0</v>
      </c>
      <c r="J851" s="48">
        <v>0</v>
      </c>
      <c r="K851" s="48">
        <v>0</v>
      </c>
      <c r="L851" s="48">
        <v>0</v>
      </c>
      <c r="M851" s="49">
        <v>0</v>
      </c>
      <c r="N851" s="49">
        <v>0</v>
      </c>
      <c r="O851" s="49">
        <v>0</v>
      </c>
      <c r="P851" s="49">
        <v>0</v>
      </c>
      <c r="Q851" s="49">
        <v>0</v>
      </c>
      <c r="R851" s="49">
        <v>0</v>
      </c>
      <c r="S851" s="50">
        <f t="shared" si="131"/>
        <v>0</v>
      </c>
      <c r="T851" s="50" t="e">
        <f>S851-#REF!</f>
        <v>#REF!</v>
      </c>
      <c r="U851" s="51">
        <v>9</v>
      </c>
      <c r="V851" s="51"/>
      <c r="W851" s="51" t="s">
        <v>1232</v>
      </c>
      <c r="X851" s="56"/>
      <c r="Y851" s="56">
        <v>9</v>
      </c>
      <c r="AA851" s="53">
        <f t="shared" si="136"/>
        <v>0</v>
      </c>
      <c r="AB851" s="8">
        <f t="shared" si="137"/>
        <v>0</v>
      </c>
      <c r="AC851" s="54">
        <f t="shared" si="138"/>
        <v>0</v>
      </c>
      <c r="AD851" s="53"/>
      <c r="AE851" s="8"/>
      <c r="AF851" s="54">
        <f t="shared" si="135"/>
        <v>0</v>
      </c>
      <c r="AG851" s="53"/>
      <c r="AH851" s="8"/>
      <c r="AI851" s="54">
        <f t="shared" si="132"/>
        <v>0</v>
      </c>
      <c r="AJ851" s="53">
        <f t="shared" si="134"/>
        <v>0</v>
      </c>
      <c r="AK851" s="8">
        <f t="shared" si="134"/>
        <v>0</v>
      </c>
      <c r="AL851" s="54">
        <f t="shared" si="134"/>
        <v>0</v>
      </c>
      <c r="AM851" s="55">
        <f t="shared" si="133"/>
        <v>0</v>
      </c>
      <c r="AN851" s="4"/>
      <c r="AO851" s="4"/>
    </row>
    <row r="852" spans="1:41" ht="12.75">
      <c r="A852" s="11">
        <v>845</v>
      </c>
      <c r="B852" s="46">
        <v>23108323</v>
      </c>
      <c r="D852" s="11" t="s">
        <v>574</v>
      </c>
      <c r="F852" s="48">
        <v>-11134000</v>
      </c>
      <c r="G852" s="48">
        <v>-28382000</v>
      </c>
      <c r="H852" s="48">
        <v>-54604000</v>
      </c>
      <c r="I852" s="48">
        <v>-45035000</v>
      </c>
      <c r="J852" s="48">
        <v>-28378000</v>
      </c>
      <c r="K852" s="48">
        <v>-39532000</v>
      </c>
      <c r="L852" s="48">
        <v>-41556000</v>
      </c>
      <c r="M852" s="49">
        <v>-58350000</v>
      </c>
      <c r="N852" s="49">
        <v>-51699000</v>
      </c>
      <c r="O852" s="49">
        <v>-57787000</v>
      </c>
      <c r="P852" s="49">
        <v>-68665000</v>
      </c>
      <c r="Q852" s="49">
        <v>-48257000</v>
      </c>
      <c r="R852" s="49">
        <v>-116681000</v>
      </c>
      <c r="S852" s="50">
        <f t="shared" si="131"/>
        <v>-48846041.666666664</v>
      </c>
      <c r="T852" s="50" t="e">
        <f>S852-#REF!</f>
        <v>#REF!</v>
      </c>
      <c r="U852" s="51">
        <v>9</v>
      </c>
      <c r="V852" s="51"/>
      <c r="W852" s="51" t="s">
        <v>1232</v>
      </c>
      <c r="X852" s="56"/>
      <c r="Y852" s="56">
        <v>9</v>
      </c>
      <c r="AA852" s="53">
        <f t="shared" si="136"/>
        <v>-48846041.666666664</v>
      </c>
      <c r="AB852" s="8">
        <f t="shared" si="137"/>
        <v>-48846041.666666664</v>
      </c>
      <c r="AC852" s="54">
        <f t="shared" si="138"/>
        <v>-48846041.666666664</v>
      </c>
      <c r="AD852" s="53"/>
      <c r="AE852" s="8"/>
      <c r="AF852" s="54">
        <f t="shared" si="135"/>
        <v>0</v>
      </c>
      <c r="AG852" s="53"/>
      <c r="AH852" s="8"/>
      <c r="AI852" s="54">
        <f t="shared" si="132"/>
        <v>0</v>
      </c>
      <c r="AJ852" s="53">
        <f t="shared" si="134"/>
        <v>0</v>
      </c>
      <c r="AK852" s="8">
        <f t="shared" si="134"/>
        <v>0</v>
      </c>
      <c r="AL852" s="54">
        <f t="shared" si="134"/>
        <v>0</v>
      </c>
      <c r="AM852" s="55">
        <f t="shared" si="133"/>
        <v>0</v>
      </c>
      <c r="AN852" s="4"/>
      <c r="AO852" s="4"/>
    </row>
    <row r="853" spans="1:41" ht="12.75">
      <c r="A853" s="11">
        <v>846</v>
      </c>
      <c r="B853" s="75">
        <v>23108363</v>
      </c>
      <c r="C853" s="11"/>
      <c r="D853" s="5" t="s">
        <v>575</v>
      </c>
      <c r="F853" s="48">
        <v>-55000000</v>
      </c>
      <c r="G853" s="48">
        <v>-64000000</v>
      </c>
      <c r="H853" s="48">
        <v>-66000000</v>
      </c>
      <c r="I853" s="48">
        <v>-83500000</v>
      </c>
      <c r="J853" s="48">
        <v>-84000000</v>
      </c>
      <c r="K853" s="48">
        <v>-169500000</v>
      </c>
      <c r="L853" s="48">
        <v>-157939000</v>
      </c>
      <c r="M853" s="49">
        <v>-166000000</v>
      </c>
      <c r="N853" s="49">
        <v>-200500000</v>
      </c>
      <c r="O853" s="49">
        <v>-107500000</v>
      </c>
      <c r="P853" s="49">
        <v>-83000000</v>
      </c>
      <c r="Q853" s="49">
        <v>-29208000</v>
      </c>
      <c r="R853" s="49">
        <v>-25358000</v>
      </c>
      <c r="S853" s="50">
        <f t="shared" si="131"/>
        <v>-104277166.66666667</v>
      </c>
      <c r="T853" s="50" t="e">
        <f>S853-#REF!</f>
        <v>#REF!</v>
      </c>
      <c r="U853" s="51">
        <v>9</v>
      </c>
      <c r="V853" s="51"/>
      <c r="W853" s="51" t="s">
        <v>1232</v>
      </c>
      <c r="X853" s="56"/>
      <c r="Y853" s="56">
        <v>9</v>
      </c>
      <c r="AA853" s="53">
        <f t="shared" si="136"/>
        <v>-104277166.66666667</v>
      </c>
      <c r="AB853" s="8">
        <f t="shared" si="137"/>
        <v>-104277166.66666667</v>
      </c>
      <c r="AC853" s="54">
        <f t="shared" si="138"/>
        <v>-104277166.66666667</v>
      </c>
      <c r="AD853" s="53"/>
      <c r="AE853" s="8"/>
      <c r="AF853" s="54">
        <f t="shared" si="135"/>
        <v>0</v>
      </c>
      <c r="AG853" s="53"/>
      <c r="AH853" s="8"/>
      <c r="AI853" s="54">
        <f t="shared" si="132"/>
        <v>0</v>
      </c>
      <c r="AJ853" s="53">
        <f t="shared" si="134"/>
        <v>0</v>
      </c>
      <c r="AK853" s="8">
        <f t="shared" si="134"/>
        <v>0</v>
      </c>
      <c r="AL853" s="54">
        <f t="shared" si="134"/>
        <v>0</v>
      </c>
      <c r="AM853" s="55">
        <f t="shared" si="133"/>
        <v>0</v>
      </c>
      <c r="AN853" s="4"/>
      <c r="AO853" s="4"/>
    </row>
    <row r="854" spans="1:41" ht="12.75">
      <c r="A854" s="11">
        <v>847</v>
      </c>
      <c r="B854" s="46">
        <v>23108623</v>
      </c>
      <c r="D854" s="5" t="s">
        <v>576</v>
      </c>
      <c r="F854" s="48">
        <v>0</v>
      </c>
      <c r="G854" s="48">
        <v>0</v>
      </c>
      <c r="H854" s="48">
        <v>0</v>
      </c>
      <c r="I854" s="48">
        <v>0</v>
      </c>
      <c r="J854" s="48">
        <v>0</v>
      </c>
      <c r="K854" s="48">
        <v>0</v>
      </c>
      <c r="L854" s="48">
        <v>0</v>
      </c>
      <c r="M854" s="49">
        <v>0</v>
      </c>
      <c r="N854" s="49">
        <v>0</v>
      </c>
      <c r="O854" s="49">
        <v>0</v>
      </c>
      <c r="P854" s="49">
        <v>0</v>
      </c>
      <c r="Q854" s="49">
        <v>0</v>
      </c>
      <c r="R854" s="49">
        <v>0</v>
      </c>
      <c r="S854" s="50">
        <f t="shared" si="131"/>
        <v>0</v>
      </c>
      <c r="T854" s="50" t="e">
        <f>S854-#REF!</f>
        <v>#REF!</v>
      </c>
      <c r="U854" s="51">
        <v>9</v>
      </c>
      <c r="V854" s="51"/>
      <c r="W854" s="51" t="s">
        <v>1232</v>
      </c>
      <c r="X854" s="56"/>
      <c r="Y854" s="56">
        <v>9</v>
      </c>
      <c r="AA854" s="53">
        <f t="shared" si="136"/>
        <v>0</v>
      </c>
      <c r="AB854" s="8">
        <f t="shared" si="137"/>
        <v>0</v>
      </c>
      <c r="AC854" s="54">
        <f t="shared" si="138"/>
        <v>0</v>
      </c>
      <c r="AD854" s="53"/>
      <c r="AE854" s="8"/>
      <c r="AF854" s="54">
        <f t="shared" si="135"/>
        <v>0</v>
      </c>
      <c r="AG854" s="53"/>
      <c r="AH854" s="8"/>
      <c r="AI854" s="54">
        <f t="shared" si="132"/>
        <v>0</v>
      </c>
      <c r="AJ854" s="53">
        <f t="shared" si="134"/>
        <v>0</v>
      </c>
      <c r="AK854" s="8">
        <f t="shared" si="134"/>
        <v>0</v>
      </c>
      <c r="AL854" s="54">
        <f t="shared" si="134"/>
        <v>0</v>
      </c>
      <c r="AM854" s="55">
        <f t="shared" si="133"/>
        <v>0</v>
      </c>
      <c r="AN854" s="4"/>
      <c r="AO854" s="4"/>
    </row>
    <row r="855" spans="1:41" ht="12.75">
      <c r="A855" s="11">
        <v>848</v>
      </c>
      <c r="B855" s="46">
        <v>23108373</v>
      </c>
      <c r="D855" s="101" t="s">
        <v>577</v>
      </c>
      <c r="F855" s="48"/>
      <c r="G855" s="48"/>
      <c r="H855" s="48"/>
      <c r="I855" s="48"/>
      <c r="J855" s="48"/>
      <c r="K855" s="48"/>
      <c r="L855" s="48"/>
      <c r="Q855" s="49">
        <v>-90000000</v>
      </c>
      <c r="R855" s="49">
        <v>-90000000</v>
      </c>
      <c r="S855" s="50">
        <f t="shared" si="131"/>
        <v>-11250000</v>
      </c>
      <c r="T855" s="50" t="e">
        <f>S855-#REF!</f>
        <v>#REF!</v>
      </c>
      <c r="U855" s="51" t="s">
        <v>578</v>
      </c>
      <c r="V855" s="51"/>
      <c r="W855" s="51" t="s">
        <v>1232</v>
      </c>
      <c r="X855" s="56"/>
      <c r="Y855" s="56" t="s">
        <v>578</v>
      </c>
      <c r="AA855" s="53">
        <f t="shared" si="136"/>
        <v>-11250000</v>
      </c>
      <c r="AB855" s="8">
        <f t="shared" si="137"/>
        <v>-11250000</v>
      </c>
      <c r="AC855" s="54">
        <f t="shared" si="138"/>
        <v>-11250000</v>
      </c>
      <c r="AD855" s="53"/>
      <c r="AE855" s="8"/>
      <c r="AF855" s="54">
        <f t="shared" si="135"/>
        <v>0</v>
      </c>
      <c r="AG855" s="53"/>
      <c r="AH855" s="8"/>
      <c r="AI855" s="54">
        <f t="shared" si="132"/>
        <v>0</v>
      </c>
      <c r="AJ855" s="53">
        <f t="shared" si="134"/>
        <v>0</v>
      </c>
      <c r="AK855" s="8">
        <f t="shared" si="134"/>
        <v>0</v>
      </c>
      <c r="AL855" s="54">
        <f t="shared" si="134"/>
        <v>0</v>
      </c>
      <c r="AM855" s="55">
        <f t="shared" si="133"/>
        <v>0</v>
      </c>
      <c r="AN855" s="4"/>
      <c r="AO855" s="4"/>
    </row>
    <row r="856" spans="1:41" ht="12.75">
      <c r="A856" s="11">
        <v>849</v>
      </c>
      <c r="B856" s="46">
        <v>23200011</v>
      </c>
      <c r="D856" s="11" t="s">
        <v>579</v>
      </c>
      <c r="F856" s="48">
        <v>-4047058.14</v>
      </c>
      <c r="G856" s="48">
        <v>-3421512.94</v>
      </c>
      <c r="H856" s="48">
        <v>-4638843.17</v>
      </c>
      <c r="I856" s="48">
        <v>-5163454.14</v>
      </c>
      <c r="J856" s="48">
        <v>-4018217.03</v>
      </c>
      <c r="K856" s="48">
        <v>-6216460.38</v>
      </c>
      <c r="L856" s="48">
        <v>-9874561.52</v>
      </c>
      <c r="M856" s="49">
        <v>-5272883.04</v>
      </c>
      <c r="N856" s="49">
        <v>-4651725.61</v>
      </c>
      <c r="O856" s="49">
        <v>-4757034.64</v>
      </c>
      <c r="P856" s="49">
        <v>-5027615.85</v>
      </c>
      <c r="Q856" s="49">
        <v>-5258816.2</v>
      </c>
      <c r="R856" s="49">
        <v>-5413960.96</v>
      </c>
      <c r="S856" s="50">
        <f t="shared" si="131"/>
        <v>-5252636.1725</v>
      </c>
      <c r="T856" s="50" t="e">
        <f>S856-#REF!</f>
        <v>#REF!</v>
      </c>
      <c r="U856" s="51"/>
      <c r="V856" s="51"/>
      <c r="W856" s="51" t="s">
        <v>1161</v>
      </c>
      <c r="X856" s="56"/>
      <c r="Y856" s="56"/>
      <c r="AA856" s="53">
        <v>0</v>
      </c>
      <c r="AB856" s="8">
        <v>0</v>
      </c>
      <c r="AC856" s="54">
        <v>0</v>
      </c>
      <c r="AD856" s="53"/>
      <c r="AE856" s="8"/>
      <c r="AF856" s="54">
        <f t="shared" si="135"/>
        <v>0</v>
      </c>
      <c r="AG856" s="53"/>
      <c r="AH856" s="8"/>
      <c r="AI856" s="54">
        <f t="shared" si="132"/>
        <v>0</v>
      </c>
      <c r="AJ856" s="53">
        <f t="shared" si="134"/>
        <v>0</v>
      </c>
      <c r="AK856" s="8">
        <f t="shared" si="134"/>
        <v>0</v>
      </c>
      <c r="AL856" s="54">
        <f t="shared" si="134"/>
        <v>0</v>
      </c>
      <c r="AM856" s="55">
        <f t="shared" si="133"/>
        <v>-5252636.1725</v>
      </c>
      <c r="AN856" s="4"/>
      <c r="AO856" s="4"/>
    </row>
    <row r="857" spans="1:41" ht="12.75">
      <c r="A857" s="11">
        <v>850</v>
      </c>
      <c r="B857" s="46">
        <v>23200031</v>
      </c>
      <c r="D857" s="109" t="s">
        <v>580</v>
      </c>
      <c r="F857" s="48">
        <v>-14926486.65</v>
      </c>
      <c r="G857" s="48">
        <v>-13458497.12</v>
      </c>
      <c r="H857" s="48">
        <v>-14391825.73</v>
      </c>
      <c r="I857" s="48">
        <v>-20321839.14</v>
      </c>
      <c r="J857" s="48">
        <v>-16825509.51</v>
      </c>
      <c r="K857" s="48">
        <v>-15497503.62</v>
      </c>
      <c r="L857" s="48">
        <v>-13371812.9</v>
      </c>
      <c r="M857" s="49">
        <v>-9423435.29</v>
      </c>
      <c r="N857" s="49">
        <v>-9819486.28</v>
      </c>
      <c r="O857" s="49">
        <v>-9419188.85</v>
      </c>
      <c r="P857" s="49">
        <v>-21995938.35</v>
      </c>
      <c r="Q857" s="49">
        <v>-23814460.26</v>
      </c>
      <c r="R857" s="49">
        <v>-17125225.78</v>
      </c>
      <c r="S857" s="50">
        <f t="shared" si="131"/>
        <v>-15363779.438749999</v>
      </c>
      <c r="T857" s="50" t="e">
        <f>S857-#REF!</f>
        <v>#REF!</v>
      </c>
      <c r="U857" s="51"/>
      <c r="V857" s="51"/>
      <c r="W857" s="51" t="s">
        <v>1161</v>
      </c>
      <c r="X857" s="56"/>
      <c r="Y857" s="56"/>
      <c r="AA857" s="53">
        <v>0</v>
      </c>
      <c r="AB857" s="8">
        <v>0</v>
      </c>
      <c r="AC857" s="54">
        <v>0</v>
      </c>
      <c r="AD857" s="53"/>
      <c r="AE857" s="8"/>
      <c r="AF857" s="54">
        <f t="shared" si="135"/>
        <v>0</v>
      </c>
      <c r="AG857" s="53"/>
      <c r="AH857" s="8"/>
      <c r="AI857" s="54">
        <f t="shared" si="132"/>
        <v>0</v>
      </c>
      <c r="AJ857" s="53">
        <f t="shared" si="134"/>
        <v>0</v>
      </c>
      <c r="AK857" s="8">
        <f t="shared" si="134"/>
        <v>0</v>
      </c>
      <c r="AL857" s="54">
        <f t="shared" si="134"/>
        <v>0</v>
      </c>
      <c r="AM857" s="55">
        <f t="shared" si="133"/>
        <v>-15363779.438749999</v>
      </c>
      <c r="AN857" s="4"/>
      <c r="AO857" s="4"/>
    </row>
    <row r="858" spans="1:41" ht="12.75">
      <c r="A858" s="11">
        <v>851</v>
      </c>
      <c r="B858" s="46">
        <v>23200033</v>
      </c>
      <c r="D858" s="11" t="s">
        <v>581</v>
      </c>
      <c r="F858" s="48">
        <v>-855005.97</v>
      </c>
      <c r="G858" s="48">
        <v>-912242.6</v>
      </c>
      <c r="H858" s="48">
        <v>-816365.04</v>
      </c>
      <c r="I858" s="48">
        <v>-628712.26</v>
      </c>
      <c r="J858" s="48">
        <v>-492312.82</v>
      </c>
      <c r="K858" s="48">
        <v>-805910.9</v>
      </c>
      <c r="L858" s="48">
        <v>-823610.92</v>
      </c>
      <c r="M858" s="49">
        <v>-996702.4</v>
      </c>
      <c r="N858" s="49">
        <v>-835065.68</v>
      </c>
      <c r="O858" s="49">
        <v>-1004313.21</v>
      </c>
      <c r="P858" s="49">
        <v>-1509721.69</v>
      </c>
      <c r="Q858" s="49">
        <v>-874942.26</v>
      </c>
      <c r="R858" s="49">
        <v>-901532.78</v>
      </c>
      <c r="S858" s="50">
        <f t="shared" si="131"/>
        <v>-881514.09625</v>
      </c>
      <c r="T858" s="50" t="e">
        <f>S858-#REF!</f>
        <v>#REF!</v>
      </c>
      <c r="U858" s="51" t="s">
        <v>1148</v>
      </c>
      <c r="V858" s="51"/>
      <c r="W858" s="51" t="s">
        <v>1149</v>
      </c>
      <c r="X858" s="56"/>
      <c r="Y858" s="56"/>
      <c r="AA858" s="53">
        <v>0</v>
      </c>
      <c r="AB858" s="8">
        <v>0</v>
      </c>
      <c r="AC858" s="54">
        <v>0</v>
      </c>
      <c r="AD858" s="53"/>
      <c r="AE858" s="8"/>
      <c r="AF858" s="54">
        <f t="shared" si="135"/>
        <v>0</v>
      </c>
      <c r="AG858" s="53"/>
      <c r="AH858" s="8"/>
      <c r="AI858" s="54">
        <f t="shared" si="132"/>
        <v>0</v>
      </c>
      <c r="AJ858" s="53">
        <f aca="true" t="shared" si="139" ref="AJ858:AL877">IF($Y858&gt;0,$S858-$AF858-$AI858-$AC858,0)</f>
        <v>0</v>
      </c>
      <c r="AK858" s="8">
        <f t="shared" si="139"/>
        <v>0</v>
      </c>
      <c r="AL858" s="54">
        <f t="shared" si="139"/>
        <v>0</v>
      </c>
      <c r="AM858" s="55">
        <f t="shared" si="133"/>
        <v>-881514.09625</v>
      </c>
      <c r="AN858" s="4"/>
      <c r="AO858" s="4"/>
    </row>
    <row r="859" spans="1:41" ht="12.75">
      <c r="A859" s="11">
        <v>852</v>
      </c>
      <c r="B859" s="75">
        <v>23200041</v>
      </c>
      <c r="C859" s="11"/>
      <c r="D859" s="5" t="s">
        <v>582</v>
      </c>
      <c r="F859" s="48">
        <v>-4276984</v>
      </c>
      <c r="G859" s="48">
        <v>-4217278</v>
      </c>
      <c r="H859" s="48">
        <v>-4750028</v>
      </c>
      <c r="I859" s="48">
        <v>-5129040</v>
      </c>
      <c r="J859" s="48">
        <v>-5282571</v>
      </c>
      <c r="K859" s="48">
        <v>-5286239</v>
      </c>
      <c r="L859" s="48">
        <v>-5273007</v>
      </c>
      <c r="M859" s="49">
        <v>-5863376</v>
      </c>
      <c r="N859" s="49">
        <v>-5856247</v>
      </c>
      <c r="O859" s="49">
        <v>-5584064</v>
      </c>
      <c r="P859" s="49">
        <v>-5766722</v>
      </c>
      <c r="Q859" s="49">
        <v>-5687102</v>
      </c>
      <c r="R859" s="49">
        <v>-5714272</v>
      </c>
      <c r="S859" s="50">
        <f t="shared" si="131"/>
        <v>-5307608.5</v>
      </c>
      <c r="T859" s="50" t="e">
        <f>S859-#REF!</f>
        <v>#REF!</v>
      </c>
      <c r="U859" s="51"/>
      <c r="V859" s="51"/>
      <c r="W859" s="51" t="s">
        <v>1161</v>
      </c>
      <c r="X859" s="56"/>
      <c r="Y859" s="56"/>
      <c r="AA859" s="53">
        <v>0</v>
      </c>
      <c r="AB859" s="8">
        <v>0</v>
      </c>
      <c r="AC859" s="54">
        <v>0</v>
      </c>
      <c r="AD859" s="53"/>
      <c r="AE859" s="8"/>
      <c r="AF859" s="54">
        <f t="shared" si="135"/>
        <v>0</v>
      </c>
      <c r="AG859" s="53"/>
      <c r="AH859" s="8"/>
      <c r="AI859" s="54">
        <f t="shared" si="132"/>
        <v>0</v>
      </c>
      <c r="AJ859" s="53">
        <f t="shared" si="139"/>
        <v>0</v>
      </c>
      <c r="AK859" s="8">
        <f t="shared" si="139"/>
        <v>0</v>
      </c>
      <c r="AL859" s="54">
        <f t="shared" si="139"/>
        <v>0</v>
      </c>
      <c r="AM859" s="55">
        <f t="shared" si="133"/>
        <v>-5307608.5</v>
      </c>
      <c r="AN859" s="4"/>
      <c r="AO859" s="4"/>
    </row>
    <row r="860" spans="1:41" ht="12.75">
      <c r="A860" s="11">
        <v>853</v>
      </c>
      <c r="B860" s="75">
        <v>23200051</v>
      </c>
      <c r="C860" s="11"/>
      <c r="D860" s="5" t="s">
        <v>583</v>
      </c>
      <c r="F860" s="48">
        <v>-6173040.88</v>
      </c>
      <c r="G860" s="48">
        <v>-7161318.49</v>
      </c>
      <c r="H860" s="48">
        <v>-7282404.62</v>
      </c>
      <c r="I860" s="48">
        <v>-6010829.99</v>
      </c>
      <c r="J860" s="48">
        <v>-7036799.65</v>
      </c>
      <c r="K860" s="48">
        <v>-7061204.15</v>
      </c>
      <c r="L860" s="48">
        <v>-8726362.62</v>
      </c>
      <c r="M860" s="49">
        <v>-7688631.49</v>
      </c>
      <c r="N860" s="49">
        <v>-6856783.44</v>
      </c>
      <c r="O860" s="49">
        <v>-5980324.04</v>
      </c>
      <c r="P860" s="49">
        <v>-7746030.94</v>
      </c>
      <c r="Q860" s="49">
        <v>-6236961.48</v>
      </c>
      <c r="R860" s="49">
        <v>-6915898.09</v>
      </c>
      <c r="S860" s="50">
        <f t="shared" si="131"/>
        <v>-7027676.699583333</v>
      </c>
      <c r="T860" s="50" t="e">
        <f>S860-#REF!</f>
        <v>#REF!</v>
      </c>
      <c r="U860" s="51"/>
      <c r="V860" s="51"/>
      <c r="W860" s="51" t="s">
        <v>1161</v>
      </c>
      <c r="X860" s="56"/>
      <c r="Y860" s="56"/>
      <c r="AA860" s="53">
        <v>0</v>
      </c>
      <c r="AB860" s="8">
        <v>0</v>
      </c>
      <c r="AC860" s="54">
        <v>0</v>
      </c>
      <c r="AD860" s="53"/>
      <c r="AE860" s="8"/>
      <c r="AF860" s="54">
        <f t="shared" si="135"/>
        <v>0</v>
      </c>
      <c r="AG860" s="53"/>
      <c r="AH860" s="8"/>
      <c r="AI860" s="54">
        <f t="shared" si="132"/>
        <v>0</v>
      </c>
      <c r="AJ860" s="53">
        <f t="shared" si="139"/>
        <v>0</v>
      </c>
      <c r="AK860" s="8">
        <f t="shared" si="139"/>
        <v>0</v>
      </c>
      <c r="AL860" s="54">
        <f t="shared" si="139"/>
        <v>0</v>
      </c>
      <c r="AM860" s="55">
        <f t="shared" si="133"/>
        <v>-7027676.699583333</v>
      </c>
      <c r="AN860" s="4"/>
      <c r="AO860" s="4"/>
    </row>
    <row r="861" spans="1:41" ht="12.75">
      <c r="A861" s="11">
        <v>854</v>
      </c>
      <c r="B861" s="75">
        <v>23200061</v>
      </c>
      <c r="C861" s="11"/>
      <c r="D861" s="5" t="s">
        <v>584</v>
      </c>
      <c r="F861" s="48">
        <v>-29353961.45</v>
      </c>
      <c r="G861" s="48">
        <v>-36471826.89</v>
      </c>
      <c r="H861" s="48">
        <v>-38578277.92</v>
      </c>
      <c r="I861" s="48">
        <v>-47754681.4</v>
      </c>
      <c r="J861" s="48">
        <v>-50344157.1</v>
      </c>
      <c r="K861" s="48">
        <v>-42440942.33</v>
      </c>
      <c r="L861" s="48">
        <v>-41488120.9</v>
      </c>
      <c r="M861" s="49">
        <v>-20735148.95</v>
      </c>
      <c r="N861" s="49">
        <v>-18767499.49</v>
      </c>
      <c r="O861" s="49">
        <v>-15795881.5</v>
      </c>
      <c r="P861" s="49">
        <v>-14078768.34</v>
      </c>
      <c r="Q861" s="49">
        <v>-16059554.46</v>
      </c>
      <c r="R861" s="49">
        <v>-25578992.65</v>
      </c>
      <c r="S861" s="50">
        <f t="shared" si="131"/>
        <v>-30831778.0275</v>
      </c>
      <c r="T861" s="50" t="e">
        <f>S861-#REF!</f>
        <v>#REF!</v>
      </c>
      <c r="U861" s="51"/>
      <c r="V861" s="51"/>
      <c r="W861" s="51" t="s">
        <v>1161</v>
      </c>
      <c r="X861" s="51"/>
      <c r="Y861" s="51"/>
      <c r="AA861" s="53">
        <v>0</v>
      </c>
      <c r="AB861" s="8">
        <v>0</v>
      </c>
      <c r="AC861" s="54">
        <v>0</v>
      </c>
      <c r="AD861" s="53"/>
      <c r="AE861" s="8"/>
      <c r="AF861" s="54">
        <f t="shared" si="135"/>
        <v>0</v>
      </c>
      <c r="AG861" s="53"/>
      <c r="AH861" s="8"/>
      <c r="AI861" s="54">
        <f t="shared" si="132"/>
        <v>0</v>
      </c>
      <c r="AJ861" s="53">
        <f t="shared" si="139"/>
        <v>0</v>
      </c>
      <c r="AK861" s="8">
        <f t="shared" si="139"/>
        <v>0</v>
      </c>
      <c r="AL861" s="54">
        <f t="shared" si="139"/>
        <v>0</v>
      </c>
      <c r="AM861" s="55">
        <f t="shared" si="133"/>
        <v>-30831778.0275</v>
      </c>
      <c r="AN861" s="4"/>
      <c r="AO861" s="4"/>
    </row>
    <row r="862" spans="1:41" ht="12.75">
      <c r="A862" s="11">
        <v>855</v>
      </c>
      <c r="B862" s="46">
        <v>23200063</v>
      </c>
      <c r="D862" s="11" t="s">
        <v>585</v>
      </c>
      <c r="F862" s="48">
        <v>1778.17</v>
      </c>
      <c r="G862" s="48">
        <v>0</v>
      </c>
      <c r="H862" s="48">
        <v>0</v>
      </c>
      <c r="I862" s="48">
        <v>-5074209.78</v>
      </c>
      <c r="J862" s="48">
        <v>-32.36</v>
      </c>
      <c r="K862" s="48">
        <v>0</v>
      </c>
      <c r="L862" s="48">
        <v>-3286.02</v>
      </c>
      <c r="M862" s="49">
        <v>-4171.37</v>
      </c>
      <c r="N862" s="49">
        <v>63.39</v>
      </c>
      <c r="O862" s="49">
        <v>0</v>
      </c>
      <c r="P862" s="49">
        <v>0</v>
      </c>
      <c r="Q862" s="49">
        <v>0</v>
      </c>
      <c r="R862" s="49">
        <v>-1231.42</v>
      </c>
      <c r="S862" s="50">
        <f t="shared" si="131"/>
        <v>-423446.8970833334</v>
      </c>
      <c r="T862" s="50" t="e">
        <f>S862-#REF!</f>
        <v>#REF!</v>
      </c>
      <c r="U862" s="51" t="s">
        <v>1148</v>
      </c>
      <c r="V862" s="51"/>
      <c r="W862" s="51" t="s">
        <v>1149</v>
      </c>
      <c r="X862" s="51"/>
      <c r="Y862" s="51"/>
      <c r="AA862" s="53">
        <v>0</v>
      </c>
      <c r="AB862" s="8">
        <v>0</v>
      </c>
      <c r="AC862" s="54">
        <v>0</v>
      </c>
      <c r="AD862" s="53"/>
      <c r="AE862" s="8"/>
      <c r="AF862" s="54">
        <f t="shared" si="135"/>
        <v>0</v>
      </c>
      <c r="AG862" s="53"/>
      <c r="AH862" s="8"/>
      <c r="AI862" s="54">
        <f t="shared" si="132"/>
        <v>0</v>
      </c>
      <c r="AJ862" s="53">
        <f t="shared" si="139"/>
        <v>0</v>
      </c>
      <c r="AK862" s="8">
        <f t="shared" si="139"/>
        <v>0</v>
      </c>
      <c r="AL862" s="54">
        <f t="shared" si="139"/>
        <v>0</v>
      </c>
      <c r="AM862" s="55">
        <f t="shared" si="133"/>
        <v>-423446.8970833334</v>
      </c>
      <c r="AN862" s="4"/>
      <c r="AO862" s="4"/>
    </row>
    <row r="863" spans="1:41" ht="12.75">
      <c r="A863" s="11">
        <v>856</v>
      </c>
      <c r="B863" s="75">
        <v>23200071</v>
      </c>
      <c r="C863" s="11"/>
      <c r="D863" s="5" t="s">
        <v>586</v>
      </c>
      <c r="F863" s="48">
        <v>-28502068.47</v>
      </c>
      <c r="G863" s="48">
        <v>-31021310.33</v>
      </c>
      <c r="H863" s="48">
        <v>-27231178.64</v>
      </c>
      <c r="I863" s="48">
        <v>-27523839.12</v>
      </c>
      <c r="J863" s="48">
        <v>-24796013.72</v>
      </c>
      <c r="K863" s="48">
        <v>-21825397.55</v>
      </c>
      <c r="L863" s="48">
        <v>-20620358.7</v>
      </c>
      <c r="M863" s="49">
        <v>-12543618.78</v>
      </c>
      <c r="N863" s="49">
        <v>-6141768.43</v>
      </c>
      <c r="O863" s="49">
        <v>-12284601.9</v>
      </c>
      <c r="P863" s="49">
        <v>-16455652.02</v>
      </c>
      <c r="Q863" s="49">
        <v>-19748449.93</v>
      </c>
      <c r="R863" s="49">
        <v>-21575783.12</v>
      </c>
      <c r="S863" s="50">
        <f t="shared" si="131"/>
        <v>-20435926.24291667</v>
      </c>
      <c r="T863" s="50" t="e">
        <f>S863-#REF!</f>
        <v>#REF!</v>
      </c>
      <c r="U863" s="51"/>
      <c r="V863" s="51"/>
      <c r="W863" s="51" t="s">
        <v>1161</v>
      </c>
      <c r="X863" s="51"/>
      <c r="Y863" s="51"/>
      <c r="AA863" s="53">
        <v>0</v>
      </c>
      <c r="AB863" s="8">
        <v>0</v>
      </c>
      <c r="AC863" s="54">
        <v>0</v>
      </c>
      <c r="AD863" s="53"/>
      <c r="AE863" s="8"/>
      <c r="AF863" s="54">
        <f t="shared" si="135"/>
        <v>0</v>
      </c>
      <c r="AG863" s="53"/>
      <c r="AH863" s="8"/>
      <c r="AI863" s="54">
        <f t="shared" si="132"/>
        <v>0</v>
      </c>
      <c r="AJ863" s="53">
        <f t="shared" si="139"/>
        <v>0</v>
      </c>
      <c r="AK863" s="8">
        <f t="shared" si="139"/>
        <v>0</v>
      </c>
      <c r="AL863" s="54">
        <f t="shared" si="139"/>
        <v>0</v>
      </c>
      <c r="AM863" s="55">
        <f t="shared" si="133"/>
        <v>-20435926.24291667</v>
      </c>
      <c r="AN863" s="4"/>
      <c r="AO863" s="4"/>
    </row>
    <row r="864" spans="1:41" ht="12.75">
      <c r="A864" s="11">
        <v>857</v>
      </c>
      <c r="B864" s="75">
        <v>23200081</v>
      </c>
      <c r="C864" s="11"/>
      <c r="D864" s="5" t="s">
        <v>587</v>
      </c>
      <c r="F864" s="48">
        <v>-2005387.62</v>
      </c>
      <c r="G864" s="48">
        <v>-1184920.67</v>
      </c>
      <c r="H864" s="48">
        <v>-1217507.23</v>
      </c>
      <c r="I864" s="48">
        <v>-1586543.81</v>
      </c>
      <c r="J864" s="48">
        <v>-1014009.78</v>
      </c>
      <c r="K864" s="48">
        <v>-1213700.31</v>
      </c>
      <c r="L864" s="48">
        <v>-1492199</v>
      </c>
      <c r="M864" s="49">
        <v>-1303372.15</v>
      </c>
      <c r="N864" s="49">
        <v>-1471775.56</v>
      </c>
      <c r="O864" s="49">
        <v>-1469537.53</v>
      </c>
      <c r="P864" s="49">
        <v>-1560539.21</v>
      </c>
      <c r="Q864" s="49">
        <v>-1899575.71</v>
      </c>
      <c r="R864" s="49">
        <v>-2130446.51</v>
      </c>
      <c r="S864" s="50">
        <f t="shared" si="131"/>
        <v>-1456799.835416667</v>
      </c>
      <c r="T864" s="50" t="e">
        <f>S864-#REF!</f>
        <v>#REF!</v>
      </c>
      <c r="U864" s="51"/>
      <c r="V864" s="51"/>
      <c r="W864" s="51" t="s">
        <v>1161</v>
      </c>
      <c r="X864" s="56"/>
      <c r="Y864" s="56"/>
      <c r="AA864" s="53">
        <v>0</v>
      </c>
      <c r="AB864" s="8">
        <v>0</v>
      </c>
      <c r="AC864" s="54">
        <v>0</v>
      </c>
      <c r="AD864" s="53"/>
      <c r="AE864" s="8"/>
      <c r="AF864" s="54">
        <f t="shared" si="135"/>
        <v>0</v>
      </c>
      <c r="AG864" s="53"/>
      <c r="AH864" s="8"/>
      <c r="AI864" s="54">
        <f t="shared" si="132"/>
        <v>0</v>
      </c>
      <c r="AJ864" s="53">
        <f t="shared" si="139"/>
        <v>0</v>
      </c>
      <c r="AK864" s="8">
        <f t="shared" si="139"/>
        <v>0</v>
      </c>
      <c r="AL864" s="54">
        <f t="shared" si="139"/>
        <v>0</v>
      </c>
      <c r="AM864" s="55">
        <f t="shared" si="133"/>
        <v>-1456799.835416667</v>
      </c>
      <c r="AN864" s="4"/>
      <c r="AO864" s="4"/>
    </row>
    <row r="865" spans="1:41" ht="12.75">
      <c r="A865" s="11">
        <v>858</v>
      </c>
      <c r="B865" s="75">
        <v>23200083</v>
      </c>
      <c r="C865" s="11"/>
      <c r="D865" s="5" t="s">
        <v>588</v>
      </c>
      <c r="E865" s="3">
        <v>38352</v>
      </c>
      <c r="F865" s="48">
        <v>0</v>
      </c>
      <c r="G865" s="48">
        <v>0</v>
      </c>
      <c r="H865" s="48">
        <v>0</v>
      </c>
      <c r="I865" s="48">
        <v>0</v>
      </c>
      <c r="J865" s="48">
        <v>0</v>
      </c>
      <c r="K865" s="48">
        <v>0</v>
      </c>
      <c r="L865" s="48">
        <v>0</v>
      </c>
      <c r="M865" s="49">
        <v>0</v>
      </c>
      <c r="N865" s="49">
        <v>0</v>
      </c>
      <c r="O865" s="49">
        <v>0</v>
      </c>
      <c r="P865" s="49">
        <v>0</v>
      </c>
      <c r="Q865" s="49">
        <v>0</v>
      </c>
      <c r="R865" s="49">
        <v>0</v>
      </c>
      <c r="S865" s="50">
        <f t="shared" si="131"/>
        <v>0</v>
      </c>
      <c r="T865" s="50" t="e">
        <f>S865-#REF!</f>
        <v>#REF!</v>
      </c>
      <c r="U865" s="51" t="s">
        <v>1148</v>
      </c>
      <c r="V865" s="51"/>
      <c r="W865" s="51" t="s">
        <v>1149</v>
      </c>
      <c r="X865" s="51"/>
      <c r="Y865" s="51"/>
      <c r="AA865" s="53">
        <v>0</v>
      </c>
      <c r="AB865" s="8">
        <v>0</v>
      </c>
      <c r="AC865" s="54">
        <v>0</v>
      </c>
      <c r="AD865" s="53"/>
      <c r="AE865" s="8"/>
      <c r="AF865" s="54">
        <f t="shared" si="135"/>
        <v>0</v>
      </c>
      <c r="AG865" s="53"/>
      <c r="AH865" s="8"/>
      <c r="AI865" s="54">
        <f t="shared" si="132"/>
        <v>0</v>
      </c>
      <c r="AJ865" s="53">
        <f t="shared" si="139"/>
        <v>0</v>
      </c>
      <c r="AK865" s="8">
        <f t="shared" si="139"/>
        <v>0</v>
      </c>
      <c r="AL865" s="54">
        <f t="shared" si="139"/>
        <v>0</v>
      </c>
      <c r="AM865" s="55">
        <f t="shared" si="133"/>
        <v>0</v>
      </c>
      <c r="AN865" s="4"/>
      <c r="AO865" s="4"/>
    </row>
    <row r="866" spans="1:41" ht="12.75">
      <c r="A866" s="11">
        <v>859</v>
      </c>
      <c r="B866" s="46">
        <v>23200091</v>
      </c>
      <c r="D866" s="5" t="s">
        <v>589</v>
      </c>
      <c r="F866" s="48">
        <v>-75598.48</v>
      </c>
      <c r="G866" s="48">
        <v>-75598.48</v>
      </c>
      <c r="H866" s="48">
        <v>-75598.48</v>
      </c>
      <c r="I866" s="48">
        <v>-75598.48</v>
      </c>
      <c r="J866" s="48">
        <v>-74798.45</v>
      </c>
      <c r="K866" s="48">
        <v>-36725.13</v>
      </c>
      <c r="L866" s="48">
        <v>-36725.13</v>
      </c>
      <c r="M866" s="49">
        <v>-36725.13</v>
      </c>
      <c r="N866" s="49">
        <v>-36725.13</v>
      </c>
      <c r="O866" s="49">
        <v>-36725.13</v>
      </c>
      <c r="P866" s="49">
        <v>-36725.13</v>
      </c>
      <c r="Q866" s="49">
        <v>-36725.13</v>
      </c>
      <c r="R866" s="49">
        <v>-36725.13</v>
      </c>
      <c r="S866" s="50">
        <f t="shared" si="131"/>
        <v>-51235.96708333333</v>
      </c>
      <c r="T866" s="50" t="e">
        <f>S866-#REF!</f>
        <v>#REF!</v>
      </c>
      <c r="U866" s="51"/>
      <c r="V866" s="51"/>
      <c r="W866" s="51" t="s">
        <v>1161</v>
      </c>
      <c r="X866" s="51"/>
      <c r="Y866" s="51"/>
      <c r="AA866" s="53">
        <v>0</v>
      </c>
      <c r="AB866" s="8">
        <v>0</v>
      </c>
      <c r="AC866" s="54">
        <v>0</v>
      </c>
      <c r="AD866" s="53"/>
      <c r="AE866" s="8"/>
      <c r="AF866" s="54">
        <f t="shared" si="135"/>
        <v>0</v>
      </c>
      <c r="AG866" s="53"/>
      <c r="AH866" s="8"/>
      <c r="AI866" s="54">
        <f t="shared" si="132"/>
        <v>0</v>
      </c>
      <c r="AJ866" s="53">
        <f t="shared" si="139"/>
        <v>0</v>
      </c>
      <c r="AK866" s="8">
        <f t="shared" si="139"/>
        <v>0</v>
      </c>
      <c r="AL866" s="54">
        <f t="shared" si="139"/>
        <v>0</v>
      </c>
      <c r="AM866" s="55">
        <f t="shared" si="133"/>
        <v>-51235.96708333333</v>
      </c>
      <c r="AN866" s="4"/>
      <c r="AO866" s="4"/>
    </row>
    <row r="867" spans="1:41" ht="12.75">
      <c r="A867" s="11">
        <v>860</v>
      </c>
      <c r="B867" s="46">
        <v>23200101</v>
      </c>
      <c r="D867" s="5" t="s">
        <v>590</v>
      </c>
      <c r="E867" s="3">
        <v>39142</v>
      </c>
      <c r="F867" s="48"/>
      <c r="G867" s="48"/>
      <c r="H867" s="48"/>
      <c r="I867" s="48">
        <v>0</v>
      </c>
      <c r="J867" s="48">
        <v>0</v>
      </c>
      <c r="K867" s="48">
        <v>-61650</v>
      </c>
      <c r="L867" s="48">
        <v>0</v>
      </c>
      <c r="M867" s="49">
        <v>0</v>
      </c>
      <c r="N867" s="49">
        <v>0</v>
      </c>
      <c r="O867" s="49">
        <v>0</v>
      </c>
      <c r="P867" s="49">
        <v>0</v>
      </c>
      <c r="Q867" s="49">
        <v>0</v>
      </c>
      <c r="R867" s="49">
        <v>0</v>
      </c>
      <c r="S867" s="50">
        <f t="shared" si="131"/>
        <v>-5137.5</v>
      </c>
      <c r="T867" s="50" t="e">
        <f>S867-#REF!</f>
        <v>#REF!</v>
      </c>
      <c r="U867" s="51"/>
      <c r="V867" s="51"/>
      <c r="W867" s="51" t="s">
        <v>1161</v>
      </c>
      <c r="X867" s="56"/>
      <c r="Y867" s="56"/>
      <c r="AA867" s="53">
        <v>0</v>
      </c>
      <c r="AB867" s="8">
        <v>0</v>
      </c>
      <c r="AC867" s="54">
        <v>0</v>
      </c>
      <c r="AD867" s="53"/>
      <c r="AE867" s="8"/>
      <c r="AF867" s="54">
        <f t="shared" si="135"/>
        <v>0</v>
      </c>
      <c r="AG867" s="53"/>
      <c r="AH867" s="8"/>
      <c r="AI867" s="54">
        <f t="shared" si="132"/>
        <v>0</v>
      </c>
      <c r="AJ867" s="53">
        <f t="shared" si="139"/>
        <v>0</v>
      </c>
      <c r="AK867" s="8">
        <f t="shared" si="139"/>
        <v>0</v>
      </c>
      <c r="AL867" s="54">
        <f t="shared" si="139"/>
        <v>0</v>
      </c>
      <c r="AM867" s="55">
        <f t="shared" si="133"/>
        <v>-5137.5</v>
      </c>
      <c r="AN867" s="4"/>
      <c r="AO867" s="4"/>
    </row>
    <row r="868" spans="1:41" ht="12.75">
      <c r="A868" s="11">
        <v>861</v>
      </c>
      <c r="B868" s="46">
        <v>23200103</v>
      </c>
      <c r="D868" s="11" t="s">
        <v>591</v>
      </c>
      <c r="F868" s="48">
        <v>-81328.71</v>
      </c>
      <c r="G868" s="48">
        <v>-50893.35</v>
      </c>
      <c r="H868" s="48">
        <v>-60050.45</v>
      </c>
      <c r="I868" s="48">
        <v>-116895</v>
      </c>
      <c r="J868" s="48">
        <v>-59214.11</v>
      </c>
      <c r="K868" s="48">
        <v>-46039.53</v>
      </c>
      <c r="L868" s="48">
        <v>-44439.36</v>
      </c>
      <c r="M868" s="49">
        <v>-133356.38</v>
      </c>
      <c r="N868" s="49">
        <v>-55823.82</v>
      </c>
      <c r="O868" s="49">
        <v>-23916.35</v>
      </c>
      <c r="P868" s="49">
        <v>-14846.45</v>
      </c>
      <c r="Q868" s="49">
        <v>-37466.34</v>
      </c>
      <c r="R868" s="49">
        <v>-37041</v>
      </c>
      <c r="S868" s="50">
        <f t="shared" si="131"/>
        <v>-58510.499583333316</v>
      </c>
      <c r="T868" s="50" t="e">
        <f>S868-#REF!</f>
        <v>#REF!</v>
      </c>
      <c r="U868" s="51" t="s">
        <v>1148</v>
      </c>
      <c r="V868" s="51"/>
      <c r="W868" s="51" t="s">
        <v>1149</v>
      </c>
      <c r="X868" s="56"/>
      <c r="Y868" s="56"/>
      <c r="AA868" s="53">
        <v>0</v>
      </c>
      <c r="AB868" s="8">
        <v>0</v>
      </c>
      <c r="AC868" s="54">
        <v>0</v>
      </c>
      <c r="AD868" s="53"/>
      <c r="AE868" s="8"/>
      <c r="AF868" s="54">
        <f t="shared" si="135"/>
        <v>0</v>
      </c>
      <c r="AG868" s="53"/>
      <c r="AH868" s="8"/>
      <c r="AI868" s="54">
        <f t="shared" si="132"/>
        <v>0</v>
      </c>
      <c r="AJ868" s="53">
        <f t="shared" si="139"/>
        <v>0</v>
      </c>
      <c r="AK868" s="8">
        <f t="shared" si="139"/>
        <v>0</v>
      </c>
      <c r="AL868" s="54">
        <f t="shared" si="139"/>
        <v>0</v>
      </c>
      <c r="AM868" s="55">
        <f t="shared" si="133"/>
        <v>-58510.499583333316</v>
      </c>
      <c r="AN868" s="4"/>
      <c r="AO868" s="4"/>
    </row>
    <row r="869" spans="1:41" ht="12.75">
      <c r="A869" s="11">
        <v>862</v>
      </c>
      <c r="B869" s="46">
        <v>23200111</v>
      </c>
      <c r="D869" s="5" t="s">
        <v>592</v>
      </c>
      <c r="F869" s="48">
        <v>-75683.57</v>
      </c>
      <c r="G869" s="48">
        <v>-36041.67</v>
      </c>
      <c r="H869" s="48">
        <v>-34906.88</v>
      </c>
      <c r="I869" s="48">
        <v>-19351.92</v>
      </c>
      <c r="J869" s="48">
        <v>-11715.58</v>
      </c>
      <c r="K869" s="48">
        <v>-19334.25</v>
      </c>
      <c r="L869" s="48">
        <v>-231211.03</v>
      </c>
      <c r="M869" s="49">
        <v>-9139</v>
      </c>
      <c r="N869" s="49">
        <v>-5709.49</v>
      </c>
      <c r="O869" s="49">
        <v>-176860.65</v>
      </c>
      <c r="P869" s="49">
        <v>-125670.16</v>
      </c>
      <c r="Q869" s="49">
        <v>-130877</v>
      </c>
      <c r="R869" s="49">
        <v>-224202.58</v>
      </c>
      <c r="S869" s="50">
        <f t="shared" si="131"/>
        <v>-79230.05875000001</v>
      </c>
      <c r="T869" s="50" t="e">
        <f>S869-#REF!</f>
        <v>#REF!</v>
      </c>
      <c r="U869" s="51"/>
      <c r="V869" s="51"/>
      <c r="W869" s="51" t="s">
        <v>1161</v>
      </c>
      <c r="X869" s="56"/>
      <c r="Y869" s="56"/>
      <c r="AA869" s="53">
        <v>0</v>
      </c>
      <c r="AB869" s="8">
        <v>0</v>
      </c>
      <c r="AC869" s="54">
        <v>0</v>
      </c>
      <c r="AD869" s="53"/>
      <c r="AE869" s="8"/>
      <c r="AF869" s="54">
        <f t="shared" si="135"/>
        <v>0</v>
      </c>
      <c r="AG869" s="53"/>
      <c r="AH869" s="8"/>
      <c r="AI869" s="54">
        <f t="shared" si="132"/>
        <v>0</v>
      </c>
      <c r="AJ869" s="53">
        <f t="shared" si="139"/>
        <v>0</v>
      </c>
      <c r="AK869" s="8">
        <f t="shared" si="139"/>
        <v>0</v>
      </c>
      <c r="AL869" s="54">
        <f t="shared" si="139"/>
        <v>0</v>
      </c>
      <c r="AM869" s="55">
        <f t="shared" si="133"/>
        <v>-79230.05875000001</v>
      </c>
      <c r="AN869" s="4"/>
      <c r="AO869" s="4"/>
    </row>
    <row r="870" spans="1:41" ht="12.75">
      <c r="A870" s="11">
        <v>863</v>
      </c>
      <c r="B870" s="46">
        <v>23200113</v>
      </c>
      <c r="D870" s="11" t="s">
        <v>593</v>
      </c>
      <c r="F870" s="48">
        <v>-305.92</v>
      </c>
      <c r="G870" s="48">
        <v>-5</v>
      </c>
      <c r="H870" s="48">
        <v>0</v>
      </c>
      <c r="I870" s="48">
        <v>0</v>
      </c>
      <c r="J870" s="48">
        <v>0</v>
      </c>
      <c r="K870" s="48">
        <v>0</v>
      </c>
      <c r="L870" s="48">
        <v>0</v>
      </c>
      <c r="M870" s="49">
        <v>0</v>
      </c>
      <c r="N870" s="49">
        <v>0</v>
      </c>
      <c r="O870" s="49">
        <v>0</v>
      </c>
      <c r="P870" s="49">
        <v>0</v>
      </c>
      <c r="Q870" s="49">
        <v>2</v>
      </c>
      <c r="R870" s="49">
        <v>-291.92</v>
      </c>
      <c r="S870" s="50">
        <f t="shared" si="131"/>
        <v>-25.16</v>
      </c>
      <c r="T870" s="50" t="e">
        <f>S870-#REF!</f>
        <v>#REF!</v>
      </c>
      <c r="U870" s="51" t="s">
        <v>1148</v>
      </c>
      <c r="V870" s="51"/>
      <c r="W870" s="51" t="s">
        <v>1149</v>
      </c>
      <c r="X870" s="56"/>
      <c r="Y870" s="56"/>
      <c r="AA870" s="53">
        <v>0</v>
      </c>
      <c r="AB870" s="8">
        <v>0</v>
      </c>
      <c r="AC870" s="54">
        <v>0</v>
      </c>
      <c r="AD870" s="53"/>
      <c r="AE870" s="8"/>
      <c r="AF870" s="54">
        <f t="shared" si="135"/>
        <v>0</v>
      </c>
      <c r="AG870" s="53"/>
      <c r="AH870" s="8"/>
      <c r="AI870" s="54">
        <f t="shared" si="132"/>
        <v>0</v>
      </c>
      <c r="AJ870" s="53">
        <f t="shared" si="139"/>
        <v>0</v>
      </c>
      <c r="AK870" s="8">
        <f t="shared" si="139"/>
        <v>0</v>
      </c>
      <c r="AL870" s="54">
        <f t="shared" si="139"/>
        <v>0</v>
      </c>
      <c r="AM870" s="55">
        <f t="shared" si="133"/>
        <v>-25.16</v>
      </c>
      <c r="AN870" s="4"/>
      <c r="AO870" s="4"/>
    </row>
    <row r="871" spans="1:41" ht="12.75">
      <c r="A871" s="11">
        <v>864</v>
      </c>
      <c r="B871" s="75">
        <v>23200121</v>
      </c>
      <c r="C871" s="11"/>
      <c r="D871" s="11" t="s">
        <v>594</v>
      </c>
      <c r="F871" s="48">
        <v>-632994.6</v>
      </c>
      <c r="G871" s="48">
        <v>-548442.04</v>
      </c>
      <c r="H871" s="48">
        <v>-707383.9</v>
      </c>
      <c r="I871" s="48">
        <v>-719662.15</v>
      </c>
      <c r="J871" s="48">
        <v>-689189.17</v>
      </c>
      <c r="K871" s="48">
        <v>-369653.75</v>
      </c>
      <c r="L871" s="48">
        <v>-278193.88</v>
      </c>
      <c r="M871" s="49">
        <v>-294474.48</v>
      </c>
      <c r="N871" s="49">
        <v>-390400.09</v>
      </c>
      <c r="O871" s="49">
        <v>-509909.88</v>
      </c>
      <c r="P871" s="49">
        <v>-546170.1</v>
      </c>
      <c r="Q871" s="49">
        <v>-553538.29</v>
      </c>
      <c r="R871" s="49">
        <v>-686221.25</v>
      </c>
      <c r="S871" s="50">
        <f t="shared" si="131"/>
        <v>-522218.80458333326</v>
      </c>
      <c r="T871" s="50" t="e">
        <f>S871-#REF!</f>
        <v>#REF!</v>
      </c>
      <c r="U871" s="51"/>
      <c r="V871" s="51"/>
      <c r="W871" s="51" t="s">
        <v>1161</v>
      </c>
      <c r="X871" s="51"/>
      <c r="Y871" s="51"/>
      <c r="AA871" s="53">
        <v>0</v>
      </c>
      <c r="AB871" s="8">
        <v>0</v>
      </c>
      <c r="AC871" s="54">
        <v>0</v>
      </c>
      <c r="AD871" s="53"/>
      <c r="AE871" s="8"/>
      <c r="AF871" s="54">
        <f t="shared" si="135"/>
        <v>0</v>
      </c>
      <c r="AG871" s="53"/>
      <c r="AH871" s="8"/>
      <c r="AI871" s="54">
        <f t="shared" si="132"/>
        <v>0</v>
      </c>
      <c r="AJ871" s="53">
        <f t="shared" si="139"/>
        <v>0</v>
      </c>
      <c r="AK871" s="8">
        <f t="shared" si="139"/>
        <v>0</v>
      </c>
      <c r="AL871" s="54">
        <f t="shared" si="139"/>
        <v>0</v>
      </c>
      <c r="AM871" s="55">
        <f t="shared" si="133"/>
        <v>-522218.80458333326</v>
      </c>
      <c r="AN871" s="4"/>
      <c r="AO871" s="4"/>
    </row>
    <row r="872" spans="1:41" ht="12.75">
      <c r="A872" s="11">
        <v>865</v>
      </c>
      <c r="B872" s="75">
        <v>23200131</v>
      </c>
      <c r="C872" s="11"/>
      <c r="D872" s="11" t="s">
        <v>595</v>
      </c>
      <c r="E872" s="3">
        <v>38687</v>
      </c>
      <c r="F872" s="48">
        <v>0</v>
      </c>
      <c r="G872" s="48">
        <v>0</v>
      </c>
      <c r="H872" s="48">
        <v>0</v>
      </c>
      <c r="I872" s="48">
        <v>0</v>
      </c>
      <c r="J872" s="48">
        <v>0</v>
      </c>
      <c r="K872" s="48">
        <v>0</v>
      </c>
      <c r="L872" s="48">
        <v>0</v>
      </c>
      <c r="M872" s="49">
        <v>0</v>
      </c>
      <c r="N872" s="49">
        <v>0</v>
      </c>
      <c r="O872" s="49">
        <v>0</v>
      </c>
      <c r="P872" s="49">
        <v>0</v>
      </c>
      <c r="Q872" s="49">
        <v>0</v>
      </c>
      <c r="R872" s="49">
        <v>0</v>
      </c>
      <c r="S872" s="50">
        <f t="shared" si="131"/>
        <v>0</v>
      </c>
      <c r="T872" s="50" t="e">
        <f>S872-#REF!</f>
        <v>#REF!</v>
      </c>
      <c r="U872" s="51"/>
      <c r="V872" s="51"/>
      <c r="W872" s="51" t="s">
        <v>1161</v>
      </c>
      <c r="X872" s="56"/>
      <c r="Y872" s="56"/>
      <c r="AA872" s="53">
        <v>0</v>
      </c>
      <c r="AB872" s="8">
        <v>0</v>
      </c>
      <c r="AC872" s="54">
        <v>0</v>
      </c>
      <c r="AD872" s="53"/>
      <c r="AE872" s="8"/>
      <c r="AF872" s="54">
        <f t="shared" si="135"/>
        <v>0</v>
      </c>
      <c r="AG872" s="53"/>
      <c r="AH872" s="8"/>
      <c r="AI872" s="54">
        <f t="shared" si="132"/>
        <v>0</v>
      </c>
      <c r="AJ872" s="53">
        <f t="shared" si="139"/>
        <v>0</v>
      </c>
      <c r="AK872" s="8">
        <f t="shared" si="139"/>
        <v>0</v>
      </c>
      <c r="AL872" s="54">
        <f t="shared" si="139"/>
        <v>0</v>
      </c>
      <c r="AM872" s="55">
        <f t="shared" si="133"/>
        <v>0</v>
      </c>
      <c r="AN872" s="4"/>
      <c r="AO872" s="4"/>
    </row>
    <row r="873" spans="1:41" ht="12.75">
      <c r="A873" s="11">
        <v>866</v>
      </c>
      <c r="B873" s="75">
        <v>23200141</v>
      </c>
      <c r="C873" s="11"/>
      <c r="D873" s="11" t="s">
        <v>596</v>
      </c>
      <c r="E873" s="3">
        <v>38687</v>
      </c>
      <c r="F873" s="48">
        <v>-497113</v>
      </c>
      <c r="G873" s="48">
        <v>-427113</v>
      </c>
      <c r="H873" s="48">
        <v>-382113</v>
      </c>
      <c r="I873" s="48">
        <v>-382113</v>
      </c>
      <c r="J873" s="48">
        <v>-382113</v>
      </c>
      <c r="K873" s="48">
        <v>-382113</v>
      </c>
      <c r="L873" s="48">
        <v>-382113</v>
      </c>
      <c r="M873" s="49">
        <v>-382113</v>
      </c>
      <c r="N873" s="49">
        <v>-382113</v>
      </c>
      <c r="O873" s="49">
        <v>-382113</v>
      </c>
      <c r="P873" s="49">
        <v>-382113</v>
      </c>
      <c r="Q873" s="49">
        <v>-382113</v>
      </c>
      <c r="R873" s="49">
        <v>0</v>
      </c>
      <c r="S873" s="50">
        <f t="shared" si="131"/>
        <v>-374733.2916666667</v>
      </c>
      <c r="T873" s="50" t="e">
        <f>S873-#REF!</f>
        <v>#REF!</v>
      </c>
      <c r="U873" s="51" t="s">
        <v>597</v>
      </c>
      <c r="V873" s="51"/>
      <c r="W873" s="51" t="s">
        <v>598</v>
      </c>
      <c r="X873" s="51"/>
      <c r="Y873" s="51" t="s">
        <v>328</v>
      </c>
      <c r="AA873" s="53">
        <v>0</v>
      </c>
      <c r="AB873" s="8">
        <v>0</v>
      </c>
      <c r="AC873" s="54">
        <v>0</v>
      </c>
      <c r="AD873" s="53"/>
      <c r="AE873" s="8"/>
      <c r="AF873" s="54">
        <f t="shared" si="135"/>
        <v>0</v>
      </c>
      <c r="AG873" s="53"/>
      <c r="AH873" s="8"/>
      <c r="AI873" s="54">
        <f t="shared" si="132"/>
        <v>0</v>
      </c>
      <c r="AJ873" s="53">
        <f t="shared" si="139"/>
        <v>-374733.2916666667</v>
      </c>
      <c r="AK873" s="8">
        <f t="shared" si="139"/>
        <v>-374733.2916666667</v>
      </c>
      <c r="AL873" s="54">
        <f t="shared" si="139"/>
        <v>-374733.2916666667</v>
      </c>
      <c r="AM873" s="55">
        <f t="shared" si="133"/>
        <v>0</v>
      </c>
      <c r="AN873" s="4"/>
      <c r="AO873" s="4"/>
    </row>
    <row r="874" spans="1:41" ht="12.75">
      <c r="A874" s="11">
        <v>867</v>
      </c>
      <c r="B874" s="46">
        <v>23200153</v>
      </c>
      <c r="D874" s="11" t="s">
        <v>599</v>
      </c>
      <c r="F874" s="48">
        <v>-4555.29</v>
      </c>
      <c r="G874" s="48">
        <v>0</v>
      </c>
      <c r="H874" s="48">
        <v>0</v>
      </c>
      <c r="I874" s="48">
        <v>-12101.81</v>
      </c>
      <c r="J874" s="48">
        <v>-8658.08</v>
      </c>
      <c r="K874" s="48">
        <v>-25277.05</v>
      </c>
      <c r="L874" s="48">
        <v>0</v>
      </c>
      <c r="M874" s="49">
        <v>0</v>
      </c>
      <c r="N874" s="49">
        <v>0.2</v>
      </c>
      <c r="O874" s="49">
        <v>-163.8</v>
      </c>
      <c r="P874" s="49">
        <v>-11563.22</v>
      </c>
      <c r="Q874" s="49">
        <v>-1156.51</v>
      </c>
      <c r="R874" s="49">
        <v>7461.12</v>
      </c>
      <c r="S874" s="50">
        <f t="shared" si="131"/>
        <v>-4788.946250000001</v>
      </c>
      <c r="T874" s="50" t="e">
        <f>S874-#REF!</f>
        <v>#REF!</v>
      </c>
      <c r="U874" s="51" t="s">
        <v>1148</v>
      </c>
      <c r="V874" s="51"/>
      <c r="W874" s="51" t="s">
        <v>1149</v>
      </c>
      <c r="X874" s="51"/>
      <c r="Y874" s="51"/>
      <c r="AA874" s="53">
        <v>0</v>
      </c>
      <c r="AB874" s="8">
        <v>0</v>
      </c>
      <c r="AC874" s="54">
        <v>0</v>
      </c>
      <c r="AD874" s="53"/>
      <c r="AE874" s="8"/>
      <c r="AF874" s="54">
        <f t="shared" si="135"/>
        <v>0</v>
      </c>
      <c r="AG874" s="53"/>
      <c r="AH874" s="8"/>
      <c r="AI874" s="54">
        <f t="shared" si="132"/>
        <v>0</v>
      </c>
      <c r="AJ874" s="53">
        <f t="shared" si="139"/>
        <v>0</v>
      </c>
      <c r="AK874" s="8">
        <f t="shared" si="139"/>
        <v>0</v>
      </c>
      <c r="AL874" s="54">
        <f t="shared" si="139"/>
        <v>0</v>
      </c>
      <c r="AM874" s="55">
        <f t="shared" si="133"/>
        <v>-4788.946250000001</v>
      </c>
      <c r="AN874" s="4"/>
      <c r="AO874" s="4"/>
    </row>
    <row r="875" spans="1:41" ht="12.75">
      <c r="A875" s="11">
        <v>868</v>
      </c>
      <c r="B875" s="46">
        <v>23200173</v>
      </c>
      <c r="D875" s="11" t="s">
        <v>600</v>
      </c>
      <c r="F875" s="48">
        <v>-11208.09</v>
      </c>
      <c r="G875" s="48">
        <v>-11208.09</v>
      </c>
      <c r="H875" s="48">
        <v>-9208.09</v>
      </c>
      <c r="I875" s="48">
        <v>-9208.09</v>
      </c>
      <c r="J875" s="48">
        <v>-9208.09</v>
      </c>
      <c r="K875" s="48">
        <v>-9682.09</v>
      </c>
      <c r="L875" s="48">
        <v>-11482.09</v>
      </c>
      <c r="M875" s="49">
        <v>-11482.09</v>
      </c>
      <c r="N875" s="49">
        <v>-11482.09</v>
      </c>
      <c r="O875" s="49">
        <v>-11962.09</v>
      </c>
      <c r="P875" s="49">
        <v>-11962.09</v>
      </c>
      <c r="Q875" s="49">
        <v>-12178.09</v>
      </c>
      <c r="R875" s="49">
        <v>-12178.09</v>
      </c>
      <c r="S875" s="50">
        <f t="shared" si="131"/>
        <v>-10896.339999999998</v>
      </c>
      <c r="T875" s="50" t="e">
        <f>S875-#REF!</f>
        <v>#REF!</v>
      </c>
      <c r="U875" s="51" t="s">
        <v>1148</v>
      </c>
      <c r="V875" s="51"/>
      <c r="W875" s="51" t="s">
        <v>1149</v>
      </c>
      <c r="X875" s="56"/>
      <c r="Y875" s="56"/>
      <c r="AA875" s="53">
        <v>0</v>
      </c>
      <c r="AB875" s="8">
        <v>0</v>
      </c>
      <c r="AC875" s="54">
        <v>0</v>
      </c>
      <c r="AD875" s="53"/>
      <c r="AE875" s="8"/>
      <c r="AF875" s="54">
        <f t="shared" si="135"/>
        <v>0</v>
      </c>
      <c r="AG875" s="53"/>
      <c r="AH875" s="8"/>
      <c r="AI875" s="54">
        <f t="shared" si="132"/>
        <v>0</v>
      </c>
      <c r="AJ875" s="53">
        <f t="shared" si="139"/>
        <v>0</v>
      </c>
      <c r="AK875" s="8">
        <f t="shared" si="139"/>
        <v>0</v>
      </c>
      <c r="AL875" s="54">
        <f t="shared" si="139"/>
        <v>0</v>
      </c>
      <c r="AM875" s="55">
        <f t="shared" si="133"/>
        <v>-10896.339999999998</v>
      </c>
      <c r="AN875" s="4"/>
      <c r="AO875" s="4"/>
    </row>
    <row r="876" spans="1:41" ht="12.75">
      <c r="A876" s="11">
        <v>869</v>
      </c>
      <c r="B876" s="75">
        <v>23200202</v>
      </c>
      <c r="D876" s="5" t="s">
        <v>601</v>
      </c>
      <c r="E876" s="3">
        <v>38442</v>
      </c>
      <c r="F876" s="48">
        <v>0</v>
      </c>
      <c r="G876" s="48">
        <v>0</v>
      </c>
      <c r="H876" s="48">
        <v>0</v>
      </c>
      <c r="I876" s="48">
        <v>0</v>
      </c>
      <c r="J876" s="48">
        <v>0</v>
      </c>
      <c r="K876" s="48">
        <v>0</v>
      </c>
      <c r="L876" s="48">
        <v>0</v>
      </c>
      <c r="M876" s="49">
        <v>0</v>
      </c>
      <c r="N876" s="49">
        <v>0</v>
      </c>
      <c r="O876" s="49">
        <v>0</v>
      </c>
      <c r="P876" s="49">
        <v>0</v>
      </c>
      <c r="Q876" s="49">
        <v>-4036</v>
      </c>
      <c r="R876" s="49">
        <v>0</v>
      </c>
      <c r="S876" s="50">
        <f t="shared" si="131"/>
        <v>-336.3333333333333</v>
      </c>
      <c r="T876" s="50" t="e">
        <f>S876-#REF!</f>
        <v>#REF!</v>
      </c>
      <c r="U876" s="51" t="s">
        <v>1186</v>
      </c>
      <c r="V876" s="51"/>
      <c r="W876" s="51"/>
      <c r="X876" s="56"/>
      <c r="Y876" s="56"/>
      <c r="AA876" s="53">
        <v>0</v>
      </c>
      <c r="AB876" s="8">
        <v>0</v>
      </c>
      <c r="AC876" s="54">
        <v>0</v>
      </c>
      <c r="AD876" s="53"/>
      <c r="AE876" s="8"/>
      <c r="AF876" s="54">
        <f t="shared" si="135"/>
        <v>0</v>
      </c>
      <c r="AG876" s="53"/>
      <c r="AH876" s="8"/>
      <c r="AI876" s="54">
        <f t="shared" si="132"/>
        <v>0</v>
      </c>
      <c r="AJ876" s="53">
        <f t="shared" si="139"/>
        <v>0</v>
      </c>
      <c r="AK876" s="8">
        <f t="shared" si="139"/>
        <v>0</v>
      </c>
      <c r="AL876" s="54">
        <f t="shared" si="139"/>
        <v>0</v>
      </c>
      <c r="AM876" s="55">
        <f t="shared" si="133"/>
        <v>-336.3333333333333</v>
      </c>
      <c r="AN876" s="4"/>
      <c r="AO876" s="4"/>
    </row>
    <row r="877" spans="1:41" ht="12.75">
      <c r="A877" s="11">
        <v>870</v>
      </c>
      <c r="B877" s="46">
        <v>23200212</v>
      </c>
      <c r="D877" s="5" t="s">
        <v>602</v>
      </c>
      <c r="F877" s="48">
        <v>0</v>
      </c>
      <c r="G877" s="48">
        <v>0</v>
      </c>
      <c r="H877" s="48">
        <v>0</v>
      </c>
      <c r="I877" s="48">
        <v>0</v>
      </c>
      <c r="J877" s="48">
        <v>0</v>
      </c>
      <c r="K877" s="48">
        <v>0</v>
      </c>
      <c r="L877" s="48">
        <v>0</v>
      </c>
      <c r="M877" s="49">
        <v>0</v>
      </c>
      <c r="N877" s="49">
        <v>0</v>
      </c>
      <c r="O877" s="49">
        <v>0</v>
      </c>
      <c r="P877" s="49">
        <v>0</v>
      </c>
      <c r="Q877" s="49">
        <v>0</v>
      </c>
      <c r="R877" s="49">
        <v>0</v>
      </c>
      <c r="S877" s="50">
        <f t="shared" si="131"/>
        <v>0</v>
      </c>
      <c r="T877" s="50" t="e">
        <f>S877-#REF!</f>
        <v>#REF!</v>
      </c>
      <c r="U877" s="51" t="s">
        <v>1186</v>
      </c>
      <c r="V877" s="51"/>
      <c r="W877" s="51"/>
      <c r="X877" s="56"/>
      <c r="Y877" s="56"/>
      <c r="AA877" s="53">
        <v>0</v>
      </c>
      <c r="AB877" s="8">
        <v>0</v>
      </c>
      <c r="AC877" s="54">
        <v>0</v>
      </c>
      <c r="AD877" s="53"/>
      <c r="AE877" s="8"/>
      <c r="AF877" s="54">
        <f t="shared" si="135"/>
        <v>0</v>
      </c>
      <c r="AG877" s="53"/>
      <c r="AH877" s="8"/>
      <c r="AI877" s="54">
        <f t="shared" si="132"/>
        <v>0</v>
      </c>
      <c r="AJ877" s="53">
        <f t="shared" si="139"/>
        <v>0</v>
      </c>
      <c r="AK877" s="8">
        <f t="shared" si="139"/>
        <v>0</v>
      </c>
      <c r="AL877" s="54">
        <f t="shared" si="139"/>
        <v>0</v>
      </c>
      <c r="AM877" s="55">
        <f t="shared" si="133"/>
        <v>0</v>
      </c>
      <c r="AN877" s="4"/>
      <c r="AO877" s="4"/>
    </row>
    <row r="878" spans="1:41" ht="12.75">
      <c r="A878" s="11">
        <v>871</v>
      </c>
      <c r="B878" s="46">
        <v>23200222</v>
      </c>
      <c r="D878" s="5" t="s">
        <v>603</v>
      </c>
      <c r="F878" s="48">
        <v>-6470353.69</v>
      </c>
      <c r="G878" s="48">
        <v>-6688039.69</v>
      </c>
      <c r="H878" s="48">
        <v>-6810797.55</v>
      </c>
      <c r="I878" s="48">
        <v>-6993888.77</v>
      </c>
      <c r="J878" s="48">
        <v>-7275942.97</v>
      </c>
      <c r="K878" s="48">
        <v>-8445337.18</v>
      </c>
      <c r="L878" s="48">
        <v>-9255623.15</v>
      </c>
      <c r="M878" s="49">
        <v>-8311425.05</v>
      </c>
      <c r="N878" s="49">
        <v>-8747516</v>
      </c>
      <c r="O878" s="49">
        <v>-8234868.18</v>
      </c>
      <c r="P878" s="49">
        <v>-8577399.94</v>
      </c>
      <c r="Q878" s="49">
        <v>-8573954.78</v>
      </c>
      <c r="R878" s="49">
        <v>-8475174.42</v>
      </c>
      <c r="S878" s="50">
        <f t="shared" si="131"/>
        <v>-7948963.109583333</v>
      </c>
      <c r="T878" s="50" t="e">
        <f>S878-#REF!</f>
        <v>#REF!</v>
      </c>
      <c r="U878" s="51" t="s">
        <v>1186</v>
      </c>
      <c r="V878" s="51"/>
      <c r="W878" s="51"/>
      <c r="X878" s="56"/>
      <c r="Y878" s="56"/>
      <c r="AA878" s="53">
        <v>0</v>
      </c>
      <c r="AB878" s="8">
        <v>0</v>
      </c>
      <c r="AC878" s="54">
        <v>0</v>
      </c>
      <c r="AD878" s="53"/>
      <c r="AE878" s="8"/>
      <c r="AF878" s="54">
        <f t="shared" si="135"/>
        <v>0</v>
      </c>
      <c r="AG878" s="53"/>
      <c r="AH878" s="8"/>
      <c r="AI878" s="54">
        <f t="shared" si="132"/>
        <v>0</v>
      </c>
      <c r="AJ878" s="53">
        <f aca="true" t="shared" si="140" ref="AJ878:AL897">IF($Y878&gt;0,$S878-$AF878-$AI878-$AC878,0)</f>
        <v>0</v>
      </c>
      <c r="AK878" s="8">
        <f t="shared" si="140"/>
        <v>0</v>
      </c>
      <c r="AL878" s="54">
        <f t="shared" si="140"/>
        <v>0</v>
      </c>
      <c r="AM878" s="55">
        <f t="shared" si="133"/>
        <v>-7948963.109583333</v>
      </c>
      <c r="AN878" s="4"/>
      <c r="AO878" s="4"/>
    </row>
    <row r="879" spans="1:41" ht="12.75">
      <c r="A879" s="11">
        <v>872</v>
      </c>
      <c r="B879" s="46">
        <v>23200241</v>
      </c>
      <c r="D879" s="5" t="s">
        <v>604</v>
      </c>
      <c r="E879" s="3">
        <v>38687</v>
      </c>
      <c r="F879" s="48">
        <v>-865000</v>
      </c>
      <c r="G879" s="48">
        <v>-865000</v>
      </c>
      <c r="H879" s="48">
        <v>0</v>
      </c>
      <c r="I879" s="48">
        <v>-118498</v>
      </c>
      <c r="J879" s="48">
        <v>-118498</v>
      </c>
      <c r="K879" s="48">
        <v>-118498</v>
      </c>
      <c r="L879" s="48">
        <v>-118498</v>
      </c>
      <c r="M879" s="49">
        <v>-118498</v>
      </c>
      <c r="N879" s="49">
        <v>-118498</v>
      </c>
      <c r="O879" s="49">
        <v>-118498</v>
      </c>
      <c r="P879" s="49">
        <v>-118498</v>
      </c>
      <c r="Q879" s="49">
        <v>-118498</v>
      </c>
      <c r="R879" s="49">
        <v>-118498</v>
      </c>
      <c r="S879" s="50">
        <f t="shared" si="131"/>
        <v>-201935.91666666666</v>
      </c>
      <c r="T879" s="50" t="e">
        <f>S879-#REF!</f>
        <v>#REF!</v>
      </c>
      <c r="U879" s="51"/>
      <c r="V879" s="51"/>
      <c r="W879" s="51" t="s">
        <v>1161</v>
      </c>
      <c r="X879" s="56"/>
      <c r="Y879" s="56"/>
      <c r="AA879" s="53">
        <v>0</v>
      </c>
      <c r="AB879" s="8">
        <v>0</v>
      </c>
      <c r="AC879" s="54">
        <v>0</v>
      </c>
      <c r="AD879" s="53"/>
      <c r="AE879" s="8"/>
      <c r="AF879" s="54">
        <f t="shared" si="135"/>
        <v>0</v>
      </c>
      <c r="AG879" s="53"/>
      <c r="AH879" s="8"/>
      <c r="AI879" s="54">
        <f t="shared" si="132"/>
        <v>0</v>
      </c>
      <c r="AJ879" s="53">
        <f t="shared" si="140"/>
        <v>0</v>
      </c>
      <c r="AK879" s="8">
        <f t="shared" si="140"/>
        <v>0</v>
      </c>
      <c r="AL879" s="54">
        <f t="shared" si="140"/>
        <v>0</v>
      </c>
      <c r="AM879" s="55">
        <f t="shared" si="133"/>
        <v>-201935.91666666666</v>
      </c>
      <c r="AN879" s="4"/>
      <c r="AO879" s="4"/>
    </row>
    <row r="880" spans="1:41" ht="12.75">
      <c r="A880" s="11">
        <v>873</v>
      </c>
      <c r="B880" s="46">
        <v>23200242</v>
      </c>
      <c r="D880" s="11" t="s">
        <v>605</v>
      </c>
      <c r="F880" s="48">
        <v>-59294390.35</v>
      </c>
      <c r="G880" s="48">
        <v>-42744427.83</v>
      </c>
      <c r="H880" s="48">
        <v>-74675224.8</v>
      </c>
      <c r="I880" s="48">
        <v>-90400891.41</v>
      </c>
      <c r="J880" s="48">
        <v>-70984781.26</v>
      </c>
      <c r="K880" s="48">
        <v>-68685204.03</v>
      </c>
      <c r="L880" s="48">
        <v>-77084655.07</v>
      </c>
      <c r="M880" s="49">
        <v>-69056231.96</v>
      </c>
      <c r="N880" s="49">
        <v>-73125558.32</v>
      </c>
      <c r="O880" s="49">
        <v>-61944695.33</v>
      </c>
      <c r="P880" s="49">
        <v>-59056345.7</v>
      </c>
      <c r="Q880" s="49">
        <v>-53583025.87</v>
      </c>
      <c r="R880" s="49">
        <v>-48635426.96</v>
      </c>
      <c r="S880" s="50">
        <f t="shared" si="131"/>
        <v>-66275495.85291668</v>
      </c>
      <c r="T880" s="50" t="e">
        <f>S880-#REF!</f>
        <v>#REF!</v>
      </c>
      <c r="U880" s="51" t="s">
        <v>1186</v>
      </c>
      <c r="V880" s="51"/>
      <c r="W880" s="51"/>
      <c r="X880" s="56"/>
      <c r="Y880" s="56"/>
      <c r="AA880" s="53">
        <v>0</v>
      </c>
      <c r="AB880" s="8">
        <v>0</v>
      </c>
      <c r="AC880" s="54">
        <v>0</v>
      </c>
      <c r="AD880" s="53"/>
      <c r="AE880" s="8"/>
      <c r="AF880" s="54">
        <f t="shared" si="135"/>
        <v>0</v>
      </c>
      <c r="AG880" s="53"/>
      <c r="AH880" s="8"/>
      <c r="AI880" s="54">
        <f t="shared" si="132"/>
        <v>0</v>
      </c>
      <c r="AJ880" s="53">
        <f t="shared" si="140"/>
        <v>0</v>
      </c>
      <c r="AK880" s="8">
        <f t="shared" si="140"/>
        <v>0</v>
      </c>
      <c r="AL880" s="54">
        <f t="shared" si="140"/>
        <v>0</v>
      </c>
      <c r="AM880" s="55">
        <f t="shared" si="133"/>
        <v>-66275495.85291668</v>
      </c>
      <c r="AN880" s="4"/>
      <c r="AO880" s="4"/>
    </row>
    <row r="881" spans="1:41" ht="12.75">
      <c r="A881" s="11">
        <v>874</v>
      </c>
      <c r="B881" s="46">
        <v>23200243</v>
      </c>
      <c r="D881" s="11" t="s">
        <v>606</v>
      </c>
      <c r="E881" s="3">
        <v>38564</v>
      </c>
      <c r="F881" s="48">
        <v>0</v>
      </c>
      <c r="G881" s="48">
        <v>0</v>
      </c>
      <c r="H881" s="48">
        <v>0</v>
      </c>
      <c r="I881" s="48">
        <v>0</v>
      </c>
      <c r="J881" s="48">
        <v>0</v>
      </c>
      <c r="K881" s="48">
        <v>0</v>
      </c>
      <c r="L881" s="48">
        <v>0</v>
      </c>
      <c r="M881" s="49">
        <v>0</v>
      </c>
      <c r="N881" s="49">
        <v>0</v>
      </c>
      <c r="O881" s="49">
        <v>0</v>
      </c>
      <c r="P881" s="49">
        <v>0</v>
      </c>
      <c r="Q881" s="49">
        <v>0</v>
      </c>
      <c r="R881" s="49">
        <v>0</v>
      </c>
      <c r="S881" s="50">
        <f t="shared" si="131"/>
        <v>0</v>
      </c>
      <c r="T881" s="50" t="e">
        <f>S881-#REF!</f>
        <v>#REF!</v>
      </c>
      <c r="U881" s="51" t="s">
        <v>1148</v>
      </c>
      <c r="V881" s="51"/>
      <c r="W881" s="51" t="s">
        <v>1149</v>
      </c>
      <c r="X881" s="51"/>
      <c r="Y881" s="51"/>
      <c r="AA881" s="53">
        <v>0</v>
      </c>
      <c r="AB881" s="8">
        <v>0</v>
      </c>
      <c r="AC881" s="54">
        <v>0</v>
      </c>
      <c r="AD881" s="53"/>
      <c r="AE881" s="8"/>
      <c r="AF881" s="54">
        <f t="shared" si="135"/>
        <v>0</v>
      </c>
      <c r="AG881" s="53"/>
      <c r="AH881" s="8"/>
      <c r="AI881" s="54">
        <f t="shared" si="132"/>
        <v>0</v>
      </c>
      <c r="AJ881" s="53">
        <f t="shared" si="140"/>
        <v>0</v>
      </c>
      <c r="AK881" s="8">
        <f t="shared" si="140"/>
        <v>0</v>
      </c>
      <c r="AL881" s="54">
        <f t="shared" si="140"/>
        <v>0</v>
      </c>
      <c r="AM881" s="55">
        <f t="shared" si="133"/>
        <v>0</v>
      </c>
      <c r="AN881" s="4"/>
      <c r="AO881" s="4"/>
    </row>
    <row r="882" spans="1:41" ht="12.75">
      <c r="A882" s="11">
        <v>875</v>
      </c>
      <c r="B882" s="46">
        <v>23200281</v>
      </c>
      <c r="D882" s="11" t="s">
        <v>607</v>
      </c>
      <c r="F882" s="48">
        <v>0</v>
      </c>
      <c r="G882" s="48">
        <v>0</v>
      </c>
      <c r="H882" s="48">
        <v>-136.56</v>
      </c>
      <c r="I882" s="48">
        <v>-218.98</v>
      </c>
      <c r="J882" s="48">
        <v>0</v>
      </c>
      <c r="K882" s="48">
        <v>-370.8</v>
      </c>
      <c r="L882" s="48">
        <v>0</v>
      </c>
      <c r="M882" s="49">
        <v>0</v>
      </c>
      <c r="N882" s="49">
        <v>-37.61</v>
      </c>
      <c r="O882" s="49">
        <v>0</v>
      </c>
      <c r="P882" s="49">
        <v>-168.59</v>
      </c>
      <c r="Q882" s="49">
        <v>0</v>
      </c>
      <c r="R882" s="49">
        <v>0</v>
      </c>
      <c r="S882" s="50">
        <f t="shared" si="131"/>
        <v>-77.71166666666666</v>
      </c>
      <c r="T882" s="50" t="e">
        <f>S882-#REF!</f>
        <v>#REF!</v>
      </c>
      <c r="U882" s="51"/>
      <c r="V882" s="51"/>
      <c r="W882" s="51" t="s">
        <v>1161</v>
      </c>
      <c r="X882" s="56"/>
      <c r="Y882" s="56"/>
      <c r="AA882" s="53">
        <v>0</v>
      </c>
      <c r="AB882" s="8">
        <v>0</v>
      </c>
      <c r="AC882" s="54">
        <v>0</v>
      </c>
      <c r="AD882" s="53"/>
      <c r="AE882" s="8"/>
      <c r="AF882" s="54">
        <f t="shared" si="135"/>
        <v>0</v>
      </c>
      <c r="AG882" s="53"/>
      <c r="AH882" s="8"/>
      <c r="AI882" s="54">
        <f t="shared" si="132"/>
        <v>0</v>
      </c>
      <c r="AJ882" s="53">
        <f t="shared" si="140"/>
        <v>0</v>
      </c>
      <c r="AK882" s="8">
        <f t="shared" si="140"/>
        <v>0</v>
      </c>
      <c r="AL882" s="54">
        <f t="shared" si="140"/>
        <v>0</v>
      </c>
      <c r="AM882" s="55">
        <f t="shared" si="133"/>
        <v>-77.71166666666666</v>
      </c>
      <c r="AN882" s="4"/>
      <c r="AO882" s="4"/>
    </row>
    <row r="883" spans="1:41" ht="12.75">
      <c r="A883" s="11">
        <v>876</v>
      </c>
      <c r="B883" s="46">
        <v>23200282</v>
      </c>
      <c r="D883" s="11" t="s">
        <v>608</v>
      </c>
      <c r="F883" s="48">
        <v>-3501.72</v>
      </c>
      <c r="G883" s="48">
        <v>-67.14</v>
      </c>
      <c r="H883" s="48">
        <v>0</v>
      </c>
      <c r="I883" s="48">
        <v>-4579.97</v>
      </c>
      <c r="J883" s="48">
        <v>0</v>
      </c>
      <c r="K883" s="48">
        <v>-7693.43</v>
      </c>
      <c r="L883" s="48">
        <v>-75.42</v>
      </c>
      <c r="M883" s="49">
        <v>0</v>
      </c>
      <c r="N883" s="49">
        <v>0</v>
      </c>
      <c r="O883" s="49">
        <v>0</v>
      </c>
      <c r="P883" s="49">
        <v>-3951.71</v>
      </c>
      <c r="Q883" s="49">
        <v>0</v>
      </c>
      <c r="R883" s="49">
        <v>0</v>
      </c>
      <c r="S883" s="50">
        <f t="shared" si="131"/>
        <v>-1509.8775000000003</v>
      </c>
      <c r="T883" s="50" t="e">
        <f>S883-#REF!</f>
        <v>#REF!</v>
      </c>
      <c r="U883" s="51" t="s">
        <v>1186</v>
      </c>
      <c r="V883" s="51"/>
      <c r="W883" s="51"/>
      <c r="X883" s="56"/>
      <c r="Y883" s="56"/>
      <c r="AA883" s="53">
        <v>0</v>
      </c>
      <c r="AB883" s="8">
        <v>0</v>
      </c>
      <c r="AC883" s="54">
        <v>0</v>
      </c>
      <c r="AD883" s="53"/>
      <c r="AE883" s="8"/>
      <c r="AF883" s="54">
        <f t="shared" si="135"/>
        <v>0</v>
      </c>
      <c r="AG883" s="53"/>
      <c r="AH883" s="8"/>
      <c r="AI883" s="54">
        <f t="shared" si="132"/>
        <v>0</v>
      </c>
      <c r="AJ883" s="53">
        <f t="shared" si="140"/>
        <v>0</v>
      </c>
      <c r="AK883" s="8">
        <f t="shared" si="140"/>
        <v>0</v>
      </c>
      <c r="AL883" s="54">
        <f t="shared" si="140"/>
        <v>0</v>
      </c>
      <c r="AM883" s="55">
        <f t="shared" si="133"/>
        <v>-1509.8775000000003</v>
      </c>
      <c r="AN883" s="4"/>
      <c r="AO883" s="4"/>
    </row>
    <row r="884" spans="1:41" ht="12.75">
      <c r="A884" s="11">
        <v>877</v>
      </c>
      <c r="B884" s="46">
        <v>23200292</v>
      </c>
      <c r="D884" s="11" t="s">
        <v>609</v>
      </c>
      <c r="E884" s="3">
        <v>38961</v>
      </c>
      <c r="F884" s="48">
        <v>0</v>
      </c>
      <c r="G884" s="48">
        <v>0</v>
      </c>
      <c r="H884" s="48">
        <v>0</v>
      </c>
      <c r="I884" s="48">
        <v>0</v>
      </c>
      <c r="J884" s="48">
        <v>0</v>
      </c>
      <c r="K884" s="48">
        <v>0</v>
      </c>
      <c r="L884" s="48">
        <v>0</v>
      </c>
      <c r="M884" s="49">
        <v>0</v>
      </c>
      <c r="N884" s="49">
        <v>0</v>
      </c>
      <c r="O884" s="49">
        <v>0</v>
      </c>
      <c r="P884" s="49">
        <v>0</v>
      </c>
      <c r="Q884" s="49">
        <v>0</v>
      </c>
      <c r="R884" s="49">
        <v>0</v>
      </c>
      <c r="S884" s="50">
        <f t="shared" si="131"/>
        <v>0</v>
      </c>
      <c r="T884" s="50" t="e">
        <f>S884-#REF!</f>
        <v>#REF!</v>
      </c>
      <c r="U884" s="51" t="s">
        <v>1186</v>
      </c>
      <c r="V884" s="51"/>
      <c r="W884" s="51"/>
      <c r="X884" s="56"/>
      <c r="Y884" s="56"/>
      <c r="AA884" s="53">
        <v>0</v>
      </c>
      <c r="AB884" s="8">
        <v>0</v>
      </c>
      <c r="AC884" s="54">
        <v>0</v>
      </c>
      <c r="AD884" s="53"/>
      <c r="AE884" s="8"/>
      <c r="AF884" s="54">
        <f t="shared" si="135"/>
        <v>0</v>
      </c>
      <c r="AG884" s="53"/>
      <c r="AH884" s="8"/>
      <c r="AI884" s="54">
        <f t="shared" si="132"/>
        <v>0</v>
      </c>
      <c r="AJ884" s="53">
        <f t="shared" si="140"/>
        <v>0</v>
      </c>
      <c r="AK884" s="8">
        <f t="shared" si="140"/>
        <v>0</v>
      </c>
      <c r="AL884" s="54">
        <f t="shared" si="140"/>
        <v>0</v>
      </c>
      <c r="AM884" s="55">
        <f t="shared" si="133"/>
        <v>0</v>
      </c>
      <c r="AN884" s="4"/>
      <c r="AO884" s="4"/>
    </row>
    <row r="885" spans="1:41" ht="12.75">
      <c r="A885" s="11">
        <v>878</v>
      </c>
      <c r="B885" s="46">
        <v>23200293</v>
      </c>
      <c r="D885" s="11" t="s">
        <v>610</v>
      </c>
      <c r="F885" s="48">
        <v>-424380</v>
      </c>
      <c r="G885" s="48">
        <v>-497740</v>
      </c>
      <c r="H885" s="48">
        <v>-570100</v>
      </c>
      <c r="I885" s="48">
        <v>-119605</v>
      </c>
      <c r="J885" s="48">
        <v>-198525</v>
      </c>
      <c r="K885" s="48">
        <v>-276120</v>
      </c>
      <c r="L885" s="48">
        <v>-353450</v>
      </c>
      <c r="M885" s="49">
        <v>-430410</v>
      </c>
      <c r="N885" s="49">
        <v>-505100</v>
      </c>
      <c r="O885" s="49">
        <v>-294342</v>
      </c>
      <c r="P885" s="49">
        <v>-394998</v>
      </c>
      <c r="Q885" s="49">
        <v>-482120</v>
      </c>
      <c r="R885" s="49">
        <v>-569250</v>
      </c>
      <c r="S885" s="50">
        <f t="shared" si="131"/>
        <v>-384943.75</v>
      </c>
      <c r="T885" s="50" t="e">
        <f>S885-#REF!</f>
        <v>#REF!</v>
      </c>
      <c r="U885" s="51" t="s">
        <v>1148</v>
      </c>
      <c r="V885" s="51"/>
      <c r="W885" s="51" t="s">
        <v>1149</v>
      </c>
      <c r="X885" s="56"/>
      <c r="Y885" s="56"/>
      <c r="AA885" s="53">
        <v>0</v>
      </c>
      <c r="AB885" s="8">
        <v>0</v>
      </c>
      <c r="AC885" s="54">
        <v>0</v>
      </c>
      <c r="AD885" s="53"/>
      <c r="AE885" s="8"/>
      <c r="AF885" s="54">
        <f t="shared" si="135"/>
        <v>0</v>
      </c>
      <c r="AG885" s="53"/>
      <c r="AH885" s="8"/>
      <c r="AI885" s="54">
        <f t="shared" si="132"/>
        <v>0</v>
      </c>
      <c r="AJ885" s="53">
        <f t="shared" si="140"/>
        <v>0</v>
      </c>
      <c r="AK885" s="8">
        <f t="shared" si="140"/>
        <v>0</v>
      </c>
      <c r="AL885" s="54">
        <f t="shared" si="140"/>
        <v>0</v>
      </c>
      <c r="AM885" s="55">
        <f t="shared" si="133"/>
        <v>-384943.75</v>
      </c>
      <c r="AN885" s="4"/>
      <c r="AO885" s="4"/>
    </row>
    <row r="886" spans="1:41" ht="12.75">
      <c r="A886" s="11">
        <v>879</v>
      </c>
      <c r="B886" s="46">
        <v>23200311</v>
      </c>
      <c r="D886" s="11" t="s">
        <v>612</v>
      </c>
      <c r="E886" s="3">
        <v>39052</v>
      </c>
      <c r="F886" s="48">
        <v>0</v>
      </c>
      <c r="G886" s="48">
        <v>0</v>
      </c>
      <c r="H886" s="48">
        <v>0</v>
      </c>
      <c r="I886" s="48">
        <v>-1000000</v>
      </c>
      <c r="J886" s="48">
        <v>-1000000</v>
      </c>
      <c r="K886" s="48">
        <v>-1000000</v>
      </c>
      <c r="L886" s="48">
        <v>-1000000</v>
      </c>
      <c r="M886" s="49">
        <v>-1000000</v>
      </c>
      <c r="N886" s="49">
        <v>-1000000</v>
      </c>
      <c r="O886" s="49">
        <v>-1000000</v>
      </c>
      <c r="P886" s="49">
        <v>-1000000</v>
      </c>
      <c r="Q886" s="49">
        <v>-1000000</v>
      </c>
      <c r="R886" s="49">
        <v>-1000000</v>
      </c>
      <c r="S886" s="50">
        <f t="shared" si="131"/>
        <v>-791666.6666666666</v>
      </c>
      <c r="T886" s="50" t="e">
        <f>S886-#REF!</f>
        <v>#REF!</v>
      </c>
      <c r="U886" s="51" t="s">
        <v>597</v>
      </c>
      <c r="V886" s="51"/>
      <c r="W886" s="51" t="s">
        <v>598</v>
      </c>
      <c r="X886" s="56"/>
      <c r="Y886" s="56" t="s">
        <v>328</v>
      </c>
      <c r="AA886" s="53">
        <v>0</v>
      </c>
      <c r="AB886" s="8">
        <v>0</v>
      </c>
      <c r="AC886" s="54">
        <v>0</v>
      </c>
      <c r="AD886" s="53"/>
      <c r="AE886" s="8"/>
      <c r="AF886" s="54">
        <f t="shared" si="135"/>
        <v>0</v>
      </c>
      <c r="AG886" s="53"/>
      <c r="AH886" s="8"/>
      <c r="AI886" s="54">
        <f t="shared" si="132"/>
        <v>0</v>
      </c>
      <c r="AJ886" s="53">
        <f t="shared" si="140"/>
        <v>-791666.6666666666</v>
      </c>
      <c r="AK886" s="8">
        <f t="shared" si="140"/>
        <v>-791666.6666666666</v>
      </c>
      <c r="AL886" s="54">
        <f t="shared" si="140"/>
        <v>-791666.6666666666</v>
      </c>
      <c r="AM886" s="55">
        <f t="shared" si="133"/>
        <v>0</v>
      </c>
      <c r="AN886" s="4"/>
      <c r="AO886" s="4"/>
    </row>
    <row r="887" spans="1:41" ht="12.75">
      <c r="A887" s="11">
        <v>880</v>
      </c>
      <c r="B887" s="46">
        <v>23200312</v>
      </c>
      <c r="D887" s="11" t="s">
        <v>613</v>
      </c>
      <c r="E887" s="3">
        <v>38596</v>
      </c>
      <c r="F887" s="48">
        <v>0</v>
      </c>
      <c r="G887" s="48">
        <v>0</v>
      </c>
      <c r="H887" s="48">
        <v>0</v>
      </c>
      <c r="I887" s="48">
        <v>0</v>
      </c>
      <c r="J887" s="48">
        <v>0</v>
      </c>
      <c r="K887" s="48">
        <v>0</v>
      </c>
      <c r="L887" s="48">
        <v>0</v>
      </c>
      <c r="M887" s="49">
        <v>0</v>
      </c>
      <c r="N887" s="49">
        <v>0</v>
      </c>
      <c r="O887" s="49">
        <v>0</v>
      </c>
      <c r="P887" s="49">
        <v>0</v>
      </c>
      <c r="Q887" s="49">
        <v>0</v>
      </c>
      <c r="R887" s="49">
        <v>0</v>
      </c>
      <c r="S887" s="50">
        <f t="shared" si="131"/>
        <v>0</v>
      </c>
      <c r="T887" s="50" t="e">
        <f>S887-#REF!</f>
        <v>#REF!</v>
      </c>
      <c r="U887" s="51">
        <v>65</v>
      </c>
      <c r="V887" s="51"/>
      <c r="W887" s="51" t="s">
        <v>1130</v>
      </c>
      <c r="X887" s="56"/>
      <c r="Y887" s="56">
        <v>42</v>
      </c>
      <c r="AA887" s="53">
        <v>0</v>
      </c>
      <c r="AB887" s="8">
        <v>0</v>
      </c>
      <c r="AC887" s="54">
        <v>0</v>
      </c>
      <c r="AD887" s="53"/>
      <c r="AE887" s="8"/>
      <c r="AF887" s="54">
        <f t="shared" si="135"/>
        <v>0</v>
      </c>
      <c r="AG887" s="53"/>
      <c r="AH887" s="8"/>
      <c r="AI887" s="54">
        <f t="shared" si="132"/>
        <v>0</v>
      </c>
      <c r="AJ887" s="53">
        <f t="shared" si="140"/>
        <v>0</v>
      </c>
      <c r="AK887" s="8">
        <f t="shared" si="140"/>
        <v>0</v>
      </c>
      <c r="AL887" s="54">
        <f t="shared" si="140"/>
        <v>0</v>
      </c>
      <c r="AM887" s="55">
        <f t="shared" si="133"/>
        <v>0</v>
      </c>
      <c r="AN887" s="4"/>
      <c r="AO887" s="4"/>
    </row>
    <row r="888" spans="1:41" ht="12.75">
      <c r="A888" s="11">
        <v>881</v>
      </c>
      <c r="B888" s="46">
        <v>23200313</v>
      </c>
      <c r="D888" s="5" t="s">
        <v>614</v>
      </c>
      <c r="E888" s="3">
        <v>39142</v>
      </c>
      <c r="F888" s="48"/>
      <c r="G888" s="48"/>
      <c r="H888" s="48"/>
      <c r="I888" s="48">
        <v>0</v>
      </c>
      <c r="J888" s="48">
        <v>-381.33</v>
      </c>
      <c r="K888" s="48">
        <v>0</v>
      </c>
      <c r="L888" s="48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0</v>
      </c>
      <c r="R888" s="49">
        <v>0</v>
      </c>
      <c r="S888" s="50">
        <f t="shared" si="131"/>
        <v>-31.7775</v>
      </c>
      <c r="T888" s="50" t="e">
        <f>S888-#REF!</f>
        <v>#REF!</v>
      </c>
      <c r="U888" s="51" t="s">
        <v>1148</v>
      </c>
      <c r="V888" s="51"/>
      <c r="W888" s="51" t="s">
        <v>1149</v>
      </c>
      <c r="X888" s="56"/>
      <c r="Y888" s="56"/>
      <c r="AA888" s="53">
        <v>0</v>
      </c>
      <c r="AB888" s="8">
        <v>0</v>
      </c>
      <c r="AC888" s="54">
        <v>0</v>
      </c>
      <c r="AD888" s="53"/>
      <c r="AE888" s="8"/>
      <c r="AF888" s="54">
        <f t="shared" si="135"/>
        <v>0</v>
      </c>
      <c r="AG888" s="53"/>
      <c r="AH888" s="8"/>
      <c r="AI888" s="54">
        <f t="shared" si="132"/>
        <v>0</v>
      </c>
      <c r="AJ888" s="53">
        <f t="shared" si="140"/>
        <v>0</v>
      </c>
      <c r="AK888" s="8">
        <f t="shared" si="140"/>
        <v>0</v>
      </c>
      <c r="AL888" s="54">
        <f t="shared" si="140"/>
        <v>0</v>
      </c>
      <c r="AM888" s="55">
        <f t="shared" si="133"/>
        <v>-31.7775</v>
      </c>
      <c r="AN888" s="4"/>
      <c r="AO888" s="4"/>
    </row>
    <row r="889" spans="1:41" ht="12.75">
      <c r="A889" s="11">
        <v>882</v>
      </c>
      <c r="B889" s="46">
        <v>23200333</v>
      </c>
      <c r="D889" s="11" t="s">
        <v>615</v>
      </c>
      <c r="F889" s="48">
        <v>-8111111.75</v>
      </c>
      <c r="G889" s="48">
        <v>-9027408.99</v>
      </c>
      <c r="H889" s="48">
        <v>-9948879.91</v>
      </c>
      <c r="I889" s="48">
        <v>-9177770.54</v>
      </c>
      <c r="J889" s="48">
        <v>-7660471.07</v>
      </c>
      <c r="K889" s="48">
        <v>-8904127.88</v>
      </c>
      <c r="L889" s="48">
        <v>-9239403.32</v>
      </c>
      <c r="M889" s="49">
        <v>-9679509.84</v>
      </c>
      <c r="N889" s="49">
        <v>-10491982.98</v>
      </c>
      <c r="O889" s="49">
        <v>-10225493.19</v>
      </c>
      <c r="P889" s="49">
        <v>-9047930.02</v>
      </c>
      <c r="Q889" s="49">
        <v>-9016900.34</v>
      </c>
      <c r="R889" s="49">
        <v>-8234205</v>
      </c>
      <c r="S889" s="50">
        <f t="shared" si="131"/>
        <v>-9216044.704583334</v>
      </c>
      <c r="T889" s="50" t="e">
        <f>S889-#REF!</f>
        <v>#REF!</v>
      </c>
      <c r="U889" s="51" t="s">
        <v>1148</v>
      </c>
      <c r="V889" s="51"/>
      <c r="W889" s="51" t="s">
        <v>1149</v>
      </c>
      <c r="X889" s="56"/>
      <c r="Y889" s="56"/>
      <c r="AA889" s="53">
        <v>0</v>
      </c>
      <c r="AB889" s="8">
        <v>0</v>
      </c>
      <c r="AC889" s="54">
        <v>0</v>
      </c>
      <c r="AD889" s="53"/>
      <c r="AE889" s="8"/>
      <c r="AF889" s="54">
        <f t="shared" si="135"/>
        <v>0</v>
      </c>
      <c r="AG889" s="53"/>
      <c r="AH889" s="8"/>
      <c r="AI889" s="54">
        <f t="shared" si="132"/>
        <v>0</v>
      </c>
      <c r="AJ889" s="53">
        <f t="shared" si="140"/>
        <v>0</v>
      </c>
      <c r="AK889" s="8">
        <f t="shared" si="140"/>
        <v>0</v>
      </c>
      <c r="AL889" s="54">
        <f t="shared" si="140"/>
        <v>0</v>
      </c>
      <c r="AM889" s="55">
        <f t="shared" si="133"/>
        <v>-9216044.704583334</v>
      </c>
      <c r="AN889" s="4"/>
      <c r="AO889" s="4"/>
    </row>
    <row r="890" spans="1:41" ht="12.75">
      <c r="A890" s="11">
        <v>883</v>
      </c>
      <c r="B890" s="46">
        <v>23200483</v>
      </c>
      <c r="D890" s="11" t="s">
        <v>616</v>
      </c>
      <c r="F890" s="48">
        <v>-8982859.74</v>
      </c>
      <c r="G890" s="48">
        <v>-9980923.63</v>
      </c>
      <c r="H890" s="48">
        <v>-10979051.42</v>
      </c>
      <c r="I890" s="48">
        <v>-14044658</v>
      </c>
      <c r="J890" s="48">
        <v>-14379324.92</v>
      </c>
      <c r="K890" s="48">
        <v>-2987396.35</v>
      </c>
      <c r="L890" s="48">
        <v>-1721141.64</v>
      </c>
      <c r="M890" s="49">
        <v>-2329785.98</v>
      </c>
      <c r="N890" s="49">
        <v>-2977767.4</v>
      </c>
      <c r="O890" s="49">
        <v>-5575002.75</v>
      </c>
      <c r="P890" s="49">
        <v>-6151709.61</v>
      </c>
      <c r="Q890" s="49">
        <v>-6789041.86</v>
      </c>
      <c r="R890" s="49">
        <v>-6329048.37</v>
      </c>
      <c r="S890" s="50">
        <f t="shared" si="131"/>
        <v>-7130979.8012500005</v>
      </c>
      <c r="T890" s="50" t="e">
        <f>S890-#REF!</f>
        <v>#REF!</v>
      </c>
      <c r="U890" s="51" t="s">
        <v>1148</v>
      </c>
      <c r="V890" s="51"/>
      <c r="W890" s="51" t="s">
        <v>1149</v>
      </c>
      <c r="X890" s="56"/>
      <c r="Y890" s="56"/>
      <c r="AA890" s="53">
        <v>0</v>
      </c>
      <c r="AB890" s="8">
        <v>0</v>
      </c>
      <c r="AC890" s="54">
        <v>0</v>
      </c>
      <c r="AD890" s="53"/>
      <c r="AE890" s="8"/>
      <c r="AF890" s="54">
        <f t="shared" si="135"/>
        <v>0</v>
      </c>
      <c r="AG890" s="53"/>
      <c r="AH890" s="8"/>
      <c r="AI890" s="54">
        <f t="shared" si="132"/>
        <v>0</v>
      </c>
      <c r="AJ890" s="53">
        <f t="shared" si="140"/>
        <v>0</v>
      </c>
      <c r="AK890" s="8">
        <f t="shared" si="140"/>
        <v>0</v>
      </c>
      <c r="AL890" s="54">
        <f t="shared" si="140"/>
        <v>0</v>
      </c>
      <c r="AM890" s="55">
        <f t="shared" si="133"/>
        <v>-7130979.8012500005</v>
      </c>
      <c r="AN890" s="4"/>
      <c r="AO890" s="4"/>
    </row>
    <row r="891" spans="1:41" ht="12.75">
      <c r="A891" s="11">
        <v>884</v>
      </c>
      <c r="B891" s="46">
        <v>23200543</v>
      </c>
      <c r="D891" s="11" t="s">
        <v>617</v>
      </c>
      <c r="F891" s="48">
        <v>-39320731.95</v>
      </c>
      <c r="G891" s="48">
        <v>-42086671.58</v>
      </c>
      <c r="H891" s="48">
        <v>-52965538.44</v>
      </c>
      <c r="I891" s="48">
        <v>-122162580.72</v>
      </c>
      <c r="J891" s="48">
        <v>-83750796.17</v>
      </c>
      <c r="K891" s="48">
        <v>-79641462.05</v>
      </c>
      <c r="L891" s="48">
        <v>-56482603.6</v>
      </c>
      <c r="M891" s="49">
        <v>-39273096.86</v>
      </c>
      <c r="N891" s="49">
        <v>-46388453.08</v>
      </c>
      <c r="O891" s="49">
        <v>-46161829.42</v>
      </c>
      <c r="P891" s="49">
        <v>-47460162.57</v>
      </c>
      <c r="Q891" s="49">
        <v>-42969917.74</v>
      </c>
      <c r="R891" s="49">
        <v>-60956135.21</v>
      </c>
      <c r="S891" s="50">
        <f t="shared" si="131"/>
        <v>-59123462.150833346</v>
      </c>
      <c r="T891" s="50" t="e">
        <f>S891-#REF!</f>
        <v>#REF!</v>
      </c>
      <c r="U891" s="51" t="s">
        <v>1148</v>
      </c>
      <c r="V891" s="51"/>
      <c r="W891" s="51" t="s">
        <v>1149</v>
      </c>
      <c r="X891" s="56"/>
      <c r="Y891" s="56"/>
      <c r="AA891" s="53">
        <v>0</v>
      </c>
      <c r="AB891" s="8">
        <v>0</v>
      </c>
      <c r="AC891" s="54">
        <v>0</v>
      </c>
      <c r="AD891" s="53"/>
      <c r="AE891" s="8"/>
      <c r="AF891" s="54">
        <f t="shared" si="135"/>
        <v>0</v>
      </c>
      <c r="AG891" s="53"/>
      <c r="AH891" s="8"/>
      <c r="AI891" s="54">
        <f t="shared" si="132"/>
        <v>0</v>
      </c>
      <c r="AJ891" s="53">
        <f t="shared" si="140"/>
        <v>0</v>
      </c>
      <c r="AK891" s="8">
        <f t="shared" si="140"/>
        <v>0</v>
      </c>
      <c r="AL891" s="54">
        <f t="shared" si="140"/>
        <v>0</v>
      </c>
      <c r="AM891" s="55">
        <f t="shared" si="133"/>
        <v>-59123462.150833346</v>
      </c>
      <c r="AN891" s="4"/>
      <c r="AO891" s="4"/>
    </row>
    <row r="892" spans="1:41" ht="12.75">
      <c r="A892" s="11">
        <v>885</v>
      </c>
      <c r="B892" s="75">
        <v>23200563</v>
      </c>
      <c r="D892" s="5" t="s">
        <v>618</v>
      </c>
      <c r="F892" s="48">
        <v>0</v>
      </c>
      <c r="G892" s="48">
        <v>0</v>
      </c>
      <c r="H892" s="48">
        <v>0</v>
      </c>
      <c r="I892" s="48">
        <v>0</v>
      </c>
      <c r="J892" s="48">
        <v>0</v>
      </c>
      <c r="K892" s="48">
        <v>0</v>
      </c>
      <c r="L892" s="48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50">
        <f t="shared" si="131"/>
        <v>0</v>
      </c>
      <c r="T892" s="50" t="e">
        <f>S892-#REF!</f>
        <v>#REF!</v>
      </c>
      <c r="U892" s="51" t="s">
        <v>1148</v>
      </c>
      <c r="V892" s="51"/>
      <c r="W892" s="51" t="s">
        <v>1149</v>
      </c>
      <c r="X892" s="56"/>
      <c r="Y892" s="56"/>
      <c r="AA892" s="53">
        <v>0</v>
      </c>
      <c r="AB892" s="8">
        <v>0</v>
      </c>
      <c r="AC892" s="54">
        <v>0</v>
      </c>
      <c r="AD892" s="53"/>
      <c r="AE892" s="8"/>
      <c r="AF892" s="54">
        <f t="shared" si="135"/>
        <v>0</v>
      </c>
      <c r="AG892" s="53"/>
      <c r="AH892" s="8"/>
      <c r="AI892" s="54">
        <f t="shared" si="132"/>
        <v>0</v>
      </c>
      <c r="AJ892" s="53">
        <f t="shared" si="140"/>
        <v>0</v>
      </c>
      <c r="AK892" s="8">
        <f t="shared" si="140"/>
        <v>0</v>
      </c>
      <c r="AL892" s="54">
        <f t="shared" si="140"/>
        <v>0</v>
      </c>
      <c r="AM892" s="55">
        <f t="shared" si="133"/>
        <v>0</v>
      </c>
      <c r="AN892" s="4"/>
      <c r="AO892" s="4"/>
    </row>
    <row r="893" spans="1:41" ht="12.75">
      <c r="A893" s="11">
        <v>886</v>
      </c>
      <c r="B893" s="75">
        <v>23200573</v>
      </c>
      <c r="D893" s="5" t="s">
        <v>619</v>
      </c>
      <c r="F893" s="48">
        <v>0</v>
      </c>
      <c r="G893" s="48">
        <v>0</v>
      </c>
      <c r="H893" s="48">
        <v>0</v>
      </c>
      <c r="I893" s="48">
        <v>0</v>
      </c>
      <c r="J893" s="48">
        <v>0</v>
      </c>
      <c r="K893" s="48">
        <v>0</v>
      </c>
      <c r="L893" s="48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50">
        <f t="shared" si="131"/>
        <v>0</v>
      </c>
      <c r="T893" s="50" t="e">
        <f>S893-#REF!</f>
        <v>#REF!</v>
      </c>
      <c r="U893" s="51" t="s">
        <v>1148</v>
      </c>
      <c r="V893" s="51"/>
      <c r="W893" s="51" t="s">
        <v>1149</v>
      </c>
      <c r="X893" s="56"/>
      <c r="Y893" s="56"/>
      <c r="AA893" s="53">
        <v>0</v>
      </c>
      <c r="AB893" s="8">
        <v>0</v>
      </c>
      <c r="AC893" s="54">
        <v>0</v>
      </c>
      <c r="AD893" s="53"/>
      <c r="AE893" s="8"/>
      <c r="AF893" s="54">
        <f t="shared" si="135"/>
        <v>0</v>
      </c>
      <c r="AG893" s="53"/>
      <c r="AH893" s="8"/>
      <c r="AI893" s="54">
        <f t="shared" si="132"/>
        <v>0</v>
      </c>
      <c r="AJ893" s="53">
        <f t="shared" si="140"/>
        <v>0</v>
      </c>
      <c r="AK893" s="8">
        <f t="shared" si="140"/>
        <v>0</v>
      </c>
      <c r="AL893" s="54">
        <f t="shared" si="140"/>
        <v>0</v>
      </c>
      <c r="AM893" s="55">
        <f t="shared" si="133"/>
        <v>0</v>
      </c>
      <c r="AN893" s="4"/>
      <c r="AO893" s="4"/>
    </row>
    <row r="894" spans="1:41" ht="12.75">
      <c r="A894" s="11">
        <v>887</v>
      </c>
      <c r="B894" s="75">
        <v>23200583</v>
      </c>
      <c r="D894" s="5" t="s">
        <v>620</v>
      </c>
      <c r="F894" s="48">
        <v>0</v>
      </c>
      <c r="G894" s="48">
        <v>0</v>
      </c>
      <c r="H894" s="48">
        <v>0</v>
      </c>
      <c r="I894" s="48">
        <v>0</v>
      </c>
      <c r="J894" s="48">
        <v>0</v>
      </c>
      <c r="K894" s="48">
        <v>0</v>
      </c>
      <c r="L894" s="48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50">
        <f aca="true" t="shared" si="141" ref="S894:S957">(F894+R894+SUM(G894:Q894)*2)/24</f>
        <v>0</v>
      </c>
      <c r="T894" s="50" t="e">
        <f>S894-#REF!</f>
        <v>#REF!</v>
      </c>
      <c r="U894" s="51" t="s">
        <v>1148</v>
      </c>
      <c r="V894" s="51"/>
      <c r="W894" s="51" t="s">
        <v>1149</v>
      </c>
      <c r="X894" s="56"/>
      <c r="Y894" s="56"/>
      <c r="AA894" s="53">
        <v>0</v>
      </c>
      <c r="AB894" s="8">
        <v>0</v>
      </c>
      <c r="AC894" s="54">
        <v>0</v>
      </c>
      <c r="AD894" s="53"/>
      <c r="AE894" s="8"/>
      <c r="AF894" s="54">
        <f t="shared" si="135"/>
        <v>0</v>
      </c>
      <c r="AG894" s="53"/>
      <c r="AH894" s="8"/>
      <c r="AI894" s="54">
        <f aca="true" t="shared" si="142" ref="AI894:AI957">AG894+AH894</f>
        <v>0</v>
      </c>
      <c r="AJ894" s="53">
        <f t="shared" si="140"/>
        <v>0</v>
      </c>
      <c r="AK894" s="8">
        <f t="shared" si="140"/>
        <v>0</v>
      </c>
      <c r="AL894" s="54">
        <f t="shared" si="140"/>
        <v>0</v>
      </c>
      <c r="AM894" s="55">
        <f aca="true" t="shared" si="143" ref="AM894:AM957">S894-AC894-AF894-AL894-AI894</f>
        <v>0</v>
      </c>
      <c r="AN894" s="4"/>
      <c r="AO894" s="4"/>
    </row>
    <row r="895" spans="1:41" ht="12.75">
      <c r="A895" s="11">
        <v>888</v>
      </c>
      <c r="B895" s="75">
        <v>23200593</v>
      </c>
      <c r="D895" s="5" t="s">
        <v>621</v>
      </c>
      <c r="F895" s="48">
        <v>0</v>
      </c>
      <c r="G895" s="48">
        <v>0</v>
      </c>
      <c r="H895" s="48">
        <v>0</v>
      </c>
      <c r="I895" s="48">
        <v>0</v>
      </c>
      <c r="J895" s="48">
        <v>0</v>
      </c>
      <c r="K895" s="48">
        <v>0</v>
      </c>
      <c r="L895" s="48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50">
        <f t="shared" si="141"/>
        <v>0</v>
      </c>
      <c r="T895" s="50" t="e">
        <f>S895-#REF!</f>
        <v>#REF!</v>
      </c>
      <c r="U895" s="51" t="s">
        <v>1148</v>
      </c>
      <c r="V895" s="51"/>
      <c r="W895" s="51" t="s">
        <v>1149</v>
      </c>
      <c r="X895" s="56"/>
      <c r="Y895" s="56"/>
      <c r="AA895" s="53">
        <v>0</v>
      </c>
      <c r="AB895" s="8">
        <v>0</v>
      </c>
      <c r="AC895" s="54">
        <v>0</v>
      </c>
      <c r="AD895" s="53"/>
      <c r="AE895" s="8"/>
      <c r="AF895" s="54">
        <f t="shared" si="135"/>
        <v>0</v>
      </c>
      <c r="AG895" s="53"/>
      <c r="AH895" s="8"/>
      <c r="AI895" s="54">
        <f t="shared" si="142"/>
        <v>0</v>
      </c>
      <c r="AJ895" s="53">
        <f t="shared" si="140"/>
        <v>0</v>
      </c>
      <c r="AK895" s="8">
        <f t="shared" si="140"/>
        <v>0</v>
      </c>
      <c r="AL895" s="54">
        <f t="shared" si="140"/>
        <v>0</v>
      </c>
      <c r="AM895" s="55">
        <f t="shared" si="143"/>
        <v>0</v>
      </c>
      <c r="AN895" s="4"/>
      <c r="AO895" s="4"/>
    </row>
    <row r="896" spans="1:41" ht="12.75">
      <c r="A896" s="11">
        <v>889</v>
      </c>
      <c r="B896" s="75">
        <v>23200603</v>
      </c>
      <c r="D896" s="5" t="s">
        <v>622</v>
      </c>
      <c r="F896" s="48">
        <v>0</v>
      </c>
      <c r="G896" s="48">
        <v>0</v>
      </c>
      <c r="H896" s="48">
        <v>0</v>
      </c>
      <c r="I896" s="48">
        <v>0</v>
      </c>
      <c r="J896" s="48">
        <v>0</v>
      </c>
      <c r="K896" s="48">
        <v>0</v>
      </c>
      <c r="L896" s="48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50">
        <f t="shared" si="141"/>
        <v>0</v>
      </c>
      <c r="T896" s="50" t="e">
        <f>S896-#REF!</f>
        <v>#REF!</v>
      </c>
      <c r="U896" s="51" t="s">
        <v>1148</v>
      </c>
      <c r="V896" s="51"/>
      <c r="W896" s="51" t="s">
        <v>1149</v>
      </c>
      <c r="X896" s="56"/>
      <c r="Y896" s="56"/>
      <c r="AA896" s="53">
        <v>0</v>
      </c>
      <c r="AB896" s="8">
        <v>0</v>
      </c>
      <c r="AC896" s="54">
        <v>0</v>
      </c>
      <c r="AD896" s="53"/>
      <c r="AE896" s="8"/>
      <c r="AF896" s="54">
        <f t="shared" si="135"/>
        <v>0</v>
      </c>
      <c r="AG896" s="53"/>
      <c r="AH896" s="8"/>
      <c r="AI896" s="54">
        <f t="shared" si="142"/>
        <v>0</v>
      </c>
      <c r="AJ896" s="53">
        <f t="shared" si="140"/>
        <v>0</v>
      </c>
      <c r="AK896" s="8">
        <f t="shared" si="140"/>
        <v>0</v>
      </c>
      <c r="AL896" s="54">
        <f t="shared" si="140"/>
        <v>0</v>
      </c>
      <c r="AM896" s="55">
        <f t="shared" si="143"/>
        <v>0</v>
      </c>
      <c r="AN896" s="4"/>
      <c r="AO896" s="4"/>
    </row>
    <row r="897" spans="1:41" ht="12.75">
      <c r="A897" s="11">
        <v>890</v>
      </c>
      <c r="B897" s="75">
        <v>23200613</v>
      </c>
      <c r="D897" s="5" t="s">
        <v>623</v>
      </c>
      <c r="F897" s="48">
        <v>0</v>
      </c>
      <c r="G897" s="48">
        <v>0</v>
      </c>
      <c r="H897" s="48">
        <v>0</v>
      </c>
      <c r="I897" s="48">
        <v>0</v>
      </c>
      <c r="J897" s="48">
        <v>0</v>
      </c>
      <c r="K897" s="48">
        <v>0</v>
      </c>
      <c r="L897" s="48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50">
        <f t="shared" si="141"/>
        <v>0</v>
      </c>
      <c r="T897" s="50" t="e">
        <f>S897-#REF!</f>
        <v>#REF!</v>
      </c>
      <c r="U897" s="51" t="s">
        <v>1148</v>
      </c>
      <c r="V897" s="51"/>
      <c r="W897" s="51" t="s">
        <v>1149</v>
      </c>
      <c r="X897" s="56"/>
      <c r="Y897" s="56"/>
      <c r="AA897" s="53">
        <v>0</v>
      </c>
      <c r="AB897" s="8">
        <v>0</v>
      </c>
      <c r="AC897" s="54">
        <v>0</v>
      </c>
      <c r="AD897" s="53"/>
      <c r="AE897" s="8"/>
      <c r="AF897" s="54">
        <f t="shared" si="135"/>
        <v>0</v>
      </c>
      <c r="AG897" s="53"/>
      <c r="AH897" s="8"/>
      <c r="AI897" s="54">
        <f t="shared" si="142"/>
        <v>0</v>
      </c>
      <c r="AJ897" s="53">
        <f t="shared" si="140"/>
        <v>0</v>
      </c>
      <c r="AK897" s="8">
        <f t="shared" si="140"/>
        <v>0</v>
      </c>
      <c r="AL897" s="54">
        <f t="shared" si="140"/>
        <v>0</v>
      </c>
      <c r="AM897" s="55">
        <f t="shared" si="143"/>
        <v>0</v>
      </c>
      <c r="AN897" s="4"/>
      <c r="AO897" s="4"/>
    </row>
    <row r="898" spans="1:41" ht="12.75">
      <c r="A898" s="11">
        <v>891</v>
      </c>
      <c r="B898" s="75">
        <v>23200623</v>
      </c>
      <c r="D898" s="5" t="s">
        <v>624</v>
      </c>
      <c r="F898" s="48">
        <v>0</v>
      </c>
      <c r="G898" s="48">
        <v>0</v>
      </c>
      <c r="H898" s="48">
        <v>0</v>
      </c>
      <c r="I898" s="48">
        <v>0</v>
      </c>
      <c r="J898" s="48">
        <v>0</v>
      </c>
      <c r="K898" s="48">
        <v>0</v>
      </c>
      <c r="L898" s="48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50">
        <f t="shared" si="141"/>
        <v>0</v>
      </c>
      <c r="T898" s="50" t="e">
        <f>S898-#REF!</f>
        <v>#REF!</v>
      </c>
      <c r="U898" s="51" t="s">
        <v>1148</v>
      </c>
      <c r="V898" s="51"/>
      <c r="W898" s="51" t="s">
        <v>1149</v>
      </c>
      <c r="X898" s="56"/>
      <c r="Y898" s="56"/>
      <c r="AA898" s="53">
        <v>0</v>
      </c>
      <c r="AB898" s="8">
        <v>0</v>
      </c>
      <c r="AC898" s="54">
        <v>0</v>
      </c>
      <c r="AD898" s="53"/>
      <c r="AE898" s="8"/>
      <c r="AF898" s="54">
        <f t="shared" si="135"/>
        <v>0</v>
      </c>
      <c r="AG898" s="53"/>
      <c r="AH898" s="8"/>
      <c r="AI898" s="54">
        <f t="shared" si="142"/>
        <v>0</v>
      </c>
      <c r="AJ898" s="53">
        <f aca="true" t="shared" si="144" ref="AJ898:AL917">IF($Y898&gt;0,$S898-$AF898-$AI898-$AC898,0)</f>
        <v>0</v>
      </c>
      <c r="AK898" s="8">
        <f t="shared" si="144"/>
        <v>0</v>
      </c>
      <c r="AL898" s="54">
        <f t="shared" si="144"/>
        <v>0</v>
      </c>
      <c r="AM898" s="55">
        <f t="shared" si="143"/>
        <v>0</v>
      </c>
      <c r="AN898" s="4"/>
      <c r="AO898" s="4"/>
    </row>
    <row r="899" spans="1:41" ht="12.75">
      <c r="A899" s="11">
        <v>892</v>
      </c>
      <c r="B899" s="75">
        <v>23200633</v>
      </c>
      <c r="D899" s="5" t="s">
        <v>625</v>
      </c>
      <c r="F899" s="48">
        <v>0</v>
      </c>
      <c r="G899" s="48">
        <v>0</v>
      </c>
      <c r="H899" s="48">
        <v>0</v>
      </c>
      <c r="I899" s="48">
        <v>0</v>
      </c>
      <c r="J899" s="48">
        <v>0</v>
      </c>
      <c r="K899" s="48">
        <v>0</v>
      </c>
      <c r="L899" s="48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50">
        <f t="shared" si="141"/>
        <v>0</v>
      </c>
      <c r="T899" s="50" t="e">
        <f>S899-#REF!</f>
        <v>#REF!</v>
      </c>
      <c r="U899" s="51" t="s">
        <v>1148</v>
      </c>
      <c r="V899" s="51"/>
      <c r="W899" s="51" t="s">
        <v>1149</v>
      </c>
      <c r="X899" s="56"/>
      <c r="Y899" s="56"/>
      <c r="AA899" s="53">
        <v>0</v>
      </c>
      <c r="AB899" s="8">
        <v>0</v>
      </c>
      <c r="AC899" s="54">
        <v>0</v>
      </c>
      <c r="AD899" s="53"/>
      <c r="AE899" s="8"/>
      <c r="AF899" s="54">
        <f t="shared" si="135"/>
        <v>0</v>
      </c>
      <c r="AG899" s="53"/>
      <c r="AH899" s="8"/>
      <c r="AI899" s="54">
        <f t="shared" si="142"/>
        <v>0</v>
      </c>
      <c r="AJ899" s="53">
        <f t="shared" si="144"/>
        <v>0</v>
      </c>
      <c r="AK899" s="8">
        <f t="shared" si="144"/>
        <v>0</v>
      </c>
      <c r="AL899" s="54">
        <f t="shared" si="144"/>
        <v>0</v>
      </c>
      <c r="AM899" s="55">
        <f t="shared" si="143"/>
        <v>0</v>
      </c>
      <c r="AN899" s="4"/>
      <c r="AO899" s="4"/>
    </row>
    <row r="900" spans="1:41" ht="12.75">
      <c r="A900" s="11">
        <v>893</v>
      </c>
      <c r="B900" s="46">
        <v>23200643</v>
      </c>
      <c r="D900" s="11" t="s">
        <v>626</v>
      </c>
      <c r="F900" s="48">
        <v>-3575262.23</v>
      </c>
      <c r="G900" s="48">
        <v>-3959416.04</v>
      </c>
      <c r="H900" s="48">
        <v>-4176303.53</v>
      </c>
      <c r="I900" s="48">
        <v>-3082904.69</v>
      </c>
      <c r="J900" s="48">
        <v>-4162921.57</v>
      </c>
      <c r="K900" s="48">
        <v>-3077217.07</v>
      </c>
      <c r="L900" s="48">
        <v>-3932697.86</v>
      </c>
      <c r="M900" s="49">
        <v>-4018678.08</v>
      </c>
      <c r="N900" s="49">
        <v>-4455091.35</v>
      </c>
      <c r="O900" s="49">
        <v>-4553736.92</v>
      </c>
      <c r="P900" s="49">
        <v>-3710445.64</v>
      </c>
      <c r="Q900" s="49">
        <v>-4169485.67</v>
      </c>
      <c r="R900" s="49">
        <v>-3869787.54</v>
      </c>
      <c r="S900" s="50">
        <f t="shared" si="141"/>
        <v>-3918451.942083333</v>
      </c>
      <c r="T900" s="50" t="e">
        <f>S900-#REF!</f>
        <v>#REF!</v>
      </c>
      <c r="U900" s="51" t="s">
        <v>1148</v>
      </c>
      <c r="V900" s="51"/>
      <c r="W900" s="51" t="s">
        <v>1149</v>
      </c>
      <c r="X900" s="56"/>
      <c r="Y900" s="56"/>
      <c r="AA900" s="53">
        <v>0</v>
      </c>
      <c r="AB900" s="8">
        <v>0</v>
      </c>
      <c r="AC900" s="54">
        <v>0</v>
      </c>
      <c r="AD900" s="53"/>
      <c r="AE900" s="8"/>
      <c r="AF900" s="54">
        <f t="shared" si="135"/>
        <v>0</v>
      </c>
      <c r="AG900" s="53"/>
      <c r="AH900" s="8"/>
      <c r="AI900" s="54">
        <f t="shared" si="142"/>
        <v>0</v>
      </c>
      <c r="AJ900" s="53">
        <f t="shared" si="144"/>
        <v>0</v>
      </c>
      <c r="AK900" s="8">
        <f t="shared" si="144"/>
        <v>0</v>
      </c>
      <c r="AL900" s="54">
        <f t="shared" si="144"/>
        <v>0</v>
      </c>
      <c r="AM900" s="55">
        <f t="shared" si="143"/>
        <v>-3918451.942083333</v>
      </c>
      <c r="AN900" s="4"/>
      <c r="AO900" s="4"/>
    </row>
    <row r="901" spans="1:41" ht="12.75">
      <c r="A901" s="11">
        <v>894</v>
      </c>
      <c r="B901" s="46">
        <v>23200653</v>
      </c>
      <c r="D901" s="11" t="s">
        <v>627</v>
      </c>
      <c r="F901" s="48">
        <v>-880103.77</v>
      </c>
      <c r="G901" s="48">
        <v>-1252003.96</v>
      </c>
      <c r="H901" s="48">
        <v>-2204259.85</v>
      </c>
      <c r="I901" s="48">
        <v>0</v>
      </c>
      <c r="J901" s="48">
        <v>-434196.36</v>
      </c>
      <c r="K901" s="48">
        <v>-437378.01</v>
      </c>
      <c r="L901" s="48">
        <v>-891478.33</v>
      </c>
      <c r="M901" s="49">
        <v>-1207185.73</v>
      </c>
      <c r="N901" s="49">
        <v>-1723246.89</v>
      </c>
      <c r="O901" s="49">
        <v>-2037803.44</v>
      </c>
      <c r="P901" s="49">
        <v>-324913.74</v>
      </c>
      <c r="Q901" s="49">
        <v>-828370.88</v>
      </c>
      <c r="R901" s="49">
        <v>-1165717.28</v>
      </c>
      <c r="S901" s="50">
        <f t="shared" si="141"/>
        <v>-1030312.3095833334</v>
      </c>
      <c r="T901" s="50" t="e">
        <f>S901-#REF!</f>
        <v>#REF!</v>
      </c>
      <c r="U901" s="51" t="s">
        <v>1148</v>
      </c>
      <c r="V901" s="51"/>
      <c r="W901" s="51" t="s">
        <v>1149</v>
      </c>
      <c r="X901" s="56"/>
      <c r="Y901" s="56"/>
      <c r="AA901" s="53">
        <v>0</v>
      </c>
      <c r="AB901" s="8">
        <v>0</v>
      </c>
      <c r="AC901" s="54">
        <v>0</v>
      </c>
      <c r="AD901" s="53"/>
      <c r="AE901" s="8"/>
      <c r="AF901" s="54">
        <f t="shared" si="135"/>
        <v>0</v>
      </c>
      <c r="AG901" s="53"/>
      <c r="AH901" s="8"/>
      <c r="AI901" s="54">
        <f t="shared" si="142"/>
        <v>0</v>
      </c>
      <c r="AJ901" s="53">
        <f t="shared" si="144"/>
        <v>0</v>
      </c>
      <c r="AK901" s="8">
        <f t="shared" si="144"/>
        <v>0</v>
      </c>
      <c r="AL901" s="54">
        <f t="shared" si="144"/>
        <v>0</v>
      </c>
      <c r="AM901" s="55">
        <f t="shared" si="143"/>
        <v>-1030312.3095833334</v>
      </c>
      <c r="AN901" s="4"/>
      <c r="AO901" s="4"/>
    </row>
    <row r="902" spans="1:41" ht="12.75">
      <c r="A902" s="11">
        <v>895</v>
      </c>
      <c r="B902" s="75">
        <v>23200673</v>
      </c>
      <c r="C902" s="11"/>
      <c r="D902" s="5" t="s">
        <v>628</v>
      </c>
      <c r="E902" s="23"/>
      <c r="F902" s="48">
        <v>0</v>
      </c>
      <c r="G902" s="48">
        <v>0</v>
      </c>
      <c r="H902" s="48">
        <v>0</v>
      </c>
      <c r="I902" s="48">
        <v>0</v>
      </c>
      <c r="J902" s="48">
        <v>0</v>
      </c>
      <c r="K902" s="48">
        <v>0</v>
      </c>
      <c r="L902" s="48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50">
        <f t="shared" si="141"/>
        <v>0</v>
      </c>
      <c r="T902" s="50" t="e">
        <f>S902-#REF!</f>
        <v>#REF!</v>
      </c>
      <c r="U902" s="51" t="s">
        <v>1148</v>
      </c>
      <c r="V902" s="51"/>
      <c r="W902" s="51" t="s">
        <v>1149</v>
      </c>
      <c r="X902" s="56"/>
      <c r="Y902" s="56"/>
      <c r="AA902" s="53">
        <v>0</v>
      </c>
      <c r="AB902" s="8">
        <v>0</v>
      </c>
      <c r="AC902" s="54">
        <v>0</v>
      </c>
      <c r="AD902" s="53"/>
      <c r="AE902" s="8"/>
      <c r="AF902" s="54">
        <f t="shared" si="135"/>
        <v>0</v>
      </c>
      <c r="AG902" s="53"/>
      <c r="AH902" s="8"/>
      <c r="AI902" s="54">
        <f t="shared" si="142"/>
        <v>0</v>
      </c>
      <c r="AJ902" s="53">
        <f t="shared" si="144"/>
        <v>0</v>
      </c>
      <c r="AK902" s="8">
        <f t="shared" si="144"/>
        <v>0</v>
      </c>
      <c r="AL902" s="54">
        <f t="shared" si="144"/>
        <v>0</v>
      </c>
      <c r="AM902" s="55">
        <f t="shared" si="143"/>
        <v>0</v>
      </c>
      <c r="AN902" s="4"/>
      <c r="AO902" s="4"/>
    </row>
    <row r="903" spans="1:41" ht="12.75">
      <c r="A903" s="11">
        <v>896</v>
      </c>
      <c r="B903" s="75">
        <v>23200683</v>
      </c>
      <c r="D903" s="5" t="s">
        <v>629</v>
      </c>
      <c r="E903" s="23"/>
      <c r="F903" s="48">
        <v>-3372.5</v>
      </c>
      <c r="G903" s="48">
        <v>0</v>
      </c>
      <c r="H903" s="48">
        <v>0</v>
      </c>
      <c r="I903" s="48">
        <v>0</v>
      </c>
      <c r="J903" s="48">
        <v>0</v>
      </c>
      <c r="K903" s="48">
        <v>0</v>
      </c>
      <c r="L903" s="48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30</v>
      </c>
      <c r="R903" s="49">
        <v>0</v>
      </c>
      <c r="S903" s="50">
        <f t="shared" si="141"/>
        <v>-138.02083333333334</v>
      </c>
      <c r="T903" s="50" t="e">
        <f>S903-#REF!</f>
        <v>#REF!</v>
      </c>
      <c r="U903" s="51" t="s">
        <v>1148</v>
      </c>
      <c r="V903" s="51"/>
      <c r="W903" s="51" t="s">
        <v>1149</v>
      </c>
      <c r="X903" s="56"/>
      <c r="Y903" s="56"/>
      <c r="AA903" s="53">
        <v>0</v>
      </c>
      <c r="AB903" s="8">
        <v>0</v>
      </c>
      <c r="AC903" s="54">
        <v>0</v>
      </c>
      <c r="AD903" s="53"/>
      <c r="AE903" s="8"/>
      <c r="AF903" s="54">
        <f t="shared" si="135"/>
        <v>0</v>
      </c>
      <c r="AG903" s="53"/>
      <c r="AH903" s="8"/>
      <c r="AI903" s="54">
        <f t="shared" si="142"/>
        <v>0</v>
      </c>
      <c r="AJ903" s="53">
        <f t="shared" si="144"/>
        <v>0</v>
      </c>
      <c r="AK903" s="8">
        <f t="shared" si="144"/>
        <v>0</v>
      </c>
      <c r="AL903" s="54">
        <f t="shared" si="144"/>
        <v>0</v>
      </c>
      <c r="AM903" s="55">
        <f t="shared" si="143"/>
        <v>-138.02083333333334</v>
      </c>
      <c r="AN903" s="4"/>
      <c r="AO903" s="4"/>
    </row>
    <row r="904" spans="1:41" ht="12.75">
      <c r="A904" s="11">
        <v>897</v>
      </c>
      <c r="B904" s="75">
        <v>23200693</v>
      </c>
      <c r="C904" s="11"/>
      <c r="D904" s="5" t="s">
        <v>630</v>
      </c>
      <c r="E904" s="23"/>
      <c r="F904" s="48">
        <v>-23504.01</v>
      </c>
      <c r="G904" s="48">
        <v>-95.67</v>
      </c>
      <c r="H904" s="48">
        <v>-81.68</v>
      </c>
      <c r="I904" s="48">
        <v>-183031.75</v>
      </c>
      <c r="J904" s="48">
        <v>-135228.07</v>
      </c>
      <c r="K904" s="48">
        <v>-110500.65</v>
      </c>
      <c r="L904" s="48">
        <v>-39525</v>
      </c>
      <c r="M904" s="49">
        <v>-21588.18</v>
      </c>
      <c r="N904" s="49">
        <v>-539.02</v>
      </c>
      <c r="O904" s="49">
        <v>-287.24</v>
      </c>
      <c r="P904" s="49">
        <v>-122137.73</v>
      </c>
      <c r="Q904" s="49">
        <v>-33620.62</v>
      </c>
      <c r="R904" s="49">
        <v>-21311.17</v>
      </c>
      <c r="S904" s="50">
        <f t="shared" si="141"/>
        <v>-55753.600000000006</v>
      </c>
      <c r="T904" s="50" t="e">
        <f>S904-#REF!</f>
        <v>#REF!</v>
      </c>
      <c r="U904" s="51" t="s">
        <v>1148</v>
      </c>
      <c r="V904" s="51"/>
      <c r="W904" s="51" t="s">
        <v>1149</v>
      </c>
      <c r="X904" s="56"/>
      <c r="Y904" s="56"/>
      <c r="AA904" s="53">
        <v>0</v>
      </c>
      <c r="AB904" s="8">
        <v>0</v>
      </c>
      <c r="AC904" s="54">
        <v>0</v>
      </c>
      <c r="AD904" s="53"/>
      <c r="AE904" s="8"/>
      <c r="AF904" s="54">
        <f t="shared" si="135"/>
        <v>0</v>
      </c>
      <c r="AG904" s="53"/>
      <c r="AH904" s="8"/>
      <c r="AI904" s="54">
        <f t="shared" si="142"/>
        <v>0</v>
      </c>
      <c r="AJ904" s="53">
        <f t="shared" si="144"/>
        <v>0</v>
      </c>
      <c r="AK904" s="8">
        <f t="shared" si="144"/>
        <v>0</v>
      </c>
      <c r="AL904" s="54">
        <f t="shared" si="144"/>
        <v>0</v>
      </c>
      <c r="AM904" s="55">
        <f t="shared" si="143"/>
        <v>-55753.600000000006</v>
      </c>
      <c r="AN904" s="4"/>
      <c r="AO904" s="4"/>
    </row>
    <row r="905" spans="1:41" ht="12.75">
      <c r="A905" s="11">
        <v>898</v>
      </c>
      <c r="B905" s="75">
        <v>23200713</v>
      </c>
      <c r="C905" s="47"/>
      <c r="D905" s="5" t="s">
        <v>631</v>
      </c>
      <c r="E905" s="23">
        <v>38442</v>
      </c>
      <c r="F905" s="48">
        <v>0</v>
      </c>
      <c r="G905" s="48">
        <v>0</v>
      </c>
      <c r="H905" s="48">
        <v>0</v>
      </c>
      <c r="I905" s="48">
        <v>0</v>
      </c>
      <c r="J905" s="48">
        <v>0</v>
      </c>
      <c r="K905" s="48">
        <v>0</v>
      </c>
      <c r="L905" s="48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50">
        <f t="shared" si="141"/>
        <v>0</v>
      </c>
      <c r="T905" s="50" t="e">
        <f>S905-#REF!</f>
        <v>#REF!</v>
      </c>
      <c r="U905" s="51" t="s">
        <v>1148</v>
      </c>
      <c r="V905" s="51"/>
      <c r="W905" s="51" t="s">
        <v>1149</v>
      </c>
      <c r="X905" s="56"/>
      <c r="Y905" s="56"/>
      <c r="AA905" s="53">
        <v>0</v>
      </c>
      <c r="AB905" s="8">
        <v>0</v>
      </c>
      <c r="AC905" s="54">
        <v>0</v>
      </c>
      <c r="AD905" s="53"/>
      <c r="AE905" s="8"/>
      <c r="AF905" s="54">
        <f t="shared" si="135"/>
        <v>0</v>
      </c>
      <c r="AG905" s="53"/>
      <c r="AH905" s="8"/>
      <c r="AI905" s="54">
        <f t="shared" si="142"/>
        <v>0</v>
      </c>
      <c r="AJ905" s="53">
        <f t="shared" si="144"/>
        <v>0</v>
      </c>
      <c r="AK905" s="8">
        <f t="shared" si="144"/>
        <v>0</v>
      </c>
      <c r="AL905" s="54">
        <f t="shared" si="144"/>
        <v>0</v>
      </c>
      <c r="AM905" s="55">
        <f t="shared" si="143"/>
        <v>0</v>
      </c>
      <c r="AN905" s="4"/>
      <c r="AO905" s="4"/>
    </row>
    <row r="906" spans="1:41" ht="12.75">
      <c r="A906" s="11">
        <v>899</v>
      </c>
      <c r="B906" s="75">
        <v>23200723</v>
      </c>
      <c r="C906" s="47"/>
      <c r="D906" s="5" t="s">
        <v>619</v>
      </c>
      <c r="E906" s="23">
        <v>38508</v>
      </c>
      <c r="F906" s="48">
        <v>-55603.5</v>
      </c>
      <c r="G906" s="48">
        <v>-3049</v>
      </c>
      <c r="H906" s="48">
        <v>525399.5</v>
      </c>
      <c r="I906" s="48">
        <v>-3944.5</v>
      </c>
      <c r="J906" s="48">
        <v>528877.36</v>
      </c>
      <c r="K906" s="48">
        <v>-4479.64</v>
      </c>
      <c r="L906" s="48">
        <v>535585.42</v>
      </c>
      <c r="M906" s="49">
        <v>-993.5</v>
      </c>
      <c r="N906" s="49">
        <v>540198.5</v>
      </c>
      <c r="O906" s="49">
        <v>562093.99</v>
      </c>
      <c r="P906" s="49">
        <v>-2906.06</v>
      </c>
      <c r="Q906" s="49">
        <v>565648.94</v>
      </c>
      <c r="R906" s="49">
        <v>562389.95</v>
      </c>
      <c r="S906" s="50">
        <f t="shared" si="141"/>
        <v>291318.68624999997</v>
      </c>
      <c r="T906" s="50" t="e">
        <f>S906-#REF!</f>
        <v>#REF!</v>
      </c>
      <c r="U906" s="51" t="s">
        <v>1148</v>
      </c>
      <c r="V906" s="51"/>
      <c r="W906" s="51" t="s">
        <v>1149</v>
      </c>
      <c r="X906" s="56"/>
      <c r="Y906" s="56"/>
      <c r="AA906" s="53">
        <v>0</v>
      </c>
      <c r="AB906" s="8">
        <v>0</v>
      </c>
      <c r="AC906" s="54">
        <v>0</v>
      </c>
      <c r="AD906" s="53"/>
      <c r="AE906" s="8"/>
      <c r="AF906" s="54">
        <f t="shared" si="135"/>
        <v>0</v>
      </c>
      <c r="AG906" s="53"/>
      <c r="AH906" s="8"/>
      <c r="AI906" s="54">
        <f t="shared" si="142"/>
        <v>0</v>
      </c>
      <c r="AJ906" s="53">
        <f t="shared" si="144"/>
        <v>0</v>
      </c>
      <c r="AK906" s="8">
        <f t="shared" si="144"/>
        <v>0</v>
      </c>
      <c r="AL906" s="54">
        <f t="shared" si="144"/>
        <v>0</v>
      </c>
      <c r="AM906" s="55">
        <f t="shared" si="143"/>
        <v>291318.68624999997</v>
      </c>
      <c r="AN906" s="4"/>
      <c r="AO906" s="4"/>
    </row>
    <row r="907" spans="1:41" ht="12.75">
      <c r="A907" s="11">
        <v>900</v>
      </c>
      <c r="B907" s="75">
        <v>23200733</v>
      </c>
      <c r="C907" s="47"/>
      <c r="D907" s="5" t="s">
        <v>620</v>
      </c>
      <c r="E907" s="23">
        <v>38508</v>
      </c>
      <c r="F907" s="48">
        <v>-1009.38</v>
      </c>
      <c r="G907" s="48">
        <v>-336.36</v>
      </c>
      <c r="H907" s="48">
        <v>-642.46</v>
      </c>
      <c r="I907" s="48">
        <v>-531.03</v>
      </c>
      <c r="J907" s="48">
        <v>1008.97</v>
      </c>
      <c r="K907" s="48">
        <v>-363.73</v>
      </c>
      <c r="L907" s="48">
        <v>216018.75</v>
      </c>
      <c r="M907" s="49">
        <v>-232.75</v>
      </c>
      <c r="N907" s="49">
        <v>-444.7</v>
      </c>
      <c r="O907" s="49">
        <v>15829.19</v>
      </c>
      <c r="P907" s="49">
        <v>-2149.58</v>
      </c>
      <c r="Q907" s="49">
        <v>222859.22</v>
      </c>
      <c r="R907" s="49">
        <v>222908.42</v>
      </c>
      <c r="S907" s="50">
        <f t="shared" si="141"/>
        <v>46830.420000000006</v>
      </c>
      <c r="T907" s="50" t="e">
        <f>S907-#REF!</f>
        <v>#REF!</v>
      </c>
      <c r="U907" s="51" t="s">
        <v>1148</v>
      </c>
      <c r="V907" s="51"/>
      <c r="W907" s="51" t="s">
        <v>1149</v>
      </c>
      <c r="X907" s="56"/>
      <c r="Y907" s="56"/>
      <c r="AA907" s="53">
        <v>0</v>
      </c>
      <c r="AB907" s="8">
        <v>0</v>
      </c>
      <c r="AC907" s="54">
        <v>0</v>
      </c>
      <c r="AD907" s="53"/>
      <c r="AE907" s="8"/>
      <c r="AF907" s="54">
        <f t="shared" si="135"/>
        <v>0</v>
      </c>
      <c r="AG907" s="53"/>
      <c r="AH907" s="8"/>
      <c r="AI907" s="54">
        <f t="shared" si="142"/>
        <v>0</v>
      </c>
      <c r="AJ907" s="53">
        <f t="shared" si="144"/>
        <v>0</v>
      </c>
      <c r="AK907" s="8">
        <f t="shared" si="144"/>
        <v>0</v>
      </c>
      <c r="AL907" s="54">
        <f t="shared" si="144"/>
        <v>0</v>
      </c>
      <c r="AM907" s="55">
        <f t="shared" si="143"/>
        <v>46830.420000000006</v>
      </c>
      <c r="AN907" s="4"/>
      <c r="AO907" s="4"/>
    </row>
    <row r="908" spans="1:41" ht="12.75">
      <c r="A908" s="11">
        <v>901</v>
      </c>
      <c r="B908" s="75">
        <v>23200743</v>
      </c>
      <c r="C908" s="11"/>
      <c r="D908" s="71" t="s">
        <v>632</v>
      </c>
      <c r="E908" s="23">
        <v>38508</v>
      </c>
      <c r="F908" s="48">
        <v>94355.95</v>
      </c>
      <c r="G908" s="48">
        <v>93914.6</v>
      </c>
      <c r="H908" s="48">
        <v>94884.13</v>
      </c>
      <c r="I908" s="48">
        <v>173.07</v>
      </c>
      <c r="J908" s="48">
        <v>1206.48</v>
      </c>
      <c r="K908" s="48">
        <v>125.63</v>
      </c>
      <c r="L908" s="48">
        <v>-1435.16</v>
      </c>
      <c r="M908" s="49">
        <v>-1252.6</v>
      </c>
      <c r="N908" s="49">
        <v>-2117.06</v>
      </c>
      <c r="O908" s="49">
        <v>1586.24</v>
      </c>
      <c r="P908" s="49">
        <v>2920.53</v>
      </c>
      <c r="Q908" s="49">
        <v>2440.83</v>
      </c>
      <c r="R908" s="49">
        <v>2194.65</v>
      </c>
      <c r="S908" s="50">
        <f t="shared" si="141"/>
        <v>20060.165833333333</v>
      </c>
      <c r="T908" s="50" t="e">
        <f>S908-#REF!</f>
        <v>#REF!</v>
      </c>
      <c r="U908" s="51" t="s">
        <v>1148</v>
      </c>
      <c r="V908" s="51"/>
      <c r="W908" s="51" t="s">
        <v>1149</v>
      </c>
      <c r="X908" s="56"/>
      <c r="Y908" s="56"/>
      <c r="AA908" s="53">
        <v>0</v>
      </c>
      <c r="AB908" s="8">
        <v>0</v>
      </c>
      <c r="AC908" s="54">
        <v>0</v>
      </c>
      <c r="AD908" s="53"/>
      <c r="AE908" s="8"/>
      <c r="AF908" s="54">
        <f t="shared" si="135"/>
        <v>0</v>
      </c>
      <c r="AG908" s="53"/>
      <c r="AH908" s="8"/>
      <c r="AI908" s="54">
        <f t="shared" si="142"/>
        <v>0</v>
      </c>
      <c r="AJ908" s="53">
        <f t="shared" si="144"/>
        <v>0</v>
      </c>
      <c r="AK908" s="8">
        <f t="shared" si="144"/>
        <v>0</v>
      </c>
      <c r="AL908" s="54">
        <f t="shared" si="144"/>
        <v>0</v>
      </c>
      <c r="AM908" s="55">
        <f t="shared" si="143"/>
        <v>20060.165833333333</v>
      </c>
      <c r="AN908" s="4"/>
      <c r="AO908" s="4"/>
    </row>
    <row r="909" spans="1:41" ht="12.75">
      <c r="A909" s="11">
        <v>902</v>
      </c>
      <c r="B909" s="75">
        <v>23200753</v>
      </c>
      <c r="C909" s="11"/>
      <c r="D909" s="71" t="s">
        <v>622</v>
      </c>
      <c r="E909" s="23">
        <v>38508</v>
      </c>
      <c r="F909" s="48">
        <v>9471.36</v>
      </c>
      <c r="G909" s="48">
        <v>9464.34</v>
      </c>
      <c r="H909" s="48">
        <v>9497.28</v>
      </c>
      <c r="I909" s="48">
        <v>-15.46</v>
      </c>
      <c r="J909" s="48">
        <v>49.83</v>
      </c>
      <c r="K909" s="48">
        <v>-87.73</v>
      </c>
      <c r="L909" s="48">
        <v>-259.44</v>
      </c>
      <c r="M909" s="49">
        <v>-306.81</v>
      </c>
      <c r="N909" s="49">
        <v>9133.91</v>
      </c>
      <c r="O909" s="49">
        <v>-622.27</v>
      </c>
      <c r="P909" s="49">
        <v>-676.63</v>
      </c>
      <c r="Q909" s="49">
        <v>-717.63</v>
      </c>
      <c r="R909" s="49">
        <v>-599.13</v>
      </c>
      <c r="S909" s="50">
        <f t="shared" si="141"/>
        <v>2491.2920833333337</v>
      </c>
      <c r="T909" s="50" t="e">
        <f>S909-#REF!</f>
        <v>#REF!</v>
      </c>
      <c r="U909" s="51" t="s">
        <v>1148</v>
      </c>
      <c r="V909" s="51"/>
      <c r="W909" s="51" t="s">
        <v>1149</v>
      </c>
      <c r="X909" s="56"/>
      <c r="Y909" s="56"/>
      <c r="AA909" s="53">
        <v>0</v>
      </c>
      <c r="AB909" s="8">
        <v>0</v>
      </c>
      <c r="AC909" s="54">
        <v>0</v>
      </c>
      <c r="AD909" s="53"/>
      <c r="AE909" s="8"/>
      <c r="AF909" s="54">
        <f t="shared" si="135"/>
        <v>0</v>
      </c>
      <c r="AG909" s="53"/>
      <c r="AH909" s="8"/>
      <c r="AI909" s="54">
        <f t="shared" si="142"/>
        <v>0</v>
      </c>
      <c r="AJ909" s="53">
        <f t="shared" si="144"/>
        <v>0</v>
      </c>
      <c r="AK909" s="8">
        <f t="shared" si="144"/>
        <v>0</v>
      </c>
      <c r="AL909" s="54">
        <f t="shared" si="144"/>
        <v>0</v>
      </c>
      <c r="AM909" s="55">
        <f t="shared" si="143"/>
        <v>2491.2920833333337</v>
      </c>
      <c r="AN909" s="4"/>
      <c r="AO909" s="4"/>
    </row>
    <row r="910" spans="1:41" ht="12.75">
      <c r="A910" s="11">
        <v>903</v>
      </c>
      <c r="B910" s="75">
        <v>23200763</v>
      </c>
      <c r="C910" s="11"/>
      <c r="D910" s="71" t="s">
        <v>623</v>
      </c>
      <c r="E910" s="23">
        <v>38508</v>
      </c>
      <c r="F910" s="48">
        <v>53908.37</v>
      </c>
      <c r="G910" s="48">
        <v>63358.34</v>
      </c>
      <c r="H910" s="48">
        <v>63950.45</v>
      </c>
      <c r="I910" s="48">
        <v>7385.58</v>
      </c>
      <c r="J910" s="48">
        <v>7813.98</v>
      </c>
      <c r="K910" s="48">
        <v>-633.35</v>
      </c>
      <c r="L910" s="48">
        <v>-2882.89</v>
      </c>
      <c r="M910" s="49">
        <v>-4816.64</v>
      </c>
      <c r="N910" s="49">
        <v>-64935.24</v>
      </c>
      <c r="O910" s="49">
        <v>-3058.61</v>
      </c>
      <c r="P910" s="49">
        <v>-3509.82</v>
      </c>
      <c r="Q910" s="49">
        <v>-4139.21</v>
      </c>
      <c r="R910" s="49">
        <v>-4574.39</v>
      </c>
      <c r="S910" s="50">
        <f t="shared" si="141"/>
        <v>6933.298333333332</v>
      </c>
      <c r="T910" s="50" t="e">
        <f>S910-#REF!</f>
        <v>#REF!</v>
      </c>
      <c r="U910" s="51" t="s">
        <v>1148</v>
      </c>
      <c r="V910" s="51"/>
      <c r="W910" s="51" t="s">
        <v>1149</v>
      </c>
      <c r="X910" s="56"/>
      <c r="Y910" s="56"/>
      <c r="AA910" s="53">
        <v>0</v>
      </c>
      <c r="AB910" s="8">
        <v>0</v>
      </c>
      <c r="AC910" s="54">
        <v>0</v>
      </c>
      <c r="AD910" s="53"/>
      <c r="AE910" s="8"/>
      <c r="AF910" s="54">
        <f aca="true" t="shared" si="145" ref="AF910:AF973">AD910+AE910</f>
        <v>0</v>
      </c>
      <c r="AG910" s="53"/>
      <c r="AH910" s="8"/>
      <c r="AI910" s="54">
        <f t="shared" si="142"/>
        <v>0</v>
      </c>
      <c r="AJ910" s="53">
        <f t="shared" si="144"/>
        <v>0</v>
      </c>
      <c r="AK910" s="8">
        <f t="shared" si="144"/>
        <v>0</v>
      </c>
      <c r="AL910" s="54">
        <f t="shared" si="144"/>
        <v>0</v>
      </c>
      <c r="AM910" s="55">
        <f t="shared" si="143"/>
        <v>6933.298333333332</v>
      </c>
      <c r="AN910" s="4"/>
      <c r="AO910" s="4"/>
    </row>
    <row r="911" spans="1:41" ht="12.75">
      <c r="A911" s="11">
        <v>904</v>
      </c>
      <c r="B911" s="75">
        <v>23200773</v>
      </c>
      <c r="C911" s="11"/>
      <c r="D911" s="71" t="s">
        <v>631</v>
      </c>
      <c r="E911" s="23">
        <v>38564</v>
      </c>
      <c r="F911" s="48">
        <v>212.1</v>
      </c>
      <c r="G911" s="48">
        <v>-10362</v>
      </c>
      <c r="H911" s="48">
        <v>-11205.7</v>
      </c>
      <c r="I911" s="48">
        <v>-10898.25</v>
      </c>
      <c r="J911" s="48">
        <v>-10804.35</v>
      </c>
      <c r="K911" s="48">
        <v>-10830.35</v>
      </c>
      <c r="L911" s="48">
        <v>-10706.25</v>
      </c>
      <c r="M911" s="49">
        <v>-10607.45</v>
      </c>
      <c r="N911" s="49">
        <v>-10581.35</v>
      </c>
      <c r="O911" s="49">
        <v>-10812.35</v>
      </c>
      <c r="P911" s="49">
        <v>-10589.15</v>
      </c>
      <c r="Q911" s="49">
        <v>-10624.95</v>
      </c>
      <c r="R911" s="49">
        <v>-10506.95</v>
      </c>
      <c r="S911" s="50">
        <f t="shared" si="141"/>
        <v>-10264.13125</v>
      </c>
      <c r="T911" s="50" t="e">
        <f>S911-#REF!</f>
        <v>#REF!</v>
      </c>
      <c r="U911" s="51" t="s">
        <v>1148</v>
      </c>
      <c r="V911" s="51"/>
      <c r="W911" s="51" t="s">
        <v>1149</v>
      </c>
      <c r="X911" s="56"/>
      <c r="Y911" s="56"/>
      <c r="AA911" s="53">
        <v>0</v>
      </c>
      <c r="AB911" s="8">
        <v>0</v>
      </c>
      <c r="AC911" s="54">
        <v>0</v>
      </c>
      <c r="AD911" s="53"/>
      <c r="AE911" s="8"/>
      <c r="AF911" s="54">
        <f t="shared" si="145"/>
        <v>0</v>
      </c>
      <c r="AG911" s="53"/>
      <c r="AH911" s="8"/>
      <c r="AI911" s="54">
        <f t="shared" si="142"/>
        <v>0</v>
      </c>
      <c r="AJ911" s="53">
        <f t="shared" si="144"/>
        <v>0</v>
      </c>
      <c r="AK911" s="8">
        <f t="shared" si="144"/>
        <v>0</v>
      </c>
      <c r="AL911" s="54">
        <f t="shared" si="144"/>
        <v>0</v>
      </c>
      <c r="AM911" s="55">
        <f t="shared" si="143"/>
        <v>-10264.13125</v>
      </c>
      <c r="AN911" s="4"/>
      <c r="AO911" s="4"/>
    </row>
    <row r="912" spans="1:41" ht="12.75">
      <c r="A912" s="11">
        <v>905</v>
      </c>
      <c r="B912" s="46">
        <v>23200953</v>
      </c>
      <c r="D912" s="11" t="s">
        <v>633</v>
      </c>
      <c r="F912" s="48">
        <v>336.31</v>
      </c>
      <c r="G912" s="48">
        <v>0</v>
      </c>
      <c r="H912" s="48">
        <v>0</v>
      </c>
      <c r="I912" s="48">
        <v>-566.08</v>
      </c>
      <c r="J912" s="48">
        <v>592.51</v>
      </c>
      <c r="K912" s="48">
        <v>0</v>
      </c>
      <c r="L912" s="48">
        <v>0</v>
      </c>
      <c r="M912" s="49">
        <v>-16.26</v>
      </c>
      <c r="N912" s="49">
        <v>0</v>
      </c>
      <c r="O912" s="49">
        <v>221.37</v>
      </c>
      <c r="P912" s="49">
        <v>1242.39</v>
      </c>
      <c r="Q912" s="49">
        <v>4282.24</v>
      </c>
      <c r="R912" s="49">
        <v>2934.44</v>
      </c>
      <c r="S912" s="50">
        <f t="shared" si="141"/>
        <v>615.9620833333333</v>
      </c>
      <c r="T912" s="50" t="e">
        <f>S912-#REF!</f>
        <v>#REF!</v>
      </c>
      <c r="U912" s="51" t="s">
        <v>1148</v>
      </c>
      <c r="V912" s="51"/>
      <c r="W912" s="51" t="s">
        <v>1149</v>
      </c>
      <c r="X912" s="56"/>
      <c r="Y912" s="56"/>
      <c r="AA912" s="53">
        <v>0</v>
      </c>
      <c r="AB912" s="8">
        <v>0</v>
      </c>
      <c r="AC912" s="54">
        <v>0</v>
      </c>
      <c r="AD912" s="53"/>
      <c r="AE912" s="8"/>
      <c r="AF912" s="54">
        <f t="shared" si="145"/>
        <v>0</v>
      </c>
      <c r="AG912" s="53"/>
      <c r="AH912" s="8"/>
      <c r="AI912" s="54">
        <f t="shared" si="142"/>
        <v>0</v>
      </c>
      <c r="AJ912" s="53">
        <f t="shared" si="144"/>
        <v>0</v>
      </c>
      <c r="AK912" s="8">
        <f t="shared" si="144"/>
        <v>0</v>
      </c>
      <c r="AL912" s="54">
        <f t="shared" si="144"/>
        <v>0</v>
      </c>
      <c r="AM912" s="55">
        <f t="shared" si="143"/>
        <v>615.9620833333333</v>
      </c>
      <c r="AN912" s="4"/>
      <c r="AO912" s="4"/>
    </row>
    <row r="913" spans="1:41" ht="12.75">
      <c r="A913" s="11">
        <v>906</v>
      </c>
      <c r="B913" s="46">
        <v>23200963</v>
      </c>
      <c r="D913" s="5" t="s">
        <v>634</v>
      </c>
      <c r="F913" s="48">
        <v>-415000</v>
      </c>
      <c r="G913" s="48">
        <v>-415000</v>
      </c>
      <c r="H913" s="48">
        <v>-415000</v>
      </c>
      <c r="I913" s="48">
        <v>-415000</v>
      </c>
      <c r="J913" s="48">
        <v>-415000</v>
      </c>
      <c r="K913" s="48">
        <v>-415000</v>
      </c>
      <c r="L913" s="48">
        <v>-380000</v>
      </c>
      <c r="M913" s="49">
        <v>-185000</v>
      </c>
      <c r="N913" s="49">
        <v>-185000</v>
      </c>
      <c r="O913" s="49">
        <v>-185000</v>
      </c>
      <c r="P913" s="49">
        <v>-185000</v>
      </c>
      <c r="Q913" s="49">
        <v>-185000</v>
      </c>
      <c r="R913" s="49">
        <v>-185000</v>
      </c>
      <c r="S913" s="50">
        <f t="shared" si="141"/>
        <v>-306666.6666666667</v>
      </c>
      <c r="T913" s="50" t="e">
        <f>S913-#REF!</f>
        <v>#REF!</v>
      </c>
      <c r="U913" s="51" t="s">
        <v>1148</v>
      </c>
      <c r="V913" s="51"/>
      <c r="W913" s="51" t="s">
        <v>1149</v>
      </c>
      <c r="X913" s="56"/>
      <c r="Y913" s="56"/>
      <c r="AA913" s="53">
        <v>0</v>
      </c>
      <c r="AB913" s="8">
        <v>0</v>
      </c>
      <c r="AC913" s="54">
        <v>0</v>
      </c>
      <c r="AD913" s="53"/>
      <c r="AE913" s="8"/>
      <c r="AF913" s="54">
        <f t="shared" si="145"/>
        <v>0</v>
      </c>
      <c r="AG913" s="53"/>
      <c r="AH913" s="8"/>
      <c r="AI913" s="54">
        <f t="shared" si="142"/>
        <v>0</v>
      </c>
      <c r="AJ913" s="53">
        <f t="shared" si="144"/>
        <v>0</v>
      </c>
      <c r="AK913" s="8">
        <f t="shared" si="144"/>
        <v>0</v>
      </c>
      <c r="AL913" s="54">
        <f t="shared" si="144"/>
        <v>0</v>
      </c>
      <c r="AM913" s="55">
        <f t="shared" si="143"/>
        <v>-306666.6666666667</v>
      </c>
      <c r="AN913" s="4"/>
      <c r="AO913" s="4"/>
    </row>
    <row r="914" spans="1:41" ht="12.75">
      <c r="A914" s="11">
        <v>907</v>
      </c>
      <c r="B914" s="75">
        <v>23201001</v>
      </c>
      <c r="C914" s="11"/>
      <c r="D914" s="5" t="s">
        <v>635</v>
      </c>
      <c r="F914" s="48">
        <v>0</v>
      </c>
      <c r="G914" s="48">
        <v>0</v>
      </c>
      <c r="H914" s="48">
        <v>0</v>
      </c>
      <c r="I914" s="48">
        <v>0</v>
      </c>
      <c r="J914" s="48">
        <v>0</v>
      </c>
      <c r="K914" s="48">
        <v>0</v>
      </c>
      <c r="L914" s="48">
        <v>0</v>
      </c>
      <c r="M914" s="49">
        <v>0</v>
      </c>
      <c r="N914" s="49">
        <v>0</v>
      </c>
      <c r="O914" s="49">
        <v>0</v>
      </c>
      <c r="P914" s="49">
        <v>0</v>
      </c>
      <c r="Q914" s="49">
        <v>0</v>
      </c>
      <c r="R914" s="49">
        <v>0</v>
      </c>
      <c r="S914" s="50">
        <f t="shared" si="141"/>
        <v>0</v>
      </c>
      <c r="T914" s="50" t="e">
        <f>S914-#REF!</f>
        <v>#REF!</v>
      </c>
      <c r="U914" s="51"/>
      <c r="V914" s="51"/>
      <c r="W914" s="51" t="s">
        <v>1161</v>
      </c>
      <c r="X914" s="56"/>
      <c r="Y914" s="56"/>
      <c r="AA914" s="53">
        <v>0</v>
      </c>
      <c r="AB914" s="8">
        <v>0</v>
      </c>
      <c r="AC914" s="54">
        <v>0</v>
      </c>
      <c r="AD914" s="53"/>
      <c r="AE914" s="8"/>
      <c r="AF914" s="54">
        <f t="shared" si="145"/>
        <v>0</v>
      </c>
      <c r="AG914" s="53"/>
      <c r="AH914" s="8"/>
      <c r="AI914" s="54">
        <f t="shared" si="142"/>
        <v>0</v>
      </c>
      <c r="AJ914" s="53">
        <f t="shared" si="144"/>
        <v>0</v>
      </c>
      <c r="AK914" s="8">
        <f t="shared" si="144"/>
        <v>0</v>
      </c>
      <c r="AL914" s="54">
        <f t="shared" si="144"/>
        <v>0</v>
      </c>
      <c r="AM914" s="55">
        <f t="shared" si="143"/>
        <v>0</v>
      </c>
      <c r="AN914" s="4"/>
      <c r="AO914" s="4"/>
    </row>
    <row r="915" spans="1:41" ht="12.75">
      <c r="A915" s="11">
        <v>908</v>
      </c>
      <c r="B915" s="46">
        <v>23201003</v>
      </c>
      <c r="D915" s="11" t="s">
        <v>636</v>
      </c>
      <c r="F915" s="48">
        <v>-20329325.72</v>
      </c>
      <c r="G915" s="48">
        <v>-19486370.28</v>
      </c>
      <c r="H915" s="48">
        <v>-16370608.01</v>
      </c>
      <c r="I915" s="48">
        <v>-28845808.45</v>
      </c>
      <c r="J915" s="48">
        <v>-29752348.92</v>
      </c>
      <c r="K915" s="48">
        <v>-18939780.24</v>
      </c>
      <c r="L915" s="48">
        <v>-35179561.25</v>
      </c>
      <c r="M915" s="49">
        <v>-38283456.55</v>
      </c>
      <c r="N915" s="49">
        <v>-20818372.95</v>
      </c>
      <c r="O915" s="49">
        <v>-22852240.44</v>
      </c>
      <c r="P915" s="49">
        <v>-21420025.46</v>
      </c>
      <c r="Q915" s="49">
        <v>-23836088.19</v>
      </c>
      <c r="R915" s="49">
        <v>-27157982.33</v>
      </c>
      <c r="S915" s="50">
        <f t="shared" si="141"/>
        <v>-24960692.89708333</v>
      </c>
      <c r="T915" s="50" t="e">
        <f>S915-#REF!</f>
        <v>#REF!</v>
      </c>
      <c r="U915" s="51" t="s">
        <v>1148</v>
      </c>
      <c r="V915" s="51"/>
      <c r="W915" s="51" t="s">
        <v>1149</v>
      </c>
      <c r="X915" s="56"/>
      <c r="Y915" s="56"/>
      <c r="AA915" s="53">
        <v>0</v>
      </c>
      <c r="AB915" s="8">
        <v>0</v>
      </c>
      <c r="AC915" s="54">
        <v>0</v>
      </c>
      <c r="AD915" s="53"/>
      <c r="AE915" s="8"/>
      <c r="AF915" s="54">
        <f t="shared" si="145"/>
        <v>0</v>
      </c>
      <c r="AG915" s="53"/>
      <c r="AH915" s="8"/>
      <c r="AI915" s="54">
        <f t="shared" si="142"/>
        <v>0</v>
      </c>
      <c r="AJ915" s="53">
        <f t="shared" si="144"/>
        <v>0</v>
      </c>
      <c r="AK915" s="8">
        <f t="shared" si="144"/>
        <v>0</v>
      </c>
      <c r="AL915" s="54">
        <f t="shared" si="144"/>
        <v>0</v>
      </c>
      <c r="AM915" s="55">
        <f t="shared" si="143"/>
        <v>-24960692.89708333</v>
      </c>
      <c r="AN915" s="4"/>
      <c r="AO915" s="4"/>
    </row>
    <row r="916" spans="1:41" ht="12.75">
      <c r="A916" s="11">
        <v>909</v>
      </c>
      <c r="B916" s="46">
        <v>23201011</v>
      </c>
      <c r="D916" s="11" t="s">
        <v>637</v>
      </c>
      <c r="F916" s="48">
        <v>0</v>
      </c>
      <c r="G916" s="48">
        <v>0</v>
      </c>
      <c r="H916" s="48">
        <v>0</v>
      </c>
      <c r="I916" s="48">
        <v>0</v>
      </c>
      <c r="J916" s="48">
        <v>0</v>
      </c>
      <c r="K916" s="48">
        <v>0</v>
      </c>
      <c r="L916" s="48">
        <v>0</v>
      </c>
      <c r="M916" s="49">
        <v>0</v>
      </c>
      <c r="N916" s="49">
        <v>0</v>
      </c>
      <c r="O916" s="49">
        <v>0</v>
      </c>
      <c r="P916" s="49">
        <v>0</v>
      </c>
      <c r="Q916" s="49">
        <v>0</v>
      </c>
      <c r="R916" s="49">
        <v>0</v>
      </c>
      <c r="S916" s="50">
        <f t="shared" si="141"/>
        <v>0</v>
      </c>
      <c r="T916" s="50" t="e">
        <f>S916-#REF!</f>
        <v>#REF!</v>
      </c>
      <c r="U916" s="51"/>
      <c r="V916" s="51"/>
      <c r="W916" s="51" t="s">
        <v>1161</v>
      </c>
      <c r="X916" s="56"/>
      <c r="Y916" s="56"/>
      <c r="AA916" s="53">
        <v>0</v>
      </c>
      <c r="AB916" s="8">
        <v>0</v>
      </c>
      <c r="AC916" s="54">
        <v>0</v>
      </c>
      <c r="AD916" s="53"/>
      <c r="AE916" s="8"/>
      <c r="AF916" s="54">
        <f t="shared" si="145"/>
        <v>0</v>
      </c>
      <c r="AG916" s="53"/>
      <c r="AH916" s="8"/>
      <c r="AI916" s="54">
        <f t="shared" si="142"/>
        <v>0</v>
      </c>
      <c r="AJ916" s="53">
        <f t="shared" si="144"/>
        <v>0</v>
      </c>
      <c r="AK916" s="8">
        <f t="shared" si="144"/>
        <v>0</v>
      </c>
      <c r="AL916" s="54">
        <f t="shared" si="144"/>
        <v>0</v>
      </c>
      <c r="AM916" s="55">
        <f t="shared" si="143"/>
        <v>0</v>
      </c>
      <c r="AN916" s="4"/>
      <c r="AO916" s="4"/>
    </row>
    <row r="917" spans="1:41" ht="12.75">
      <c r="A917" s="11">
        <v>910</v>
      </c>
      <c r="B917" s="46">
        <v>23201013</v>
      </c>
      <c r="D917" s="11" t="s">
        <v>638</v>
      </c>
      <c r="F917" s="48">
        <v>-3048901.68</v>
      </c>
      <c r="G917" s="48">
        <v>-3649698.28</v>
      </c>
      <c r="H917" s="48">
        <v>-8523486.86</v>
      </c>
      <c r="I917" s="48">
        <v>-7749029.46</v>
      </c>
      <c r="J917" s="48">
        <v>-945276.75</v>
      </c>
      <c r="K917" s="48">
        <v>-8585744.52</v>
      </c>
      <c r="L917" s="48">
        <v>-1163390.72</v>
      </c>
      <c r="M917" s="49">
        <v>-2992538.42</v>
      </c>
      <c r="N917" s="49">
        <v>-2223853.33</v>
      </c>
      <c r="O917" s="49">
        <v>-6095614.07</v>
      </c>
      <c r="P917" s="49">
        <v>-2235298.62</v>
      </c>
      <c r="Q917" s="49">
        <v>-6644200.56</v>
      </c>
      <c r="R917" s="49">
        <v>-5802252.21</v>
      </c>
      <c r="S917" s="50">
        <f t="shared" si="141"/>
        <v>-4602809.044583333</v>
      </c>
      <c r="T917" s="50" t="e">
        <f>S917-#REF!</f>
        <v>#REF!</v>
      </c>
      <c r="U917" s="51" t="s">
        <v>1148</v>
      </c>
      <c r="V917" s="51"/>
      <c r="W917" s="51" t="s">
        <v>1149</v>
      </c>
      <c r="X917" s="56"/>
      <c r="Y917" s="56"/>
      <c r="AA917" s="53">
        <v>0</v>
      </c>
      <c r="AB917" s="8">
        <v>0</v>
      </c>
      <c r="AC917" s="54">
        <v>0</v>
      </c>
      <c r="AD917" s="53"/>
      <c r="AE917" s="8"/>
      <c r="AF917" s="54">
        <f t="shared" si="145"/>
        <v>0</v>
      </c>
      <c r="AG917" s="53"/>
      <c r="AH917" s="8"/>
      <c r="AI917" s="54">
        <f t="shared" si="142"/>
        <v>0</v>
      </c>
      <c r="AJ917" s="53">
        <f t="shared" si="144"/>
        <v>0</v>
      </c>
      <c r="AK917" s="8">
        <f t="shared" si="144"/>
        <v>0</v>
      </c>
      <c r="AL917" s="54">
        <f t="shared" si="144"/>
        <v>0</v>
      </c>
      <c r="AM917" s="55">
        <f t="shared" si="143"/>
        <v>-4602809.044583333</v>
      </c>
      <c r="AN917" s="4"/>
      <c r="AO917" s="4"/>
    </row>
    <row r="918" spans="1:41" ht="12.75">
      <c r="A918" s="11">
        <v>911</v>
      </c>
      <c r="B918" s="75">
        <v>23201023</v>
      </c>
      <c r="D918" s="5" t="s">
        <v>639</v>
      </c>
      <c r="F918" s="48">
        <v>0</v>
      </c>
      <c r="G918" s="48">
        <v>0</v>
      </c>
      <c r="H918" s="48">
        <v>0</v>
      </c>
      <c r="I918" s="48">
        <v>0</v>
      </c>
      <c r="J918" s="48">
        <v>0</v>
      </c>
      <c r="K918" s="48">
        <v>0</v>
      </c>
      <c r="L918" s="48">
        <v>0</v>
      </c>
      <c r="M918" s="49">
        <v>0</v>
      </c>
      <c r="N918" s="49">
        <v>0</v>
      </c>
      <c r="O918" s="49">
        <v>0</v>
      </c>
      <c r="P918" s="49">
        <v>0</v>
      </c>
      <c r="Q918" s="49">
        <v>0</v>
      </c>
      <c r="R918" s="49">
        <v>0</v>
      </c>
      <c r="S918" s="50">
        <f t="shared" si="141"/>
        <v>0</v>
      </c>
      <c r="T918" s="50" t="e">
        <f>S918-#REF!</f>
        <v>#REF!</v>
      </c>
      <c r="U918" s="51" t="s">
        <v>1148</v>
      </c>
      <c r="V918" s="51"/>
      <c r="W918" s="51" t="s">
        <v>1149</v>
      </c>
      <c r="X918" s="56"/>
      <c r="Y918" s="56"/>
      <c r="AA918" s="53">
        <v>0</v>
      </c>
      <c r="AB918" s="8">
        <v>0</v>
      </c>
      <c r="AC918" s="54">
        <v>0</v>
      </c>
      <c r="AD918" s="53"/>
      <c r="AE918" s="8"/>
      <c r="AF918" s="54">
        <f t="shared" si="145"/>
        <v>0</v>
      </c>
      <c r="AG918" s="53"/>
      <c r="AH918" s="8"/>
      <c r="AI918" s="54">
        <f t="shared" si="142"/>
        <v>0</v>
      </c>
      <c r="AJ918" s="53">
        <f aca="true" t="shared" si="146" ref="AJ918:AL937">IF($Y918&gt;0,$S918-$AF918-$AI918-$AC918,0)</f>
        <v>0</v>
      </c>
      <c r="AK918" s="8">
        <f t="shared" si="146"/>
        <v>0</v>
      </c>
      <c r="AL918" s="54">
        <f t="shared" si="146"/>
        <v>0</v>
      </c>
      <c r="AM918" s="55">
        <f t="shared" si="143"/>
        <v>0</v>
      </c>
      <c r="AN918" s="4"/>
      <c r="AO918" s="4"/>
    </row>
    <row r="919" spans="1:41" ht="12.75">
      <c r="A919" s="11">
        <v>912</v>
      </c>
      <c r="B919" s="46">
        <v>23201033</v>
      </c>
      <c r="D919" s="11" t="s">
        <v>640</v>
      </c>
      <c r="F919" s="48">
        <v>-76763.51</v>
      </c>
      <c r="G919" s="48">
        <v>-99865.17</v>
      </c>
      <c r="H919" s="48">
        <v>-124085.42</v>
      </c>
      <c r="I919" s="48">
        <v>-86296.03</v>
      </c>
      <c r="J919" s="48">
        <v>-110866.95</v>
      </c>
      <c r="K919" s="48">
        <v>-59595.52</v>
      </c>
      <c r="L919" s="48">
        <v>-85372.9</v>
      </c>
      <c r="M919" s="49">
        <v>-111101.36</v>
      </c>
      <c r="N919" s="49">
        <v>-54253.9</v>
      </c>
      <c r="O919" s="49">
        <v>-79865.46</v>
      </c>
      <c r="P919" s="49">
        <v>-29674.68</v>
      </c>
      <c r="Q919" s="49">
        <v>-55651.6</v>
      </c>
      <c r="R919" s="49">
        <v>-81081.8</v>
      </c>
      <c r="S919" s="50">
        <f t="shared" si="141"/>
        <v>-81295.97041666666</v>
      </c>
      <c r="T919" s="50" t="e">
        <f>S919-#REF!</f>
        <v>#REF!</v>
      </c>
      <c r="U919" s="51" t="s">
        <v>1148</v>
      </c>
      <c r="V919" s="51"/>
      <c r="W919" s="51" t="s">
        <v>1149</v>
      </c>
      <c r="X919" s="56"/>
      <c r="Y919" s="56"/>
      <c r="AA919" s="53">
        <v>0</v>
      </c>
      <c r="AB919" s="8">
        <v>0</v>
      </c>
      <c r="AC919" s="54">
        <v>0</v>
      </c>
      <c r="AD919" s="53"/>
      <c r="AE919" s="8"/>
      <c r="AF919" s="54">
        <f t="shared" si="145"/>
        <v>0</v>
      </c>
      <c r="AG919" s="53"/>
      <c r="AH919" s="8"/>
      <c r="AI919" s="54">
        <f t="shared" si="142"/>
        <v>0</v>
      </c>
      <c r="AJ919" s="53">
        <f t="shared" si="146"/>
        <v>0</v>
      </c>
      <c r="AK919" s="8">
        <f t="shared" si="146"/>
        <v>0</v>
      </c>
      <c r="AL919" s="54">
        <f t="shared" si="146"/>
        <v>0</v>
      </c>
      <c r="AM919" s="55">
        <f t="shared" si="143"/>
        <v>-81295.97041666666</v>
      </c>
      <c r="AN919" s="4"/>
      <c r="AO919" s="4"/>
    </row>
    <row r="920" spans="1:41" ht="12.75">
      <c r="A920" s="11">
        <v>913</v>
      </c>
      <c r="B920" s="46">
        <v>23201043</v>
      </c>
      <c r="D920" s="11" t="s">
        <v>641</v>
      </c>
      <c r="F920" s="48">
        <v>2418.82</v>
      </c>
      <c r="G920" s="48">
        <v>28096.95</v>
      </c>
      <c r="H920" s="48">
        <v>9407.36</v>
      </c>
      <c r="I920" s="48">
        <v>-42542.31</v>
      </c>
      <c r="J920" s="48">
        <v>-37433.83</v>
      </c>
      <c r="K920" s="48">
        <v>-61724.49</v>
      </c>
      <c r="L920" s="48">
        <v>-74298.4</v>
      </c>
      <c r="M920" s="49">
        <v>-80672.7</v>
      </c>
      <c r="N920" s="49">
        <v>-101613.65</v>
      </c>
      <c r="O920" s="49">
        <v>-129681.51</v>
      </c>
      <c r="P920" s="49">
        <v>109.56</v>
      </c>
      <c r="Q920" s="49">
        <v>31141.09</v>
      </c>
      <c r="R920" s="49">
        <v>17077.7</v>
      </c>
      <c r="S920" s="50">
        <f t="shared" si="141"/>
        <v>-37455.305833333325</v>
      </c>
      <c r="T920" s="50" t="e">
        <f>S920-#REF!</f>
        <v>#REF!</v>
      </c>
      <c r="U920" s="51" t="s">
        <v>1148</v>
      </c>
      <c r="V920" s="51"/>
      <c r="W920" s="51" t="s">
        <v>1149</v>
      </c>
      <c r="X920" s="56"/>
      <c r="Y920" s="56"/>
      <c r="AA920" s="53">
        <v>0</v>
      </c>
      <c r="AB920" s="8">
        <v>0</v>
      </c>
      <c r="AC920" s="54">
        <v>0</v>
      </c>
      <c r="AD920" s="53"/>
      <c r="AE920" s="8"/>
      <c r="AF920" s="54">
        <f t="shared" si="145"/>
        <v>0</v>
      </c>
      <c r="AG920" s="53"/>
      <c r="AH920" s="8"/>
      <c r="AI920" s="54">
        <f t="shared" si="142"/>
        <v>0</v>
      </c>
      <c r="AJ920" s="53">
        <f t="shared" si="146"/>
        <v>0</v>
      </c>
      <c r="AK920" s="8">
        <f t="shared" si="146"/>
        <v>0</v>
      </c>
      <c r="AL920" s="54">
        <f t="shared" si="146"/>
        <v>0</v>
      </c>
      <c r="AM920" s="55">
        <f t="shared" si="143"/>
        <v>-37455.305833333325</v>
      </c>
      <c r="AN920" s="4"/>
      <c r="AO920" s="4"/>
    </row>
    <row r="921" spans="1:41" ht="12.75">
      <c r="A921" s="11">
        <v>914</v>
      </c>
      <c r="B921" s="46">
        <v>23201053</v>
      </c>
      <c r="D921" s="11" t="s">
        <v>642</v>
      </c>
      <c r="F921" s="48">
        <v>12158.78</v>
      </c>
      <c r="G921" s="48">
        <v>26501.6</v>
      </c>
      <c r="H921" s="48">
        <v>27741.83</v>
      </c>
      <c r="I921" s="48">
        <v>-19759.36</v>
      </c>
      <c r="J921" s="48">
        <v>-19641.84</v>
      </c>
      <c r="K921" s="48">
        <v>-19641.84</v>
      </c>
      <c r="L921" s="48">
        <v>-19641.84</v>
      </c>
      <c r="M921" s="49">
        <v>-19641.84</v>
      </c>
      <c r="N921" s="49">
        <v>0</v>
      </c>
      <c r="O921" s="49">
        <v>0</v>
      </c>
      <c r="P921" s="49">
        <v>-129681.51</v>
      </c>
      <c r="Q921" s="49">
        <v>-120110.83</v>
      </c>
      <c r="R921" s="49">
        <v>-109500.57</v>
      </c>
      <c r="S921" s="50">
        <f t="shared" si="141"/>
        <v>-28545.54375</v>
      </c>
      <c r="T921" s="50" t="e">
        <f>S921-#REF!</f>
        <v>#REF!</v>
      </c>
      <c r="U921" s="51" t="s">
        <v>1148</v>
      </c>
      <c r="V921" s="51"/>
      <c r="W921" s="51" t="s">
        <v>1149</v>
      </c>
      <c r="X921" s="56"/>
      <c r="Y921" s="56"/>
      <c r="AA921" s="53">
        <v>0</v>
      </c>
      <c r="AB921" s="8">
        <v>0</v>
      </c>
      <c r="AC921" s="54">
        <v>0</v>
      </c>
      <c r="AD921" s="53"/>
      <c r="AE921" s="8"/>
      <c r="AF921" s="54">
        <f t="shared" si="145"/>
        <v>0</v>
      </c>
      <c r="AG921" s="53"/>
      <c r="AH921" s="8"/>
      <c r="AI921" s="54">
        <f t="shared" si="142"/>
        <v>0</v>
      </c>
      <c r="AJ921" s="53">
        <f t="shared" si="146"/>
        <v>0</v>
      </c>
      <c r="AK921" s="8">
        <f t="shared" si="146"/>
        <v>0</v>
      </c>
      <c r="AL921" s="54">
        <f t="shared" si="146"/>
        <v>0</v>
      </c>
      <c r="AM921" s="55">
        <f t="shared" si="143"/>
        <v>-28545.54375</v>
      </c>
      <c r="AN921" s="4"/>
      <c r="AO921" s="4"/>
    </row>
    <row r="922" spans="1:41" ht="12.75">
      <c r="A922" s="11">
        <v>915</v>
      </c>
      <c r="B922" s="46">
        <v>23201063</v>
      </c>
      <c r="D922" s="11" t="s">
        <v>643</v>
      </c>
      <c r="F922" s="48">
        <v>-21726.9</v>
      </c>
      <c r="G922" s="48">
        <v>-20</v>
      </c>
      <c r="H922" s="48">
        <v>30</v>
      </c>
      <c r="I922" s="48">
        <v>0</v>
      </c>
      <c r="J922" s="48">
        <v>-2638.28</v>
      </c>
      <c r="K922" s="48">
        <v>-2573.78</v>
      </c>
      <c r="L922" s="48">
        <v>0</v>
      </c>
      <c r="M922" s="49">
        <v>0</v>
      </c>
      <c r="N922" s="49">
        <v>0</v>
      </c>
      <c r="O922" s="49">
        <v>0</v>
      </c>
      <c r="P922" s="49">
        <v>-7.5</v>
      </c>
      <c r="Q922" s="49">
        <v>0</v>
      </c>
      <c r="R922" s="49">
        <v>-21103.13</v>
      </c>
      <c r="S922" s="50">
        <f t="shared" si="141"/>
        <v>-2218.7145833333334</v>
      </c>
      <c r="T922" s="50" t="e">
        <f>S922-#REF!</f>
        <v>#REF!</v>
      </c>
      <c r="U922" s="51" t="s">
        <v>1148</v>
      </c>
      <c r="V922" s="51"/>
      <c r="W922" s="51" t="s">
        <v>1149</v>
      </c>
      <c r="X922" s="56"/>
      <c r="Y922" s="56"/>
      <c r="AA922" s="53">
        <v>0</v>
      </c>
      <c r="AB922" s="8">
        <v>0</v>
      </c>
      <c r="AC922" s="54">
        <v>0</v>
      </c>
      <c r="AD922" s="53"/>
      <c r="AE922" s="8"/>
      <c r="AF922" s="54">
        <f t="shared" si="145"/>
        <v>0</v>
      </c>
      <c r="AG922" s="53"/>
      <c r="AH922" s="8"/>
      <c r="AI922" s="54">
        <f t="shared" si="142"/>
        <v>0</v>
      </c>
      <c r="AJ922" s="53">
        <f t="shared" si="146"/>
        <v>0</v>
      </c>
      <c r="AK922" s="8">
        <f t="shared" si="146"/>
        <v>0</v>
      </c>
      <c r="AL922" s="54">
        <f t="shared" si="146"/>
        <v>0</v>
      </c>
      <c r="AM922" s="55">
        <f t="shared" si="143"/>
        <v>-2218.7145833333334</v>
      </c>
      <c r="AN922" s="4"/>
      <c r="AO922" s="4"/>
    </row>
    <row r="923" spans="1:41" ht="12.75">
      <c r="A923" s="11">
        <v>916</v>
      </c>
      <c r="B923" s="46">
        <v>23201073</v>
      </c>
      <c r="D923" s="11" t="s">
        <v>644</v>
      </c>
      <c r="F923" s="48">
        <v>-6887.25</v>
      </c>
      <c r="G923" s="48">
        <v>-758.05</v>
      </c>
      <c r="H923" s="48">
        <v>-152.85</v>
      </c>
      <c r="I923" s="48">
        <v>-483396.7</v>
      </c>
      <c r="J923" s="48">
        <v>-310227.24</v>
      </c>
      <c r="K923" s="48">
        <v>-289098.19</v>
      </c>
      <c r="L923" s="48">
        <v>-27730.08</v>
      </c>
      <c r="M923" s="49">
        <v>-9924.89</v>
      </c>
      <c r="N923" s="49">
        <v>-1107.35</v>
      </c>
      <c r="O923" s="49">
        <v>-669.12</v>
      </c>
      <c r="P923" s="49">
        <v>-301688.41</v>
      </c>
      <c r="Q923" s="49">
        <v>-21550.68</v>
      </c>
      <c r="R923" s="49">
        <v>-6000.15</v>
      </c>
      <c r="S923" s="50">
        <f t="shared" si="141"/>
        <v>-121062.27166666667</v>
      </c>
      <c r="T923" s="50" t="e">
        <f>S923-#REF!</f>
        <v>#REF!</v>
      </c>
      <c r="U923" s="51" t="s">
        <v>1148</v>
      </c>
      <c r="V923" s="51"/>
      <c r="W923" s="51" t="s">
        <v>1149</v>
      </c>
      <c r="X923" s="56"/>
      <c r="Y923" s="56"/>
      <c r="AA923" s="53">
        <v>0</v>
      </c>
      <c r="AB923" s="8">
        <v>0</v>
      </c>
      <c r="AC923" s="54">
        <v>0</v>
      </c>
      <c r="AD923" s="53"/>
      <c r="AE923" s="8"/>
      <c r="AF923" s="54">
        <f t="shared" si="145"/>
        <v>0</v>
      </c>
      <c r="AG923" s="53"/>
      <c r="AH923" s="8"/>
      <c r="AI923" s="54">
        <f t="shared" si="142"/>
        <v>0</v>
      </c>
      <c r="AJ923" s="53">
        <f t="shared" si="146"/>
        <v>0</v>
      </c>
      <c r="AK923" s="8">
        <f t="shared" si="146"/>
        <v>0</v>
      </c>
      <c r="AL923" s="54">
        <f t="shared" si="146"/>
        <v>0</v>
      </c>
      <c r="AM923" s="55">
        <f t="shared" si="143"/>
        <v>-121062.27166666667</v>
      </c>
      <c r="AN923" s="4"/>
      <c r="AO923" s="4"/>
    </row>
    <row r="924" spans="1:41" ht="12.75">
      <c r="A924" s="11">
        <v>917</v>
      </c>
      <c r="B924" s="46">
        <v>23201093</v>
      </c>
      <c r="D924" s="11" t="s">
        <v>645</v>
      </c>
      <c r="F924" s="48">
        <v>-171.4</v>
      </c>
      <c r="G924" s="48">
        <v>0</v>
      </c>
      <c r="H924" s="48">
        <v>0</v>
      </c>
      <c r="I924" s="48">
        <v>-12140.77</v>
      </c>
      <c r="J924" s="48">
        <v>-12415.4</v>
      </c>
      <c r="K924" s="48">
        <v>-11938.02</v>
      </c>
      <c r="L924" s="48">
        <v>-597.94</v>
      </c>
      <c r="M924" s="49">
        <v>-138.75</v>
      </c>
      <c r="N924" s="49">
        <v>0</v>
      </c>
      <c r="O924" s="49">
        <v>0</v>
      </c>
      <c r="P924" s="49">
        <v>-12764.99</v>
      </c>
      <c r="Q924" s="49">
        <v>-1975.19</v>
      </c>
      <c r="R924" s="49">
        <v>-244.11</v>
      </c>
      <c r="S924" s="50">
        <f t="shared" si="141"/>
        <v>-4348.234583333334</v>
      </c>
      <c r="T924" s="50" t="e">
        <f>S924-#REF!</f>
        <v>#REF!</v>
      </c>
      <c r="U924" s="51" t="s">
        <v>1148</v>
      </c>
      <c r="V924" s="51"/>
      <c r="W924" s="51" t="s">
        <v>1149</v>
      </c>
      <c r="X924" s="56"/>
      <c r="Y924" s="56"/>
      <c r="AA924" s="53">
        <v>0</v>
      </c>
      <c r="AB924" s="8">
        <v>0</v>
      </c>
      <c r="AC924" s="54">
        <v>0</v>
      </c>
      <c r="AD924" s="53"/>
      <c r="AE924" s="8"/>
      <c r="AF924" s="54">
        <f t="shared" si="145"/>
        <v>0</v>
      </c>
      <c r="AG924" s="53"/>
      <c r="AH924" s="8"/>
      <c r="AI924" s="54">
        <f t="shared" si="142"/>
        <v>0</v>
      </c>
      <c r="AJ924" s="53">
        <f t="shared" si="146"/>
        <v>0</v>
      </c>
      <c r="AK924" s="8">
        <f t="shared" si="146"/>
        <v>0</v>
      </c>
      <c r="AL924" s="54">
        <f t="shared" si="146"/>
        <v>0</v>
      </c>
      <c r="AM924" s="55">
        <f t="shared" si="143"/>
        <v>-4348.234583333334</v>
      </c>
      <c r="AN924" s="4"/>
      <c r="AO924" s="4"/>
    </row>
    <row r="925" spans="1:41" ht="12.75">
      <c r="A925" s="11">
        <v>918</v>
      </c>
      <c r="B925" s="46">
        <v>23201103</v>
      </c>
      <c r="D925" s="11" t="s">
        <v>646</v>
      </c>
      <c r="F925" s="48">
        <v>62.82</v>
      </c>
      <c r="G925" s="48">
        <v>-15.38</v>
      </c>
      <c r="H925" s="48">
        <v>-9.78</v>
      </c>
      <c r="I925" s="48">
        <v>15.45</v>
      </c>
      <c r="J925" s="48">
        <v>70.9</v>
      </c>
      <c r="K925" s="48">
        <v>44.03</v>
      </c>
      <c r="L925" s="48">
        <v>64.76</v>
      </c>
      <c r="M925" s="49">
        <v>90.01</v>
      </c>
      <c r="N925" s="49">
        <v>62.6</v>
      </c>
      <c r="O925" s="49">
        <v>62.86</v>
      </c>
      <c r="P925" s="49">
        <v>74.59</v>
      </c>
      <c r="Q925" s="49">
        <v>95.16</v>
      </c>
      <c r="R925" s="49">
        <v>93.66</v>
      </c>
      <c r="S925" s="50">
        <f t="shared" si="141"/>
        <v>52.78666666666667</v>
      </c>
      <c r="T925" s="50" t="e">
        <f>S925-#REF!</f>
        <v>#REF!</v>
      </c>
      <c r="U925" s="51" t="s">
        <v>1148</v>
      </c>
      <c r="V925" s="51"/>
      <c r="W925" s="51" t="s">
        <v>1149</v>
      </c>
      <c r="X925" s="56"/>
      <c r="Y925" s="56"/>
      <c r="AA925" s="53">
        <v>0</v>
      </c>
      <c r="AB925" s="8">
        <v>0</v>
      </c>
      <c r="AC925" s="54">
        <v>0</v>
      </c>
      <c r="AD925" s="53"/>
      <c r="AE925" s="8"/>
      <c r="AF925" s="54">
        <f t="shared" si="145"/>
        <v>0</v>
      </c>
      <c r="AG925" s="53"/>
      <c r="AH925" s="8"/>
      <c r="AI925" s="54">
        <f t="shared" si="142"/>
        <v>0</v>
      </c>
      <c r="AJ925" s="53">
        <f t="shared" si="146"/>
        <v>0</v>
      </c>
      <c r="AK925" s="8">
        <f t="shared" si="146"/>
        <v>0</v>
      </c>
      <c r="AL925" s="54">
        <f t="shared" si="146"/>
        <v>0</v>
      </c>
      <c r="AM925" s="55">
        <f t="shared" si="143"/>
        <v>52.78666666666667</v>
      </c>
      <c r="AN925" s="4"/>
      <c r="AO925" s="4"/>
    </row>
    <row r="926" spans="1:41" ht="12.75">
      <c r="A926" s="11">
        <v>919</v>
      </c>
      <c r="B926" s="82">
        <v>23201113</v>
      </c>
      <c r="D926" s="5" t="s">
        <v>647</v>
      </c>
      <c r="F926" s="48">
        <v>6055.5</v>
      </c>
      <c r="G926" s="48">
        <v>7890.25</v>
      </c>
      <c r="H926" s="48">
        <v>4100.16</v>
      </c>
      <c r="I926" s="48">
        <v>2512.78</v>
      </c>
      <c r="J926" s="48">
        <v>5932.95</v>
      </c>
      <c r="K926" s="48">
        <v>7796.15</v>
      </c>
      <c r="L926" s="48">
        <v>5494.61</v>
      </c>
      <c r="M926" s="49">
        <v>8835.39</v>
      </c>
      <c r="N926" s="49">
        <v>9873.13</v>
      </c>
      <c r="O926" s="49">
        <v>8392.5</v>
      </c>
      <c r="P926" s="49">
        <v>10431.27</v>
      </c>
      <c r="Q926" s="49">
        <v>9403.86</v>
      </c>
      <c r="R926" s="49">
        <v>11779.29</v>
      </c>
      <c r="S926" s="50">
        <f t="shared" si="141"/>
        <v>7465.037083333334</v>
      </c>
      <c r="T926" s="50" t="e">
        <f>S926-#REF!</f>
        <v>#REF!</v>
      </c>
      <c r="U926" s="51" t="s">
        <v>1148</v>
      </c>
      <c r="V926" s="51"/>
      <c r="W926" s="51" t="s">
        <v>1149</v>
      </c>
      <c r="X926" s="56"/>
      <c r="Y926" s="56"/>
      <c r="Z926" s="64"/>
      <c r="AA926" s="53">
        <v>0</v>
      </c>
      <c r="AB926" s="8">
        <v>0</v>
      </c>
      <c r="AC926" s="54">
        <v>0</v>
      </c>
      <c r="AD926" s="53"/>
      <c r="AE926" s="8"/>
      <c r="AF926" s="54">
        <f t="shared" si="145"/>
        <v>0</v>
      </c>
      <c r="AG926" s="53"/>
      <c r="AH926" s="8"/>
      <c r="AI926" s="54">
        <f t="shared" si="142"/>
        <v>0</v>
      </c>
      <c r="AJ926" s="53">
        <f t="shared" si="146"/>
        <v>0</v>
      </c>
      <c r="AK926" s="8">
        <f t="shared" si="146"/>
        <v>0</v>
      </c>
      <c r="AL926" s="54">
        <f t="shared" si="146"/>
        <v>0</v>
      </c>
      <c r="AM926" s="55">
        <f t="shared" si="143"/>
        <v>7465.037083333334</v>
      </c>
      <c r="AN926" s="4"/>
      <c r="AO926" s="4"/>
    </row>
    <row r="927" spans="1:41" ht="12.75">
      <c r="A927" s="11">
        <v>920</v>
      </c>
      <c r="B927" s="46">
        <v>23201153</v>
      </c>
      <c r="D927" s="5" t="s">
        <v>648</v>
      </c>
      <c r="F927" s="48">
        <v>-3065.85</v>
      </c>
      <c r="G927" s="48">
        <v>2350.36</v>
      </c>
      <c r="H927" s="48">
        <v>-919.11</v>
      </c>
      <c r="I927" s="48">
        <v>3299.9</v>
      </c>
      <c r="J927" s="48">
        <v>10503.34</v>
      </c>
      <c r="K927" s="48">
        <v>18836.35</v>
      </c>
      <c r="L927" s="48">
        <v>2831.25</v>
      </c>
      <c r="M927" s="49">
        <v>9588.99</v>
      </c>
      <c r="N927" s="49">
        <v>3067</v>
      </c>
      <c r="O927" s="49">
        <v>8042.34</v>
      </c>
      <c r="P927" s="49">
        <v>7236.42</v>
      </c>
      <c r="Q927" s="49">
        <v>7809.88</v>
      </c>
      <c r="R927" s="49">
        <v>4033.62</v>
      </c>
      <c r="S927" s="50">
        <f t="shared" si="141"/>
        <v>6094.217083333333</v>
      </c>
      <c r="T927" s="50" t="e">
        <f>S927-#REF!</f>
        <v>#REF!</v>
      </c>
      <c r="U927" s="51" t="s">
        <v>1148</v>
      </c>
      <c r="V927" s="51"/>
      <c r="W927" s="51" t="s">
        <v>1149</v>
      </c>
      <c r="X927" s="56"/>
      <c r="Y927" s="56"/>
      <c r="AA927" s="53">
        <v>0</v>
      </c>
      <c r="AB927" s="8">
        <v>0</v>
      </c>
      <c r="AC927" s="54">
        <v>0</v>
      </c>
      <c r="AD927" s="53"/>
      <c r="AE927" s="8"/>
      <c r="AF927" s="54">
        <f t="shared" si="145"/>
        <v>0</v>
      </c>
      <c r="AG927" s="53"/>
      <c r="AH927" s="8"/>
      <c r="AI927" s="54">
        <f t="shared" si="142"/>
        <v>0</v>
      </c>
      <c r="AJ927" s="53">
        <f t="shared" si="146"/>
        <v>0</v>
      </c>
      <c r="AK927" s="8">
        <f t="shared" si="146"/>
        <v>0</v>
      </c>
      <c r="AL927" s="54">
        <f t="shared" si="146"/>
        <v>0</v>
      </c>
      <c r="AM927" s="55">
        <f t="shared" si="143"/>
        <v>6094.217083333333</v>
      </c>
      <c r="AN927" s="4"/>
      <c r="AO927" s="4"/>
    </row>
    <row r="928" spans="1:41" ht="12.75">
      <c r="A928" s="11">
        <v>921</v>
      </c>
      <c r="B928" s="46">
        <v>23201163</v>
      </c>
      <c r="D928" s="5" t="s">
        <v>649</v>
      </c>
      <c r="F928" s="48">
        <v>-7807.68</v>
      </c>
      <c r="G928" s="48">
        <v>-2960.18</v>
      </c>
      <c r="H928" s="48">
        <v>-8174.71</v>
      </c>
      <c r="I928" s="48">
        <v>1548.1</v>
      </c>
      <c r="J928" s="48">
        <v>-5036.4</v>
      </c>
      <c r="K928" s="48">
        <v>2394.3</v>
      </c>
      <c r="L928" s="48">
        <v>-6402.21</v>
      </c>
      <c r="M928" s="49">
        <v>-2422</v>
      </c>
      <c r="N928" s="49">
        <v>-153.98</v>
      </c>
      <c r="O928" s="49">
        <v>-13765.6</v>
      </c>
      <c r="P928" s="49">
        <v>7739.33</v>
      </c>
      <c r="Q928" s="49">
        <v>15437.09</v>
      </c>
      <c r="R928" s="49">
        <v>7028.78</v>
      </c>
      <c r="S928" s="50">
        <f t="shared" si="141"/>
        <v>-1015.4758333333333</v>
      </c>
      <c r="T928" s="50" t="e">
        <f>S928-#REF!</f>
        <v>#REF!</v>
      </c>
      <c r="U928" s="51" t="s">
        <v>1148</v>
      </c>
      <c r="V928" s="51"/>
      <c r="W928" s="51" t="s">
        <v>1149</v>
      </c>
      <c r="X928" s="56"/>
      <c r="Y928" s="56"/>
      <c r="AA928" s="53">
        <v>0</v>
      </c>
      <c r="AB928" s="8">
        <v>0</v>
      </c>
      <c r="AC928" s="54">
        <v>0</v>
      </c>
      <c r="AD928" s="53"/>
      <c r="AE928" s="8"/>
      <c r="AF928" s="54">
        <f t="shared" si="145"/>
        <v>0</v>
      </c>
      <c r="AG928" s="53"/>
      <c r="AH928" s="8"/>
      <c r="AI928" s="54">
        <f t="shared" si="142"/>
        <v>0</v>
      </c>
      <c r="AJ928" s="53">
        <f t="shared" si="146"/>
        <v>0</v>
      </c>
      <c r="AK928" s="8">
        <f t="shared" si="146"/>
        <v>0</v>
      </c>
      <c r="AL928" s="54">
        <f t="shared" si="146"/>
        <v>0</v>
      </c>
      <c r="AM928" s="55">
        <f t="shared" si="143"/>
        <v>-1015.4758333333333</v>
      </c>
      <c r="AN928" s="4"/>
      <c r="AO928" s="4"/>
    </row>
    <row r="929" spans="1:41" ht="12.75">
      <c r="A929" s="11">
        <v>922</v>
      </c>
      <c r="B929" s="46">
        <v>23201173</v>
      </c>
      <c r="D929" s="5" t="s">
        <v>650</v>
      </c>
      <c r="F929" s="48">
        <v>36866.04</v>
      </c>
      <c r="G929" s="48">
        <v>36923.62</v>
      </c>
      <c r="H929" s="48">
        <v>3389.19</v>
      </c>
      <c r="I929" s="48">
        <v>3516.32</v>
      </c>
      <c r="J929" s="48">
        <v>-4174.51</v>
      </c>
      <c r="K929" s="48">
        <v>-4270.32</v>
      </c>
      <c r="L929" s="48">
        <v>294098.02</v>
      </c>
      <c r="M929" s="49">
        <v>91091.71</v>
      </c>
      <c r="N929" s="49">
        <v>401203.51</v>
      </c>
      <c r="O929" s="49">
        <v>435911.83</v>
      </c>
      <c r="P929" s="49">
        <v>203446.5</v>
      </c>
      <c r="Q929" s="49">
        <v>346993.57</v>
      </c>
      <c r="R929" s="49">
        <v>339853.47</v>
      </c>
      <c r="S929" s="50">
        <f t="shared" si="141"/>
        <v>166374.09958333333</v>
      </c>
      <c r="T929" s="50" t="e">
        <f>S929-#REF!</f>
        <v>#REF!</v>
      </c>
      <c r="U929" s="51" t="s">
        <v>1148</v>
      </c>
      <c r="V929" s="51"/>
      <c r="W929" s="51" t="s">
        <v>1149</v>
      </c>
      <c r="X929" s="56"/>
      <c r="Y929" s="56"/>
      <c r="AA929" s="53">
        <v>0</v>
      </c>
      <c r="AB929" s="8">
        <v>0</v>
      </c>
      <c r="AC929" s="54">
        <v>0</v>
      </c>
      <c r="AD929" s="53"/>
      <c r="AE929" s="8"/>
      <c r="AF929" s="54">
        <f t="shared" si="145"/>
        <v>0</v>
      </c>
      <c r="AG929" s="53"/>
      <c r="AH929" s="8"/>
      <c r="AI929" s="54">
        <f t="shared" si="142"/>
        <v>0</v>
      </c>
      <c r="AJ929" s="53">
        <f t="shared" si="146"/>
        <v>0</v>
      </c>
      <c r="AK929" s="8">
        <f t="shared" si="146"/>
        <v>0</v>
      </c>
      <c r="AL929" s="54">
        <f t="shared" si="146"/>
        <v>0</v>
      </c>
      <c r="AM929" s="55">
        <f t="shared" si="143"/>
        <v>166374.09958333333</v>
      </c>
      <c r="AN929" s="4"/>
      <c r="AO929" s="4"/>
    </row>
    <row r="930" spans="1:41" ht="12.75">
      <c r="A930" s="11">
        <v>923</v>
      </c>
      <c r="B930" s="75">
        <v>23201183</v>
      </c>
      <c r="C930" s="11"/>
      <c r="D930" s="5" t="s">
        <v>651</v>
      </c>
      <c r="F930" s="48">
        <v>-824.44</v>
      </c>
      <c r="G930" s="48">
        <v>0</v>
      </c>
      <c r="H930" s="48">
        <v>0</v>
      </c>
      <c r="I930" s="48">
        <v>-104.47</v>
      </c>
      <c r="J930" s="48">
        <v>-149.47</v>
      </c>
      <c r="K930" s="48">
        <v>-126.97</v>
      </c>
      <c r="L930" s="48">
        <v>0</v>
      </c>
      <c r="M930" s="49">
        <v>0</v>
      </c>
      <c r="N930" s="49">
        <v>0</v>
      </c>
      <c r="O930" s="49">
        <v>0</v>
      </c>
      <c r="P930" s="49">
        <v>-179.25</v>
      </c>
      <c r="Q930" s="49">
        <v>-179.25</v>
      </c>
      <c r="R930" s="49">
        <v>-993.5</v>
      </c>
      <c r="S930" s="50">
        <f t="shared" si="141"/>
        <v>-137.365</v>
      </c>
      <c r="T930" s="50" t="e">
        <f>S930-#REF!</f>
        <v>#REF!</v>
      </c>
      <c r="U930" s="51" t="s">
        <v>1148</v>
      </c>
      <c r="V930" s="51"/>
      <c r="W930" s="51" t="s">
        <v>1149</v>
      </c>
      <c r="X930" s="56"/>
      <c r="Y930" s="56"/>
      <c r="AA930" s="53">
        <v>0</v>
      </c>
      <c r="AB930" s="8">
        <v>0</v>
      </c>
      <c r="AC930" s="54">
        <v>0</v>
      </c>
      <c r="AD930" s="53"/>
      <c r="AE930" s="8"/>
      <c r="AF930" s="54">
        <f t="shared" si="145"/>
        <v>0</v>
      </c>
      <c r="AG930" s="53"/>
      <c r="AH930" s="8"/>
      <c r="AI930" s="54">
        <f t="shared" si="142"/>
        <v>0</v>
      </c>
      <c r="AJ930" s="53">
        <f t="shared" si="146"/>
        <v>0</v>
      </c>
      <c r="AK930" s="8">
        <f t="shared" si="146"/>
        <v>0</v>
      </c>
      <c r="AL930" s="54">
        <f t="shared" si="146"/>
        <v>0</v>
      </c>
      <c r="AM930" s="55">
        <f t="shared" si="143"/>
        <v>-137.365</v>
      </c>
      <c r="AN930" s="4"/>
      <c r="AO930" s="4"/>
    </row>
    <row r="931" spans="1:41" ht="12.75">
      <c r="A931" s="11">
        <v>924</v>
      </c>
      <c r="B931" s="46">
        <v>23202173</v>
      </c>
      <c r="D931" s="5" t="s">
        <v>652</v>
      </c>
      <c r="F931" s="48">
        <v>-7206.4</v>
      </c>
      <c r="G931" s="48">
        <v>-7206.4</v>
      </c>
      <c r="H931" s="48">
        <v>-7193</v>
      </c>
      <c r="I931" s="48">
        <v>-7193</v>
      </c>
      <c r="J931" s="48">
        <v>-7183.85</v>
      </c>
      <c r="K931" s="48">
        <v>-7183.85</v>
      </c>
      <c r="L931" s="48">
        <v>-7176.42</v>
      </c>
      <c r="M931" s="49">
        <v>-7176.42</v>
      </c>
      <c r="N931" s="49">
        <v>-7176.42</v>
      </c>
      <c r="O931" s="49">
        <v>-7163.02</v>
      </c>
      <c r="P931" s="49">
        <v>-7163.02</v>
      </c>
      <c r="Q931" s="49">
        <v>-7163.02</v>
      </c>
      <c r="R931" s="49">
        <v>-7163.02</v>
      </c>
      <c r="S931" s="50">
        <f t="shared" si="141"/>
        <v>-7180.260833333334</v>
      </c>
      <c r="T931" s="50" t="e">
        <f>S931-#REF!</f>
        <v>#REF!</v>
      </c>
      <c r="U931" s="51" t="s">
        <v>1148</v>
      </c>
      <c r="V931" s="51"/>
      <c r="W931" s="51" t="s">
        <v>1149</v>
      </c>
      <c r="X931" s="56"/>
      <c r="Y931" s="56"/>
      <c r="AA931" s="53">
        <v>0</v>
      </c>
      <c r="AB931" s="8">
        <v>0</v>
      </c>
      <c r="AC931" s="54">
        <v>0</v>
      </c>
      <c r="AD931" s="53"/>
      <c r="AE931" s="8"/>
      <c r="AF931" s="54">
        <f t="shared" si="145"/>
        <v>0</v>
      </c>
      <c r="AG931" s="53"/>
      <c r="AH931" s="8"/>
      <c r="AI931" s="54">
        <f t="shared" si="142"/>
        <v>0</v>
      </c>
      <c r="AJ931" s="53">
        <f t="shared" si="146"/>
        <v>0</v>
      </c>
      <c r="AK931" s="8">
        <f t="shared" si="146"/>
        <v>0</v>
      </c>
      <c r="AL931" s="54">
        <f t="shared" si="146"/>
        <v>0</v>
      </c>
      <c r="AM931" s="55">
        <f t="shared" si="143"/>
        <v>-7180.260833333334</v>
      </c>
      <c r="AN931" s="4"/>
      <c r="AO931" s="4"/>
    </row>
    <row r="932" spans="1:41" ht="12.75">
      <c r="A932" s="11">
        <v>925</v>
      </c>
      <c r="B932" s="46">
        <v>23202183</v>
      </c>
      <c r="D932" s="5" t="s">
        <v>653</v>
      </c>
      <c r="F932" s="48">
        <v>-58687.76</v>
      </c>
      <c r="G932" s="48">
        <v>-74.21</v>
      </c>
      <c r="H932" s="48">
        <v>0</v>
      </c>
      <c r="I932" s="48">
        <v>-52023.66</v>
      </c>
      <c r="J932" s="48">
        <v>-5300.31</v>
      </c>
      <c r="K932" s="48">
        <v>-27760.99</v>
      </c>
      <c r="L932" s="48">
        <v>-45230.45</v>
      </c>
      <c r="M932" s="49">
        <v>-56176.13</v>
      </c>
      <c r="N932" s="49">
        <v>0</v>
      </c>
      <c r="O932" s="49">
        <v>-60322.67</v>
      </c>
      <c r="P932" s="49">
        <v>0</v>
      </c>
      <c r="Q932" s="49">
        <v>-123627.86</v>
      </c>
      <c r="R932" s="49">
        <v>-46826.29</v>
      </c>
      <c r="S932" s="50">
        <f t="shared" si="141"/>
        <v>-35272.775416666664</v>
      </c>
      <c r="T932" s="50" t="e">
        <f>S932-#REF!</f>
        <v>#REF!</v>
      </c>
      <c r="U932" s="51" t="s">
        <v>1148</v>
      </c>
      <c r="V932" s="51"/>
      <c r="W932" s="51" t="s">
        <v>1149</v>
      </c>
      <c r="X932" s="56"/>
      <c r="Y932" s="56"/>
      <c r="AA932" s="53">
        <v>0</v>
      </c>
      <c r="AB932" s="8">
        <v>0</v>
      </c>
      <c r="AC932" s="54">
        <v>0</v>
      </c>
      <c r="AD932" s="53"/>
      <c r="AE932" s="8"/>
      <c r="AF932" s="54">
        <f t="shared" si="145"/>
        <v>0</v>
      </c>
      <c r="AG932" s="53"/>
      <c r="AH932" s="8"/>
      <c r="AI932" s="54">
        <f t="shared" si="142"/>
        <v>0</v>
      </c>
      <c r="AJ932" s="53">
        <f t="shared" si="146"/>
        <v>0</v>
      </c>
      <c r="AK932" s="8">
        <f t="shared" si="146"/>
        <v>0</v>
      </c>
      <c r="AL932" s="54">
        <f t="shared" si="146"/>
        <v>0</v>
      </c>
      <c r="AM932" s="55">
        <f t="shared" si="143"/>
        <v>-35272.775416666664</v>
      </c>
      <c r="AN932" s="4"/>
      <c r="AO932" s="4"/>
    </row>
    <row r="933" spans="1:41" ht="12.75">
      <c r="A933" s="11">
        <v>926</v>
      </c>
      <c r="B933" s="46">
        <v>23202193</v>
      </c>
      <c r="C933" s="11"/>
      <c r="D933" s="5" t="s">
        <v>654</v>
      </c>
      <c r="E933" s="3">
        <v>38508</v>
      </c>
      <c r="F933" s="48">
        <v>-4881.27</v>
      </c>
      <c r="G933" s="48">
        <v>7911.61</v>
      </c>
      <c r="H933" s="48">
        <v>1059274.84</v>
      </c>
      <c r="I933" s="48">
        <v>5896.43</v>
      </c>
      <c r="J933" s="48">
        <v>-5924.72</v>
      </c>
      <c r="K933" s="48">
        <v>-4771.99</v>
      </c>
      <c r="L933" s="48">
        <v>1057712.24</v>
      </c>
      <c r="M933" s="49">
        <v>-23963.55</v>
      </c>
      <c r="N933" s="49">
        <v>-24596.93</v>
      </c>
      <c r="O933" s="49">
        <v>1099280.17</v>
      </c>
      <c r="P933" s="49">
        <v>-37416.58</v>
      </c>
      <c r="Q933" s="49">
        <v>1124565.41</v>
      </c>
      <c r="R933" s="49">
        <v>1139297.32</v>
      </c>
      <c r="S933" s="50">
        <f t="shared" si="141"/>
        <v>402097.91291666665</v>
      </c>
      <c r="T933" s="50" t="e">
        <f>S933-#REF!</f>
        <v>#REF!</v>
      </c>
      <c r="U933" s="51" t="s">
        <v>1148</v>
      </c>
      <c r="V933" s="51"/>
      <c r="W933" s="51" t="s">
        <v>1149</v>
      </c>
      <c r="X933" s="56"/>
      <c r="Y933" s="56"/>
      <c r="AA933" s="53">
        <v>0</v>
      </c>
      <c r="AB933" s="8">
        <v>0</v>
      </c>
      <c r="AC933" s="54">
        <v>0</v>
      </c>
      <c r="AD933" s="53"/>
      <c r="AE933" s="8"/>
      <c r="AF933" s="54">
        <f t="shared" si="145"/>
        <v>0</v>
      </c>
      <c r="AG933" s="53"/>
      <c r="AH933" s="8"/>
      <c r="AI933" s="54">
        <f t="shared" si="142"/>
        <v>0</v>
      </c>
      <c r="AJ933" s="53">
        <f t="shared" si="146"/>
        <v>0</v>
      </c>
      <c r="AK933" s="8">
        <f t="shared" si="146"/>
        <v>0</v>
      </c>
      <c r="AL933" s="54">
        <f t="shared" si="146"/>
        <v>0</v>
      </c>
      <c r="AM933" s="55">
        <f t="shared" si="143"/>
        <v>402097.91291666665</v>
      </c>
      <c r="AN933" s="4"/>
      <c r="AO933" s="4"/>
    </row>
    <row r="934" spans="1:41" ht="12.75">
      <c r="A934" s="11">
        <v>927</v>
      </c>
      <c r="B934" s="46">
        <v>23202203</v>
      </c>
      <c r="C934" s="11"/>
      <c r="D934" s="5" t="s">
        <v>655</v>
      </c>
      <c r="E934" s="3">
        <v>38961</v>
      </c>
      <c r="F934" s="48">
        <v>-795000</v>
      </c>
      <c r="G934" s="48">
        <v>-795000</v>
      </c>
      <c r="H934" s="48">
        <v>-795000</v>
      </c>
      <c r="I934" s="48">
        <v>-995000</v>
      </c>
      <c r="J934" s="48">
        <v>-995000</v>
      </c>
      <c r="K934" s="48">
        <v>0</v>
      </c>
      <c r="L934" s="48">
        <v>0</v>
      </c>
      <c r="M934" s="49">
        <v>0</v>
      </c>
      <c r="N934" s="49">
        <v>0</v>
      </c>
      <c r="O934" s="49">
        <v>0</v>
      </c>
      <c r="P934" s="49">
        <v>0</v>
      </c>
      <c r="Q934" s="49">
        <v>0</v>
      </c>
      <c r="R934" s="49">
        <v>0</v>
      </c>
      <c r="S934" s="50">
        <f t="shared" si="141"/>
        <v>-331458.3333333333</v>
      </c>
      <c r="T934" s="50" t="e">
        <f>S934-#REF!</f>
        <v>#REF!</v>
      </c>
      <c r="U934" s="51" t="s">
        <v>1056</v>
      </c>
      <c r="V934" s="51"/>
      <c r="W934" s="51" t="s">
        <v>1130</v>
      </c>
      <c r="X934" s="56"/>
      <c r="Y934" s="56" t="s">
        <v>328</v>
      </c>
      <c r="AA934" s="53">
        <v>0</v>
      </c>
      <c r="AB934" s="8">
        <v>0</v>
      </c>
      <c r="AC934" s="54">
        <v>0</v>
      </c>
      <c r="AD934" s="53"/>
      <c r="AE934" s="8"/>
      <c r="AF934" s="54">
        <f t="shared" si="145"/>
        <v>0</v>
      </c>
      <c r="AG934" s="53"/>
      <c r="AH934" s="8"/>
      <c r="AI934" s="54">
        <f t="shared" si="142"/>
        <v>0</v>
      </c>
      <c r="AJ934" s="53">
        <f t="shared" si="146"/>
        <v>-331458.3333333333</v>
      </c>
      <c r="AK934" s="8">
        <f t="shared" si="146"/>
        <v>-331458.3333333333</v>
      </c>
      <c r="AL934" s="54">
        <f t="shared" si="146"/>
        <v>-331458.3333333333</v>
      </c>
      <c r="AM934" s="55">
        <f t="shared" si="143"/>
        <v>0</v>
      </c>
      <c r="AN934" s="4"/>
      <c r="AO934" s="4"/>
    </row>
    <row r="935" spans="1:41" ht="12.75">
      <c r="A935" s="11">
        <v>928</v>
      </c>
      <c r="B935" s="75">
        <v>23300000</v>
      </c>
      <c r="D935" s="5" t="s">
        <v>656</v>
      </c>
      <c r="F935" s="48">
        <v>0</v>
      </c>
      <c r="G935" s="48">
        <v>0</v>
      </c>
      <c r="H935" s="48">
        <v>0</v>
      </c>
      <c r="I935" s="48">
        <v>0</v>
      </c>
      <c r="J935" s="48">
        <v>0</v>
      </c>
      <c r="K935" s="48">
        <v>0</v>
      </c>
      <c r="L935" s="48">
        <v>0</v>
      </c>
      <c r="M935" s="49">
        <v>0</v>
      </c>
      <c r="N935" s="49">
        <v>0</v>
      </c>
      <c r="O935" s="49">
        <v>0</v>
      </c>
      <c r="P935" s="49">
        <v>0</v>
      </c>
      <c r="Q935" s="49">
        <v>0</v>
      </c>
      <c r="R935" s="49">
        <v>0</v>
      </c>
      <c r="S935" s="50">
        <f t="shared" si="141"/>
        <v>0</v>
      </c>
      <c r="T935" s="50" t="e">
        <f>S935-#REF!</f>
        <v>#REF!</v>
      </c>
      <c r="U935" s="51">
        <v>40</v>
      </c>
      <c r="V935" s="51"/>
      <c r="W935" s="51" t="s">
        <v>1126</v>
      </c>
      <c r="X935" s="56"/>
      <c r="Y935" s="56">
        <v>41</v>
      </c>
      <c r="AA935" s="53">
        <v>0</v>
      </c>
      <c r="AB935" s="8">
        <v>0</v>
      </c>
      <c r="AC935" s="54">
        <v>0</v>
      </c>
      <c r="AD935" s="53"/>
      <c r="AE935" s="8"/>
      <c r="AF935" s="54">
        <f t="shared" si="145"/>
        <v>0</v>
      </c>
      <c r="AG935" s="53"/>
      <c r="AH935" s="8"/>
      <c r="AI935" s="54">
        <f t="shared" si="142"/>
        <v>0</v>
      </c>
      <c r="AJ935" s="53">
        <f t="shared" si="146"/>
        <v>0</v>
      </c>
      <c r="AK935" s="8">
        <f t="shared" si="146"/>
        <v>0</v>
      </c>
      <c r="AL935" s="54">
        <f t="shared" si="146"/>
        <v>0</v>
      </c>
      <c r="AM935" s="55">
        <f t="shared" si="143"/>
        <v>0</v>
      </c>
      <c r="AN935" s="4"/>
      <c r="AO935" s="4"/>
    </row>
    <row r="936" spans="1:41" ht="12.75">
      <c r="A936" s="11">
        <v>929</v>
      </c>
      <c r="B936" s="72">
        <v>23300043</v>
      </c>
      <c r="C936" s="73"/>
      <c r="D936" s="79" t="s">
        <v>657</v>
      </c>
      <c r="E936" s="3">
        <v>38869</v>
      </c>
      <c r="F936" s="48">
        <v>-24210996.96</v>
      </c>
      <c r="G936" s="48">
        <v>-24329951.22</v>
      </c>
      <c r="H936" s="48">
        <v>-24191443.73</v>
      </c>
      <c r="I936" s="48">
        <v>-24302920.14</v>
      </c>
      <c r="J936" s="48">
        <v>-24418827.6</v>
      </c>
      <c r="K936" s="48">
        <v>-24272310.67</v>
      </c>
      <c r="L936" s="48">
        <v>-24376247.49</v>
      </c>
      <c r="M936" s="49">
        <v>-24491957.38</v>
      </c>
      <c r="N936" s="49">
        <v>-24351554.49</v>
      </c>
      <c r="O936" s="49">
        <v>-24466665.02</v>
      </c>
      <c r="P936" s="49">
        <v>-24049251.81</v>
      </c>
      <c r="Q936" s="49">
        <v>-24165501.79</v>
      </c>
      <c r="R936" s="49">
        <v>-24282078.26</v>
      </c>
      <c r="S936" s="50">
        <f t="shared" si="141"/>
        <v>-24305264.079166666</v>
      </c>
      <c r="T936" s="50" t="e">
        <f>S936-#REF!</f>
        <v>#REF!</v>
      </c>
      <c r="U936" s="51" t="s">
        <v>578</v>
      </c>
      <c r="V936" s="51"/>
      <c r="W936" s="51" t="s">
        <v>1232</v>
      </c>
      <c r="X936" s="56"/>
      <c r="Y936" s="56" t="s">
        <v>578</v>
      </c>
      <c r="AA936" s="53">
        <f>$S936</f>
        <v>-24305264.079166666</v>
      </c>
      <c r="AB936" s="8">
        <f>$S936</f>
        <v>-24305264.079166666</v>
      </c>
      <c r="AC936" s="54">
        <f>$S936</f>
        <v>-24305264.079166666</v>
      </c>
      <c r="AD936" s="53"/>
      <c r="AE936" s="8"/>
      <c r="AF936" s="54">
        <f t="shared" si="145"/>
        <v>0</v>
      </c>
      <c r="AG936" s="53"/>
      <c r="AH936" s="8"/>
      <c r="AI936" s="54">
        <f t="shared" si="142"/>
        <v>0</v>
      </c>
      <c r="AJ936" s="53">
        <f t="shared" si="146"/>
        <v>0</v>
      </c>
      <c r="AK936" s="8">
        <f t="shared" si="146"/>
        <v>0</v>
      </c>
      <c r="AL936" s="54">
        <f t="shared" si="146"/>
        <v>0</v>
      </c>
      <c r="AM936" s="55">
        <f t="shared" si="143"/>
        <v>0</v>
      </c>
      <c r="AN936" s="4"/>
      <c r="AO936" s="4"/>
    </row>
    <row r="937" spans="1:41" ht="12.75">
      <c r="A937" s="11">
        <v>930</v>
      </c>
      <c r="B937" s="46">
        <v>23400000</v>
      </c>
      <c r="D937" s="11" t="s">
        <v>658</v>
      </c>
      <c r="F937" s="48">
        <v>-274392.31</v>
      </c>
      <c r="G937" s="48">
        <v>-268896.62</v>
      </c>
      <c r="H937" s="48">
        <v>-276886.68</v>
      </c>
      <c r="I937" s="48">
        <v>-528197.3</v>
      </c>
      <c r="J937" s="48">
        <v>-467876.35</v>
      </c>
      <c r="K937" s="48">
        <v>-569379.6</v>
      </c>
      <c r="L937" s="48">
        <v>-594520.1</v>
      </c>
      <c r="M937" s="49">
        <v>-541447.42</v>
      </c>
      <c r="N937" s="49">
        <v>-555129.3</v>
      </c>
      <c r="O937" s="49">
        <v>-528919.28</v>
      </c>
      <c r="P937" s="49">
        <v>-539935.1</v>
      </c>
      <c r="Q937" s="49">
        <v>-548167.45</v>
      </c>
      <c r="R937" s="49">
        <v>-377739.54</v>
      </c>
      <c r="S937" s="50">
        <f t="shared" si="141"/>
        <v>-478785.09375</v>
      </c>
      <c r="T937" s="50" t="e">
        <f>S937-#REF!</f>
        <v>#REF!</v>
      </c>
      <c r="U937" s="51">
        <v>40</v>
      </c>
      <c r="V937" s="51"/>
      <c r="W937" s="51" t="s">
        <v>1126</v>
      </c>
      <c r="X937" s="56"/>
      <c r="Y937" s="56">
        <v>41</v>
      </c>
      <c r="AA937" s="53">
        <v>0</v>
      </c>
      <c r="AB937" s="8">
        <v>0</v>
      </c>
      <c r="AC937" s="54">
        <v>0</v>
      </c>
      <c r="AD937" s="53"/>
      <c r="AE937" s="8"/>
      <c r="AF937" s="54">
        <f t="shared" si="145"/>
        <v>0</v>
      </c>
      <c r="AG937" s="53"/>
      <c r="AH937" s="8"/>
      <c r="AI937" s="54">
        <f t="shared" si="142"/>
        <v>0</v>
      </c>
      <c r="AJ937" s="53">
        <f t="shared" si="146"/>
        <v>-478785.09375</v>
      </c>
      <c r="AK937" s="8">
        <f t="shared" si="146"/>
        <v>-478785.09375</v>
      </c>
      <c r="AL937" s="54">
        <f t="shared" si="146"/>
        <v>-478785.09375</v>
      </c>
      <c r="AM937" s="55">
        <f t="shared" si="143"/>
        <v>0</v>
      </c>
      <c r="AN937" s="4"/>
      <c r="AO937" s="4"/>
    </row>
    <row r="938" spans="1:41" ht="12.75">
      <c r="A938" s="11">
        <v>931</v>
      </c>
      <c r="B938" s="82">
        <v>23500011</v>
      </c>
      <c r="D938" s="5" t="s">
        <v>660</v>
      </c>
      <c r="F938" s="48">
        <v>-1371947.01</v>
      </c>
      <c r="G938" s="48">
        <v>-1078514.5</v>
      </c>
      <c r="H938" s="48">
        <v>-1078514.5</v>
      </c>
      <c r="I938" s="48">
        <v>-864106.05</v>
      </c>
      <c r="J938" s="48">
        <v>-1098514.5</v>
      </c>
      <c r="K938" s="48">
        <v>-1217294.5</v>
      </c>
      <c r="L938" s="48">
        <v>-1217294.5</v>
      </c>
      <c r="M938" s="49">
        <v>-1282127.64</v>
      </c>
      <c r="N938" s="49">
        <v>-1278567.64</v>
      </c>
      <c r="O938" s="49">
        <v>-1234673.14</v>
      </c>
      <c r="P938" s="49">
        <v>-1332479.14</v>
      </c>
      <c r="Q938" s="49">
        <v>-1420079.14</v>
      </c>
      <c r="R938" s="49">
        <v>-1681530.14</v>
      </c>
      <c r="S938" s="50">
        <f t="shared" si="141"/>
        <v>-1219075.31875</v>
      </c>
      <c r="T938" s="50" t="e">
        <f>S938-#REF!</f>
        <v>#REF!</v>
      </c>
      <c r="U938" s="51">
        <v>21</v>
      </c>
      <c r="V938" s="51">
        <v>28</v>
      </c>
      <c r="W938" s="51">
        <v>55</v>
      </c>
      <c r="X938" s="56"/>
      <c r="Y938" s="56">
        <v>21</v>
      </c>
      <c r="AA938" s="53">
        <v>0</v>
      </c>
      <c r="AB938" s="8">
        <v>0</v>
      </c>
      <c r="AC938" s="54">
        <v>0</v>
      </c>
      <c r="AD938" s="53">
        <f>$S938</f>
        <v>-1219075.31875</v>
      </c>
      <c r="AE938" s="8"/>
      <c r="AF938" s="54">
        <f t="shared" si="145"/>
        <v>-1219075.31875</v>
      </c>
      <c r="AG938" s="53"/>
      <c r="AH938" s="8">
        <v>0</v>
      </c>
      <c r="AI938" s="54">
        <f t="shared" si="142"/>
        <v>0</v>
      </c>
      <c r="AJ938" s="53">
        <f aca="true" t="shared" si="147" ref="AJ938:AL957">IF($Y938&gt;0,$S938-$AF938-$AI938-$AC938,0)</f>
        <v>0</v>
      </c>
      <c r="AK938" s="8">
        <f t="shared" si="147"/>
        <v>0</v>
      </c>
      <c r="AL938" s="54">
        <f t="shared" si="147"/>
        <v>0</v>
      </c>
      <c r="AM938" s="55">
        <f t="shared" si="143"/>
        <v>0</v>
      </c>
      <c r="AN938" s="4"/>
      <c r="AO938" s="4"/>
    </row>
    <row r="939" spans="1:41" ht="12.75">
      <c r="A939" s="11">
        <v>932</v>
      </c>
      <c r="B939" s="82">
        <v>23500012</v>
      </c>
      <c r="D939" s="5" t="s">
        <v>661</v>
      </c>
      <c r="F939" s="48">
        <v>0</v>
      </c>
      <c r="G939" s="48">
        <v>0</v>
      </c>
      <c r="H939" s="48">
        <v>0</v>
      </c>
      <c r="I939" s="48">
        <v>0</v>
      </c>
      <c r="J939" s="48">
        <v>0</v>
      </c>
      <c r="K939" s="48">
        <v>0</v>
      </c>
      <c r="L939" s="48">
        <v>0</v>
      </c>
      <c r="M939" s="49">
        <v>0</v>
      </c>
      <c r="N939" s="49">
        <v>0</v>
      </c>
      <c r="O939" s="49">
        <v>0</v>
      </c>
      <c r="P939" s="49">
        <v>0</v>
      </c>
      <c r="Q939" s="49">
        <v>0</v>
      </c>
      <c r="R939" s="49">
        <v>0</v>
      </c>
      <c r="S939" s="50">
        <f t="shared" si="141"/>
        <v>0</v>
      </c>
      <c r="T939" s="50" t="e">
        <f>S939-#REF!</f>
        <v>#REF!</v>
      </c>
      <c r="U939" s="51" t="s">
        <v>1186</v>
      </c>
      <c r="V939" s="51"/>
      <c r="W939" s="51"/>
      <c r="X939" s="56"/>
      <c r="Y939" s="56"/>
      <c r="AA939" s="53">
        <v>0</v>
      </c>
      <c r="AB939" s="8">
        <v>0</v>
      </c>
      <c r="AC939" s="54">
        <v>0</v>
      </c>
      <c r="AD939" s="83"/>
      <c r="AE939" s="8"/>
      <c r="AF939" s="54">
        <f t="shared" si="145"/>
        <v>0</v>
      </c>
      <c r="AG939" s="83"/>
      <c r="AH939" s="8"/>
      <c r="AI939" s="54">
        <f t="shared" si="142"/>
        <v>0</v>
      </c>
      <c r="AJ939" s="53">
        <f t="shared" si="147"/>
        <v>0</v>
      </c>
      <c r="AK939" s="8">
        <f t="shared" si="147"/>
        <v>0</v>
      </c>
      <c r="AL939" s="54">
        <f t="shared" si="147"/>
        <v>0</v>
      </c>
      <c r="AM939" s="55">
        <f t="shared" si="143"/>
        <v>0</v>
      </c>
      <c r="AN939" s="4"/>
      <c r="AO939" s="4"/>
    </row>
    <row r="940" spans="1:41" ht="12.75">
      <c r="A940" s="11">
        <v>933</v>
      </c>
      <c r="B940" s="82">
        <v>23500021</v>
      </c>
      <c r="D940" s="5" t="s">
        <v>662</v>
      </c>
      <c r="F940" s="48">
        <v>0</v>
      </c>
      <c r="G940" s="48">
        <v>0</v>
      </c>
      <c r="H940" s="48">
        <v>0</v>
      </c>
      <c r="I940" s="48">
        <v>0</v>
      </c>
      <c r="J940" s="48">
        <v>0</v>
      </c>
      <c r="K940" s="48">
        <v>0</v>
      </c>
      <c r="L940" s="48">
        <v>0</v>
      </c>
      <c r="M940" s="49">
        <v>0</v>
      </c>
      <c r="N940" s="49">
        <v>0</v>
      </c>
      <c r="O940" s="49">
        <v>0</v>
      </c>
      <c r="P940" s="49">
        <v>0</v>
      </c>
      <c r="Q940" s="49">
        <v>0</v>
      </c>
      <c r="R940" s="49">
        <v>0</v>
      </c>
      <c r="S940" s="50">
        <f t="shared" si="141"/>
        <v>0</v>
      </c>
      <c r="T940" s="50" t="e">
        <f>S940-#REF!</f>
        <v>#REF!</v>
      </c>
      <c r="U940" s="51">
        <v>21</v>
      </c>
      <c r="V940" s="51">
        <v>28</v>
      </c>
      <c r="W940" s="51">
        <v>55</v>
      </c>
      <c r="X940" s="56"/>
      <c r="Y940" s="56">
        <v>21</v>
      </c>
      <c r="AA940" s="53">
        <v>0</v>
      </c>
      <c r="AB940" s="8">
        <v>0</v>
      </c>
      <c r="AC940" s="54">
        <v>0</v>
      </c>
      <c r="AD940" s="53">
        <f>$S940</f>
        <v>0</v>
      </c>
      <c r="AE940" s="8"/>
      <c r="AF940" s="54">
        <f t="shared" si="145"/>
        <v>0</v>
      </c>
      <c r="AG940" s="53"/>
      <c r="AH940" s="8">
        <v>0</v>
      </c>
      <c r="AI940" s="54">
        <f t="shared" si="142"/>
        <v>0</v>
      </c>
      <c r="AJ940" s="53">
        <f t="shared" si="147"/>
        <v>0</v>
      </c>
      <c r="AK940" s="8">
        <f t="shared" si="147"/>
        <v>0</v>
      </c>
      <c r="AL940" s="54">
        <f t="shared" si="147"/>
        <v>0</v>
      </c>
      <c r="AM940" s="55">
        <f t="shared" si="143"/>
        <v>0</v>
      </c>
      <c r="AN940" s="4"/>
      <c r="AO940" s="4"/>
    </row>
    <row r="941" spans="1:41" ht="12.75">
      <c r="A941" s="11">
        <v>934</v>
      </c>
      <c r="B941" s="75">
        <v>23500112</v>
      </c>
      <c r="D941" s="5" t="s">
        <v>663</v>
      </c>
      <c r="F941" s="48">
        <v>-5853504.62</v>
      </c>
      <c r="G941" s="48">
        <v>-6025579.27</v>
      </c>
      <c r="H941" s="48">
        <v>-6157749.17</v>
      </c>
      <c r="I941" s="48">
        <v>-6359180.35</v>
      </c>
      <c r="J941" s="48">
        <v>-6514112.61</v>
      </c>
      <c r="K941" s="48">
        <v>-6565000.56</v>
      </c>
      <c r="L941" s="48">
        <v>-6624195.17</v>
      </c>
      <c r="M941" s="49">
        <v>-6679356.26</v>
      </c>
      <c r="N941" s="49">
        <v>-6712956.66</v>
      </c>
      <c r="O941" s="49">
        <v>-6746346.19</v>
      </c>
      <c r="P941" s="49">
        <v>-6829387.55</v>
      </c>
      <c r="Q941" s="49">
        <v>-6902726.13</v>
      </c>
      <c r="R941" s="49">
        <v>-6925213.54</v>
      </c>
      <c r="S941" s="50">
        <f t="shared" si="141"/>
        <v>-6542162.416666665</v>
      </c>
      <c r="T941" s="50" t="e">
        <f>S941-#REF!</f>
        <v>#REF!</v>
      </c>
      <c r="U941" s="51" t="s">
        <v>1186</v>
      </c>
      <c r="V941" s="51"/>
      <c r="W941" s="51"/>
      <c r="X941" s="56"/>
      <c r="Y941" s="56"/>
      <c r="AA941" s="53">
        <v>0</v>
      </c>
      <c r="AB941" s="8">
        <v>0</v>
      </c>
      <c r="AC941" s="54">
        <v>0</v>
      </c>
      <c r="AD941" s="53"/>
      <c r="AE941" s="8"/>
      <c r="AF941" s="54">
        <f t="shared" si="145"/>
        <v>0</v>
      </c>
      <c r="AG941" s="53"/>
      <c r="AH941" s="8"/>
      <c r="AI941" s="54">
        <f t="shared" si="142"/>
        <v>0</v>
      </c>
      <c r="AJ941" s="53">
        <f t="shared" si="147"/>
        <v>0</v>
      </c>
      <c r="AK941" s="8">
        <f t="shared" si="147"/>
        <v>0</v>
      </c>
      <c r="AL941" s="54">
        <f t="shared" si="147"/>
        <v>0</v>
      </c>
      <c r="AM941" s="55">
        <f t="shared" si="143"/>
        <v>-6542162.416666665</v>
      </c>
      <c r="AN941" s="4"/>
      <c r="AO941" s="4"/>
    </row>
    <row r="942" spans="1:41" ht="12.75">
      <c r="A942" s="11">
        <v>935</v>
      </c>
      <c r="B942" s="75">
        <v>23500121</v>
      </c>
      <c r="D942" s="5" t="s">
        <v>664</v>
      </c>
      <c r="F942" s="48">
        <v>-11054134.12</v>
      </c>
      <c r="G942" s="48">
        <v>-11399176.71</v>
      </c>
      <c r="H942" s="48">
        <v>-11622585.25</v>
      </c>
      <c r="I942" s="48">
        <v>-11918779.34</v>
      </c>
      <c r="J942" s="48">
        <v>-12087174.78</v>
      </c>
      <c r="K942" s="48">
        <v>-12132405.85</v>
      </c>
      <c r="L942" s="48">
        <v>-12169553.63</v>
      </c>
      <c r="M942" s="49">
        <v>-12292632.84</v>
      </c>
      <c r="N942" s="49">
        <v>-12405259.9</v>
      </c>
      <c r="O942" s="49">
        <v>-12653551.87</v>
      </c>
      <c r="P942" s="49">
        <v>-12746924.11</v>
      </c>
      <c r="Q942" s="49">
        <v>-12929363.72</v>
      </c>
      <c r="R942" s="49">
        <v>-13076832.78</v>
      </c>
      <c r="S942" s="50">
        <f t="shared" si="141"/>
        <v>-12201907.620833335</v>
      </c>
      <c r="T942" s="50" t="e">
        <f>S942-#REF!</f>
        <v>#REF!</v>
      </c>
      <c r="U942" s="51">
        <v>21</v>
      </c>
      <c r="V942" s="51">
        <v>28</v>
      </c>
      <c r="W942" s="51">
        <v>55</v>
      </c>
      <c r="X942" s="56"/>
      <c r="Y942" s="56">
        <v>21</v>
      </c>
      <c r="AA942" s="53">
        <v>0</v>
      </c>
      <c r="AB942" s="8">
        <v>0</v>
      </c>
      <c r="AC942" s="54">
        <v>0</v>
      </c>
      <c r="AD942" s="53">
        <f>$S942</f>
        <v>-12201907.620833335</v>
      </c>
      <c r="AE942" s="8"/>
      <c r="AF942" s="54">
        <f t="shared" si="145"/>
        <v>-12201907.620833335</v>
      </c>
      <c r="AG942" s="53"/>
      <c r="AH942" s="8">
        <v>0</v>
      </c>
      <c r="AI942" s="54">
        <f t="shared" si="142"/>
        <v>0</v>
      </c>
      <c r="AJ942" s="53">
        <f t="shared" si="147"/>
        <v>0</v>
      </c>
      <c r="AK942" s="8">
        <f t="shared" si="147"/>
        <v>0</v>
      </c>
      <c r="AL942" s="54">
        <f t="shared" si="147"/>
        <v>0</v>
      </c>
      <c r="AM942" s="55">
        <f t="shared" si="143"/>
        <v>0</v>
      </c>
      <c r="AN942" s="4"/>
      <c r="AO942" s="4"/>
    </row>
    <row r="943" spans="1:41" ht="12.75">
      <c r="A943" s="11">
        <v>936</v>
      </c>
      <c r="B943" s="75">
        <v>23600011</v>
      </c>
      <c r="C943" s="11"/>
      <c r="D943" s="5" t="s">
        <v>667</v>
      </c>
      <c r="F943" s="48">
        <v>0</v>
      </c>
      <c r="G943" s="48">
        <v>0</v>
      </c>
      <c r="H943" s="48">
        <v>0</v>
      </c>
      <c r="I943" s="48">
        <v>0</v>
      </c>
      <c r="J943" s="48">
        <v>0</v>
      </c>
      <c r="K943" s="48">
        <v>0</v>
      </c>
      <c r="L943" s="48">
        <v>-163184</v>
      </c>
      <c r="M943" s="49">
        <v>-326368</v>
      </c>
      <c r="N943" s="49">
        <v>-489552</v>
      </c>
      <c r="O943" s="49">
        <v>-652736</v>
      </c>
      <c r="P943" s="49">
        <v>-815920</v>
      </c>
      <c r="Q943" s="49">
        <v>-979104</v>
      </c>
      <c r="R943" s="49">
        <v>-1400047</v>
      </c>
      <c r="S943" s="50">
        <f t="shared" si="141"/>
        <v>-343907.2916666667</v>
      </c>
      <c r="T943" s="50" t="e">
        <f>S943-#REF!</f>
        <v>#REF!</v>
      </c>
      <c r="U943" s="51"/>
      <c r="V943" s="51"/>
      <c r="W943" s="51" t="s">
        <v>1161</v>
      </c>
      <c r="X943" s="56"/>
      <c r="Y943" s="56"/>
      <c r="AA943" s="53">
        <v>0</v>
      </c>
      <c r="AB943" s="8">
        <v>0</v>
      </c>
      <c r="AC943" s="54">
        <v>0</v>
      </c>
      <c r="AD943" s="53"/>
      <c r="AE943" s="8"/>
      <c r="AF943" s="54">
        <f t="shared" si="145"/>
        <v>0</v>
      </c>
      <c r="AG943" s="53"/>
      <c r="AH943" s="8"/>
      <c r="AI943" s="54">
        <f t="shared" si="142"/>
        <v>0</v>
      </c>
      <c r="AJ943" s="53">
        <f t="shared" si="147"/>
        <v>0</v>
      </c>
      <c r="AK943" s="8">
        <f t="shared" si="147"/>
        <v>0</v>
      </c>
      <c r="AL943" s="54">
        <f t="shared" si="147"/>
        <v>0</v>
      </c>
      <c r="AM943" s="55">
        <f t="shared" si="143"/>
        <v>-343907.2916666667</v>
      </c>
      <c r="AN943" s="4"/>
      <c r="AO943" s="4"/>
    </row>
    <row r="944" spans="1:41" ht="12.75">
      <c r="A944" s="11">
        <v>937</v>
      </c>
      <c r="B944" s="75">
        <v>23600021</v>
      </c>
      <c r="C944" s="47"/>
      <c r="D944" s="5" t="s">
        <v>668</v>
      </c>
      <c r="E944" s="3">
        <v>38442</v>
      </c>
      <c r="F944" s="48">
        <v>-2561925.99</v>
      </c>
      <c r="G944" s="48">
        <v>-3333411.8</v>
      </c>
      <c r="H944" s="48">
        <v>-4010596.04</v>
      </c>
      <c r="I944" s="48">
        <v>-4139537.39</v>
      </c>
      <c r="J944" s="48">
        <v>-4342552.21</v>
      </c>
      <c r="K944" s="48">
        <v>-3309279.39</v>
      </c>
      <c r="L944" s="48">
        <v>-3054769.02</v>
      </c>
      <c r="M944" s="49">
        <v>-2957676.34</v>
      </c>
      <c r="N944" s="49">
        <v>-2791629.73</v>
      </c>
      <c r="O944" s="49">
        <v>-2601354.02</v>
      </c>
      <c r="P944" s="49">
        <v>-2753114.51</v>
      </c>
      <c r="Q944" s="49">
        <v>-2860028.75</v>
      </c>
      <c r="R944" s="49">
        <v>-3138377.35</v>
      </c>
      <c r="S944" s="50">
        <f t="shared" si="141"/>
        <v>-3250341.739166667</v>
      </c>
      <c r="T944" s="50" t="e">
        <f>S944-#REF!</f>
        <v>#REF!</v>
      </c>
      <c r="U944" s="51"/>
      <c r="V944" s="51"/>
      <c r="W944" s="51" t="s">
        <v>1161</v>
      </c>
      <c r="X944" s="56"/>
      <c r="Y944" s="56"/>
      <c r="AA944" s="53">
        <v>0</v>
      </c>
      <c r="AB944" s="8">
        <v>0</v>
      </c>
      <c r="AC944" s="54">
        <v>0</v>
      </c>
      <c r="AD944" s="53"/>
      <c r="AE944" s="8"/>
      <c r="AF944" s="54">
        <f t="shared" si="145"/>
        <v>0</v>
      </c>
      <c r="AG944" s="53"/>
      <c r="AH944" s="8"/>
      <c r="AI944" s="54">
        <f t="shared" si="142"/>
        <v>0</v>
      </c>
      <c r="AJ944" s="53">
        <f t="shared" si="147"/>
        <v>0</v>
      </c>
      <c r="AK944" s="8">
        <f t="shared" si="147"/>
        <v>0</v>
      </c>
      <c r="AL944" s="54">
        <f t="shared" si="147"/>
        <v>0</v>
      </c>
      <c r="AM944" s="55">
        <f t="shared" si="143"/>
        <v>-3250341.739166667</v>
      </c>
      <c r="AN944" s="4"/>
      <c r="AO944" s="4"/>
    </row>
    <row r="945" spans="1:41" ht="12.75">
      <c r="A945" s="11">
        <v>938</v>
      </c>
      <c r="B945" s="75">
        <v>23600022</v>
      </c>
      <c r="C945" s="47"/>
      <c r="D945" s="5" t="s">
        <v>669</v>
      </c>
      <c r="E945" s="3">
        <v>38442</v>
      </c>
      <c r="F945" s="48">
        <v>-930017.75</v>
      </c>
      <c r="G945" s="48">
        <v>-2081967.44</v>
      </c>
      <c r="H945" s="48">
        <v>-3333346.22</v>
      </c>
      <c r="I945" s="48">
        <v>-3714048.48</v>
      </c>
      <c r="J945" s="48">
        <v>-3910759.41</v>
      </c>
      <c r="K945" s="48">
        <v>-2961244.46</v>
      </c>
      <c r="L945" s="48">
        <v>-2420598.65</v>
      </c>
      <c r="M945" s="49">
        <v>-1988025.93</v>
      </c>
      <c r="N945" s="49">
        <v>-1459110.54</v>
      </c>
      <c r="O945" s="49">
        <v>-1114675.83</v>
      </c>
      <c r="P945" s="49">
        <v>-890321.52</v>
      </c>
      <c r="Q945" s="49">
        <v>-938195.73</v>
      </c>
      <c r="R945" s="49">
        <v>-1317589.6</v>
      </c>
      <c r="S945" s="50">
        <f t="shared" si="141"/>
        <v>-2161341.490416667</v>
      </c>
      <c r="T945" s="50" t="e">
        <f>S945-#REF!</f>
        <v>#REF!</v>
      </c>
      <c r="U945" s="51" t="s">
        <v>1186</v>
      </c>
      <c r="V945" s="51"/>
      <c r="W945" s="51"/>
      <c r="X945" s="56"/>
      <c r="Y945" s="56"/>
      <c r="AA945" s="53">
        <v>0</v>
      </c>
      <c r="AB945" s="8">
        <v>0</v>
      </c>
      <c r="AC945" s="54">
        <v>0</v>
      </c>
      <c r="AD945" s="53"/>
      <c r="AE945" s="8"/>
      <c r="AF945" s="54">
        <f t="shared" si="145"/>
        <v>0</v>
      </c>
      <c r="AG945" s="53"/>
      <c r="AH945" s="8"/>
      <c r="AI945" s="54">
        <f t="shared" si="142"/>
        <v>0</v>
      </c>
      <c r="AJ945" s="53">
        <f t="shared" si="147"/>
        <v>0</v>
      </c>
      <c r="AK945" s="8">
        <f t="shared" si="147"/>
        <v>0</v>
      </c>
      <c r="AL945" s="54">
        <f t="shared" si="147"/>
        <v>0</v>
      </c>
      <c r="AM945" s="55">
        <f t="shared" si="143"/>
        <v>-2161341.490416667</v>
      </c>
      <c r="AN945" s="4"/>
      <c r="AO945" s="4"/>
    </row>
    <row r="946" spans="1:41" ht="12.75">
      <c r="A946" s="11">
        <v>939</v>
      </c>
      <c r="B946" s="75">
        <v>23600023</v>
      </c>
      <c r="C946" s="11"/>
      <c r="D946" s="5" t="s">
        <v>670</v>
      </c>
      <c r="F946" s="48">
        <v>0</v>
      </c>
      <c r="G946" s="48">
        <v>0</v>
      </c>
      <c r="H946" s="48">
        <v>0</v>
      </c>
      <c r="I946" s="48">
        <v>0</v>
      </c>
      <c r="J946" s="48">
        <v>0</v>
      </c>
      <c r="K946" s="48">
        <v>0</v>
      </c>
      <c r="L946" s="48">
        <v>0</v>
      </c>
      <c r="M946" s="49">
        <v>0</v>
      </c>
      <c r="N946" s="49">
        <v>0</v>
      </c>
      <c r="O946" s="49">
        <v>0</v>
      </c>
      <c r="P946" s="49">
        <v>0</v>
      </c>
      <c r="Q946" s="49">
        <v>0</v>
      </c>
      <c r="R946" s="49">
        <v>-788256</v>
      </c>
      <c r="S946" s="50">
        <f t="shared" si="141"/>
        <v>-32844</v>
      </c>
      <c r="T946" s="50" t="e">
        <f>S946-#REF!</f>
        <v>#REF!</v>
      </c>
      <c r="U946" s="51" t="s">
        <v>403</v>
      </c>
      <c r="V946" s="51"/>
      <c r="W946" s="51" t="s">
        <v>404</v>
      </c>
      <c r="X946" s="56"/>
      <c r="Y946" s="56"/>
      <c r="AA946" s="53">
        <v>0</v>
      </c>
      <c r="AB946" s="8">
        <v>0</v>
      </c>
      <c r="AC946" s="54">
        <v>0</v>
      </c>
      <c r="AD946" s="53"/>
      <c r="AE946" s="8"/>
      <c r="AF946" s="54">
        <f t="shared" si="145"/>
        <v>0</v>
      </c>
      <c r="AG946" s="53"/>
      <c r="AH946" s="8"/>
      <c r="AI946" s="54">
        <f t="shared" si="142"/>
        <v>0</v>
      </c>
      <c r="AJ946" s="53">
        <f t="shared" si="147"/>
        <v>0</v>
      </c>
      <c r="AK946" s="8">
        <f t="shared" si="147"/>
        <v>0</v>
      </c>
      <c r="AL946" s="54">
        <f t="shared" si="147"/>
        <v>0</v>
      </c>
      <c r="AM946" s="55">
        <f t="shared" si="143"/>
        <v>-32844</v>
      </c>
      <c r="AN946" s="4"/>
      <c r="AO946" s="4"/>
    </row>
    <row r="947" spans="1:41" ht="12.75">
      <c r="A947" s="11">
        <v>940</v>
      </c>
      <c r="B947" s="46">
        <v>23600033</v>
      </c>
      <c r="D947" s="11" t="s">
        <v>671</v>
      </c>
      <c r="F947" s="48">
        <v>19430716.31</v>
      </c>
      <c r="G947" s="48">
        <v>15215172.31</v>
      </c>
      <c r="H947" s="48">
        <v>8574471.31</v>
      </c>
      <c r="I947" s="48">
        <v>20094324.31</v>
      </c>
      <c r="J947" s="48">
        <v>6712196.31</v>
      </c>
      <c r="K947" s="48">
        <v>6916937.31</v>
      </c>
      <c r="L947" s="48">
        <v>1399214.31</v>
      </c>
      <c r="M947" s="49">
        <v>-2703523.69</v>
      </c>
      <c r="N947" s="49">
        <v>-7800792.69</v>
      </c>
      <c r="O947" s="49">
        <v>14828275.31</v>
      </c>
      <c r="P947" s="49">
        <v>13265166.31</v>
      </c>
      <c r="Q947" s="49">
        <v>18918034.31</v>
      </c>
      <c r="R947" s="49">
        <v>33216220.31</v>
      </c>
      <c r="S947" s="50">
        <f t="shared" si="141"/>
        <v>10145245.31</v>
      </c>
      <c r="T947" s="50" t="e">
        <f>S947-#REF!</f>
        <v>#REF!</v>
      </c>
      <c r="U947" s="51" t="s">
        <v>403</v>
      </c>
      <c r="V947" s="51"/>
      <c r="W947" s="51" t="s">
        <v>404</v>
      </c>
      <c r="X947" s="56"/>
      <c r="Y947" s="56"/>
      <c r="AA947" s="53">
        <v>0</v>
      </c>
      <c r="AB947" s="8">
        <v>0</v>
      </c>
      <c r="AC947" s="54">
        <v>0</v>
      </c>
      <c r="AD947" s="53"/>
      <c r="AE947" s="8"/>
      <c r="AF947" s="54">
        <f t="shared" si="145"/>
        <v>0</v>
      </c>
      <c r="AG947" s="53"/>
      <c r="AH947" s="8"/>
      <c r="AI947" s="54">
        <f t="shared" si="142"/>
        <v>0</v>
      </c>
      <c r="AJ947" s="53">
        <f t="shared" si="147"/>
        <v>0</v>
      </c>
      <c r="AK947" s="8">
        <f t="shared" si="147"/>
        <v>0</v>
      </c>
      <c r="AL947" s="54">
        <f t="shared" si="147"/>
        <v>0</v>
      </c>
      <c r="AM947" s="55">
        <f t="shared" si="143"/>
        <v>10145245.31</v>
      </c>
      <c r="AN947" s="4"/>
      <c r="AO947" s="4"/>
    </row>
    <row r="948" spans="1:41" ht="12.75">
      <c r="A948" s="11">
        <v>941</v>
      </c>
      <c r="B948" s="46" t="s">
        <v>672</v>
      </c>
      <c r="D948" s="11" t="s">
        <v>673</v>
      </c>
      <c r="F948" s="48">
        <v>0</v>
      </c>
      <c r="G948" s="48">
        <v>0</v>
      </c>
      <c r="H948" s="48">
        <v>0</v>
      </c>
      <c r="I948" s="48">
        <v>0</v>
      </c>
      <c r="J948" s="48">
        <v>0</v>
      </c>
      <c r="K948" s="48">
        <v>0</v>
      </c>
      <c r="L948" s="48">
        <v>0</v>
      </c>
      <c r="M948" s="49">
        <v>0</v>
      </c>
      <c r="N948" s="49">
        <v>0</v>
      </c>
      <c r="O948" s="49">
        <v>0</v>
      </c>
      <c r="P948" s="49">
        <v>0</v>
      </c>
      <c r="Q948" s="49">
        <v>0</v>
      </c>
      <c r="R948" s="49">
        <v>0</v>
      </c>
      <c r="S948" s="50">
        <f t="shared" si="141"/>
        <v>0</v>
      </c>
      <c r="T948" s="50" t="e">
        <f>S948-#REF!</f>
        <v>#REF!</v>
      </c>
      <c r="U948" s="51" t="s">
        <v>1054</v>
      </c>
      <c r="V948" s="51"/>
      <c r="W948" s="51" t="s">
        <v>1126</v>
      </c>
      <c r="X948" s="56"/>
      <c r="Y948" s="56" t="s">
        <v>1056</v>
      </c>
      <c r="AA948" s="53">
        <v>0</v>
      </c>
      <c r="AB948" s="8">
        <v>0</v>
      </c>
      <c r="AC948" s="54">
        <v>0</v>
      </c>
      <c r="AD948" s="53"/>
      <c r="AE948" s="8"/>
      <c r="AF948" s="54">
        <f t="shared" si="145"/>
        <v>0</v>
      </c>
      <c r="AG948" s="53"/>
      <c r="AH948" s="8"/>
      <c r="AI948" s="54">
        <f t="shared" si="142"/>
        <v>0</v>
      </c>
      <c r="AJ948" s="53">
        <f t="shared" si="147"/>
        <v>0</v>
      </c>
      <c r="AK948" s="8">
        <f t="shared" si="147"/>
        <v>0</v>
      </c>
      <c r="AL948" s="54">
        <f t="shared" si="147"/>
        <v>0</v>
      </c>
      <c r="AM948" s="55">
        <f t="shared" si="143"/>
        <v>0</v>
      </c>
      <c r="AN948" s="4"/>
      <c r="AO948" s="4"/>
    </row>
    <row r="949" spans="1:41" ht="12.75">
      <c r="A949" s="11">
        <v>942</v>
      </c>
      <c r="B949" s="75">
        <v>23600043</v>
      </c>
      <c r="C949" s="11"/>
      <c r="D949" s="5" t="s">
        <v>674</v>
      </c>
      <c r="F949" s="48">
        <v>0</v>
      </c>
      <c r="G949" s="48">
        <v>0</v>
      </c>
      <c r="H949" s="48">
        <v>0</v>
      </c>
      <c r="I949" s="48">
        <v>0</v>
      </c>
      <c r="J949" s="48">
        <v>0</v>
      </c>
      <c r="K949" s="48">
        <v>0</v>
      </c>
      <c r="L949" s="48">
        <v>0</v>
      </c>
      <c r="M949" s="49">
        <v>0</v>
      </c>
      <c r="N949" s="49">
        <v>0</v>
      </c>
      <c r="O949" s="49">
        <v>0</v>
      </c>
      <c r="P949" s="49">
        <v>0</v>
      </c>
      <c r="Q949" s="49">
        <v>0</v>
      </c>
      <c r="R949" s="49">
        <v>0</v>
      </c>
      <c r="S949" s="50">
        <f t="shared" si="141"/>
        <v>0</v>
      </c>
      <c r="T949" s="50" t="e">
        <f>S949-#REF!</f>
        <v>#REF!</v>
      </c>
      <c r="U949" s="51" t="s">
        <v>403</v>
      </c>
      <c r="V949" s="51"/>
      <c r="W949" s="51" t="s">
        <v>404</v>
      </c>
      <c r="X949" s="56"/>
      <c r="Y949" s="56"/>
      <c r="AA949" s="53">
        <v>0</v>
      </c>
      <c r="AB949" s="8">
        <v>0</v>
      </c>
      <c r="AC949" s="54">
        <v>0</v>
      </c>
      <c r="AD949" s="53"/>
      <c r="AE949" s="8"/>
      <c r="AF949" s="54">
        <f t="shared" si="145"/>
        <v>0</v>
      </c>
      <c r="AG949" s="53"/>
      <c r="AH949" s="8"/>
      <c r="AI949" s="54">
        <f t="shared" si="142"/>
        <v>0</v>
      </c>
      <c r="AJ949" s="53">
        <f t="shared" si="147"/>
        <v>0</v>
      </c>
      <c r="AK949" s="8">
        <f t="shared" si="147"/>
        <v>0</v>
      </c>
      <c r="AL949" s="54">
        <f t="shared" si="147"/>
        <v>0</v>
      </c>
      <c r="AM949" s="55">
        <f t="shared" si="143"/>
        <v>0</v>
      </c>
      <c r="AN949" s="4"/>
      <c r="AO949" s="4"/>
    </row>
    <row r="950" spans="1:41" ht="12.75">
      <c r="A950" s="11">
        <v>943</v>
      </c>
      <c r="B950" s="75">
        <v>23600063</v>
      </c>
      <c r="C950" s="11"/>
      <c r="D950" s="5" t="s">
        <v>675</v>
      </c>
      <c r="F950" s="48">
        <v>-726</v>
      </c>
      <c r="G950" s="48">
        <v>-315.16</v>
      </c>
      <c r="H950" s="48">
        <v>-557.16</v>
      </c>
      <c r="I950" s="48">
        <v>-799.16</v>
      </c>
      <c r="J950" s="48">
        <v>-408.96</v>
      </c>
      <c r="K950" s="48">
        <v>-788.96</v>
      </c>
      <c r="L950" s="48">
        <v>-1168.96</v>
      </c>
      <c r="M950" s="49">
        <v>-511.03</v>
      </c>
      <c r="N950" s="49">
        <v>-891.03</v>
      </c>
      <c r="O950" s="49">
        <v>-1271.03</v>
      </c>
      <c r="P950" s="49">
        <v>953.54</v>
      </c>
      <c r="Q950" s="49">
        <v>-380</v>
      </c>
      <c r="R950" s="49">
        <v>-760</v>
      </c>
      <c r="S950" s="50">
        <f t="shared" si="141"/>
        <v>-573.4091666666667</v>
      </c>
      <c r="T950" s="50" t="e">
        <f>S950-#REF!</f>
        <v>#REF!</v>
      </c>
      <c r="U950" s="51" t="s">
        <v>1148</v>
      </c>
      <c r="V950" s="51"/>
      <c r="W950" s="51" t="s">
        <v>1149</v>
      </c>
      <c r="X950" s="56"/>
      <c r="Y950" s="56"/>
      <c r="AA950" s="53">
        <v>0</v>
      </c>
      <c r="AB950" s="8">
        <v>0</v>
      </c>
      <c r="AC950" s="54">
        <v>0</v>
      </c>
      <c r="AD950" s="53"/>
      <c r="AE950" s="8"/>
      <c r="AF950" s="54">
        <f t="shared" si="145"/>
        <v>0</v>
      </c>
      <c r="AG950" s="53"/>
      <c r="AH950" s="8"/>
      <c r="AI950" s="54">
        <f t="shared" si="142"/>
        <v>0</v>
      </c>
      <c r="AJ950" s="53">
        <f t="shared" si="147"/>
        <v>0</v>
      </c>
      <c r="AK950" s="8">
        <f t="shared" si="147"/>
        <v>0</v>
      </c>
      <c r="AL950" s="54">
        <f t="shared" si="147"/>
        <v>0</v>
      </c>
      <c r="AM950" s="55">
        <f t="shared" si="143"/>
        <v>-573.4091666666667</v>
      </c>
      <c r="AN950" s="4"/>
      <c r="AO950" s="4"/>
    </row>
    <row r="951" spans="1:41" ht="12.75">
      <c r="A951" s="11">
        <v>944</v>
      </c>
      <c r="B951" s="46">
        <v>23600093</v>
      </c>
      <c r="D951" s="11" t="s">
        <v>676</v>
      </c>
      <c r="F951" s="48">
        <v>-232290.17</v>
      </c>
      <c r="G951" s="48">
        <v>-78.64</v>
      </c>
      <c r="H951" s="48">
        <v>-887.75</v>
      </c>
      <c r="I951" s="48">
        <v>-422575.22</v>
      </c>
      <c r="J951" s="48">
        <v>-247663.32</v>
      </c>
      <c r="K951" s="48">
        <v>-273386.16</v>
      </c>
      <c r="L951" s="48">
        <v>-254033.56</v>
      </c>
      <c r="M951" s="49">
        <v>-1869.98</v>
      </c>
      <c r="N951" s="49">
        <v>-113.25</v>
      </c>
      <c r="O951" s="49">
        <v>-29.64</v>
      </c>
      <c r="P951" s="49">
        <v>-269977.75</v>
      </c>
      <c r="Q951" s="49">
        <v>-255426.17</v>
      </c>
      <c r="R951" s="49">
        <v>-945.37</v>
      </c>
      <c r="S951" s="50">
        <f t="shared" si="141"/>
        <v>-153554.93416666664</v>
      </c>
      <c r="T951" s="50" t="e">
        <f>S951-#REF!</f>
        <v>#REF!</v>
      </c>
      <c r="U951" s="51" t="s">
        <v>1148</v>
      </c>
      <c r="V951" s="51"/>
      <c r="W951" s="51" t="s">
        <v>1149</v>
      </c>
      <c r="X951" s="56"/>
      <c r="Y951" s="56"/>
      <c r="AA951" s="53">
        <v>0</v>
      </c>
      <c r="AB951" s="8">
        <v>0</v>
      </c>
      <c r="AC951" s="54">
        <v>0</v>
      </c>
      <c r="AD951" s="53"/>
      <c r="AE951" s="8"/>
      <c r="AF951" s="54">
        <f t="shared" si="145"/>
        <v>0</v>
      </c>
      <c r="AG951" s="53"/>
      <c r="AH951" s="8"/>
      <c r="AI951" s="54">
        <f t="shared" si="142"/>
        <v>0</v>
      </c>
      <c r="AJ951" s="53">
        <f t="shared" si="147"/>
        <v>0</v>
      </c>
      <c r="AK951" s="8">
        <f t="shared" si="147"/>
        <v>0</v>
      </c>
      <c r="AL951" s="54">
        <f t="shared" si="147"/>
        <v>0</v>
      </c>
      <c r="AM951" s="55">
        <f t="shared" si="143"/>
        <v>-153554.93416666664</v>
      </c>
      <c r="AN951" s="4"/>
      <c r="AO951" s="4"/>
    </row>
    <row r="952" spans="1:41" ht="12.75">
      <c r="A952" s="11">
        <v>945</v>
      </c>
      <c r="B952" s="46">
        <v>23600103</v>
      </c>
      <c r="D952" s="11" t="s">
        <v>677</v>
      </c>
      <c r="F952" s="48">
        <v>0</v>
      </c>
      <c r="G952" s="48">
        <v>0</v>
      </c>
      <c r="H952" s="48">
        <v>0</v>
      </c>
      <c r="I952" s="48">
        <v>0</v>
      </c>
      <c r="J952" s="48">
        <v>0</v>
      </c>
      <c r="K952" s="48">
        <v>0</v>
      </c>
      <c r="L952" s="48">
        <v>0</v>
      </c>
      <c r="M952" s="49">
        <v>0</v>
      </c>
      <c r="N952" s="49">
        <v>0</v>
      </c>
      <c r="O952" s="49">
        <v>0</v>
      </c>
      <c r="P952" s="49">
        <v>0</v>
      </c>
      <c r="Q952" s="49">
        <v>0</v>
      </c>
      <c r="R952" s="49">
        <v>0</v>
      </c>
      <c r="S952" s="50">
        <f t="shared" si="141"/>
        <v>0</v>
      </c>
      <c r="T952" s="50" t="e">
        <f>S952-#REF!</f>
        <v>#REF!</v>
      </c>
      <c r="U952" s="51" t="s">
        <v>1148</v>
      </c>
      <c r="V952" s="51"/>
      <c r="W952" s="51" t="s">
        <v>1149</v>
      </c>
      <c r="X952" s="56"/>
      <c r="Y952" s="56"/>
      <c r="AA952" s="53">
        <v>0</v>
      </c>
      <c r="AB952" s="8">
        <v>0</v>
      </c>
      <c r="AC952" s="54">
        <v>0</v>
      </c>
      <c r="AD952" s="53"/>
      <c r="AE952" s="8"/>
      <c r="AF952" s="54">
        <f t="shared" si="145"/>
        <v>0</v>
      </c>
      <c r="AG952" s="53"/>
      <c r="AH952" s="8"/>
      <c r="AI952" s="54">
        <f t="shared" si="142"/>
        <v>0</v>
      </c>
      <c r="AJ952" s="53">
        <f t="shared" si="147"/>
        <v>0</v>
      </c>
      <c r="AK952" s="8">
        <f t="shared" si="147"/>
        <v>0</v>
      </c>
      <c r="AL952" s="54">
        <f t="shared" si="147"/>
        <v>0</v>
      </c>
      <c r="AM952" s="55">
        <f t="shared" si="143"/>
        <v>0</v>
      </c>
      <c r="AN952" s="4"/>
      <c r="AO952" s="4"/>
    </row>
    <row r="953" spans="1:41" ht="12.75">
      <c r="A953" s="11">
        <v>946</v>
      </c>
      <c r="B953" s="46">
        <v>23600113</v>
      </c>
      <c r="D953" s="11" t="s">
        <v>678</v>
      </c>
      <c r="F953" s="48">
        <v>0</v>
      </c>
      <c r="G953" s="48">
        <v>0</v>
      </c>
      <c r="H953" s="48">
        <v>0</v>
      </c>
      <c r="I953" s="48">
        <v>0</v>
      </c>
      <c r="J953" s="48">
        <v>0</v>
      </c>
      <c r="K953" s="48">
        <v>0</v>
      </c>
      <c r="L953" s="48">
        <v>0</v>
      </c>
      <c r="M953" s="49">
        <v>0</v>
      </c>
      <c r="N953" s="49">
        <v>0</v>
      </c>
      <c r="O953" s="49">
        <v>0</v>
      </c>
      <c r="P953" s="49">
        <v>0</v>
      </c>
      <c r="Q953" s="49">
        <v>0</v>
      </c>
      <c r="R953" s="49">
        <v>0</v>
      </c>
      <c r="S953" s="50">
        <f t="shared" si="141"/>
        <v>0</v>
      </c>
      <c r="T953" s="50" t="e">
        <f>S953-#REF!</f>
        <v>#REF!</v>
      </c>
      <c r="U953" s="51" t="s">
        <v>1148</v>
      </c>
      <c r="V953" s="51"/>
      <c r="W953" s="51" t="s">
        <v>1149</v>
      </c>
      <c r="X953" s="56"/>
      <c r="Y953" s="56"/>
      <c r="AA953" s="53">
        <v>0</v>
      </c>
      <c r="AB953" s="8">
        <v>0</v>
      </c>
      <c r="AC953" s="54">
        <v>0</v>
      </c>
      <c r="AD953" s="53"/>
      <c r="AE953" s="8"/>
      <c r="AF953" s="54">
        <f t="shared" si="145"/>
        <v>0</v>
      </c>
      <c r="AG953" s="53"/>
      <c r="AH953" s="8"/>
      <c r="AI953" s="54">
        <f t="shared" si="142"/>
        <v>0</v>
      </c>
      <c r="AJ953" s="53">
        <f t="shared" si="147"/>
        <v>0</v>
      </c>
      <c r="AK953" s="8">
        <f t="shared" si="147"/>
        <v>0</v>
      </c>
      <c r="AL953" s="54">
        <f t="shared" si="147"/>
        <v>0</v>
      </c>
      <c r="AM953" s="55">
        <f t="shared" si="143"/>
        <v>0</v>
      </c>
      <c r="AN953" s="4"/>
      <c r="AO953" s="4"/>
    </row>
    <row r="954" spans="1:41" ht="12.75">
      <c r="A954" s="11">
        <v>947</v>
      </c>
      <c r="B954" s="46">
        <v>23600123</v>
      </c>
      <c r="D954" s="11" t="s">
        <v>679</v>
      </c>
      <c r="F954" s="48">
        <v>0</v>
      </c>
      <c r="G954" s="48">
        <v>0</v>
      </c>
      <c r="H954" s="48">
        <v>0</v>
      </c>
      <c r="I954" s="48">
        <v>0</v>
      </c>
      <c r="J954" s="48">
        <v>0</v>
      </c>
      <c r="K954" s="48">
        <v>0</v>
      </c>
      <c r="L954" s="48">
        <v>0</v>
      </c>
      <c r="M954" s="49">
        <v>0</v>
      </c>
      <c r="N954" s="49">
        <v>0</v>
      </c>
      <c r="O954" s="49">
        <v>0</v>
      </c>
      <c r="P954" s="49">
        <v>0</v>
      </c>
      <c r="Q954" s="49">
        <v>0</v>
      </c>
      <c r="R954" s="49">
        <v>0</v>
      </c>
      <c r="S954" s="50">
        <f t="shared" si="141"/>
        <v>0</v>
      </c>
      <c r="T954" s="50" t="e">
        <f>S954-#REF!</f>
        <v>#REF!</v>
      </c>
      <c r="U954" s="51" t="s">
        <v>1148</v>
      </c>
      <c r="V954" s="51"/>
      <c r="W954" s="51" t="s">
        <v>1149</v>
      </c>
      <c r="X954" s="56"/>
      <c r="Y954" s="56"/>
      <c r="AA954" s="53">
        <v>0</v>
      </c>
      <c r="AB954" s="8">
        <v>0</v>
      </c>
      <c r="AC954" s="54">
        <v>0</v>
      </c>
      <c r="AD954" s="53"/>
      <c r="AE954" s="8"/>
      <c r="AF954" s="54">
        <f t="shared" si="145"/>
        <v>0</v>
      </c>
      <c r="AG954" s="53"/>
      <c r="AH954" s="8"/>
      <c r="AI954" s="54">
        <f t="shared" si="142"/>
        <v>0</v>
      </c>
      <c r="AJ954" s="53">
        <f t="shared" si="147"/>
        <v>0</v>
      </c>
      <c r="AK954" s="8">
        <f t="shared" si="147"/>
        <v>0</v>
      </c>
      <c r="AL954" s="54">
        <f t="shared" si="147"/>
        <v>0</v>
      </c>
      <c r="AM954" s="55">
        <f t="shared" si="143"/>
        <v>0</v>
      </c>
      <c r="AN954" s="4"/>
      <c r="AO954" s="4"/>
    </row>
    <row r="955" spans="1:41" ht="12.75">
      <c r="A955" s="11">
        <v>948</v>
      </c>
      <c r="B955" s="46">
        <v>23600201</v>
      </c>
      <c r="D955" s="11" t="s">
        <v>680</v>
      </c>
      <c r="F955" s="48">
        <v>-17089150.08</v>
      </c>
      <c r="G955" s="48">
        <v>-19081349.23</v>
      </c>
      <c r="H955" s="48">
        <v>-20886815.14</v>
      </c>
      <c r="I955" s="48">
        <v>-22833296.97</v>
      </c>
      <c r="J955" s="48">
        <v>-24856547.43</v>
      </c>
      <c r="K955" s="48">
        <v>-26917412.2</v>
      </c>
      <c r="L955" s="48">
        <v>-29001400.6</v>
      </c>
      <c r="M955" s="49">
        <v>-19896039.05</v>
      </c>
      <c r="N955" s="49">
        <v>-22018759.02</v>
      </c>
      <c r="O955" s="49">
        <v>-24132486.61</v>
      </c>
      <c r="P955" s="49">
        <v>-26244742.14</v>
      </c>
      <c r="Q955" s="49">
        <v>-28379514.8</v>
      </c>
      <c r="R955" s="49">
        <v>-19051558.72</v>
      </c>
      <c r="S955" s="50">
        <f t="shared" si="141"/>
        <v>-23526559.79916667</v>
      </c>
      <c r="T955" s="50" t="e">
        <f>S955-#REF!</f>
        <v>#REF!</v>
      </c>
      <c r="U955" s="51"/>
      <c r="V955" s="51"/>
      <c r="W955" s="51" t="s">
        <v>1161</v>
      </c>
      <c r="X955" s="56"/>
      <c r="Y955" s="56"/>
      <c r="AA955" s="53">
        <v>0</v>
      </c>
      <c r="AB955" s="8">
        <v>0</v>
      </c>
      <c r="AC955" s="54">
        <v>0</v>
      </c>
      <c r="AD955" s="53"/>
      <c r="AE955" s="8"/>
      <c r="AF955" s="54">
        <f t="shared" si="145"/>
        <v>0</v>
      </c>
      <c r="AG955" s="53"/>
      <c r="AH955" s="8"/>
      <c r="AI955" s="54">
        <f t="shared" si="142"/>
        <v>0</v>
      </c>
      <c r="AJ955" s="53">
        <f t="shared" si="147"/>
        <v>0</v>
      </c>
      <c r="AK955" s="8">
        <f t="shared" si="147"/>
        <v>0</v>
      </c>
      <c r="AL955" s="54">
        <f t="shared" si="147"/>
        <v>0</v>
      </c>
      <c r="AM955" s="55">
        <f t="shared" si="143"/>
        <v>-23526559.79916667</v>
      </c>
      <c r="AN955" s="4"/>
      <c r="AO955" s="4"/>
    </row>
    <row r="956" spans="1:41" ht="12.75">
      <c r="A956" s="11">
        <v>949</v>
      </c>
      <c r="B956" s="46">
        <v>23600211</v>
      </c>
      <c r="D956" s="11" t="s">
        <v>681</v>
      </c>
      <c r="F956" s="48">
        <v>-6903353.62</v>
      </c>
      <c r="G956" s="48">
        <v>-7634555.62</v>
      </c>
      <c r="H956" s="48">
        <v>-3813669.9</v>
      </c>
      <c r="I956" s="48">
        <v>-4591959.9</v>
      </c>
      <c r="J956" s="48">
        <v>-5405187.9</v>
      </c>
      <c r="K956" s="48">
        <v>-6218489.9</v>
      </c>
      <c r="L956" s="48">
        <v>-7030948.9</v>
      </c>
      <c r="M956" s="49">
        <v>-7844220.9</v>
      </c>
      <c r="N956" s="49">
        <v>-4066330.63</v>
      </c>
      <c r="O956" s="49">
        <v>-4878792.63</v>
      </c>
      <c r="P956" s="49">
        <v>-6170525.63</v>
      </c>
      <c r="Q956" s="49">
        <v>-7052143.63</v>
      </c>
      <c r="R956" s="49">
        <v>-7933762.63</v>
      </c>
      <c r="S956" s="50">
        <f t="shared" si="141"/>
        <v>-6010448.638750001</v>
      </c>
      <c r="T956" s="50" t="e">
        <f>S956-#REF!</f>
        <v>#REF!</v>
      </c>
      <c r="U956" s="51"/>
      <c r="V956" s="51"/>
      <c r="W956" s="51" t="s">
        <v>1161</v>
      </c>
      <c r="X956" s="56"/>
      <c r="Y956" s="56"/>
      <c r="AA956" s="53">
        <v>0</v>
      </c>
      <c r="AB956" s="8">
        <v>0</v>
      </c>
      <c r="AC956" s="54">
        <v>0</v>
      </c>
      <c r="AD956" s="53"/>
      <c r="AE956" s="8"/>
      <c r="AF956" s="54">
        <f t="shared" si="145"/>
        <v>0</v>
      </c>
      <c r="AG956" s="53"/>
      <c r="AH956" s="8"/>
      <c r="AI956" s="54">
        <f t="shared" si="142"/>
        <v>0</v>
      </c>
      <c r="AJ956" s="53">
        <f t="shared" si="147"/>
        <v>0</v>
      </c>
      <c r="AK956" s="8">
        <f t="shared" si="147"/>
        <v>0</v>
      </c>
      <c r="AL956" s="54">
        <f t="shared" si="147"/>
        <v>0</v>
      </c>
      <c r="AM956" s="55">
        <f t="shared" si="143"/>
        <v>-6010448.638750001</v>
      </c>
      <c r="AN956" s="4"/>
      <c r="AO956" s="4"/>
    </row>
    <row r="957" spans="1:41" ht="12.75">
      <c r="A957" s="11">
        <v>950</v>
      </c>
      <c r="B957" s="46">
        <v>23600213</v>
      </c>
      <c r="D957" s="11" t="s">
        <v>682</v>
      </c>
      <c r="E957" s="3">
        <v>38600</v>
      </c>
      <c r="F957" s="48">
        <v>-161808.63</v>
      </c>
      <c r="G957" s="48">
        <v>-23422.25</v>
      </c>
      <c r="H957" s="48">
        <v>-44462.07</v>
      </c>
      <c r="I957" s="48">
        <v>-163047.81</v>
      </c>
      <c r="J957" s="48">
        <v>-371735.98</v>
      </c>
      <c r="K957" s="48">
        <v>-779332.05</v>
      </c>
      <c r="L957" s="48">
        <v>-960088.63</v>
      </c>
      <c r="M957" s="49">
        <v>-133332.87</v>
      </c>
      <c r="N957" s="49">
        <v>-223501.66</v>
      </c>
      <c r="O957" s="49">
        <v>-286687.66</v>
      </c>
      <c r="P957" s="49">
        <v>-344624.11</v>
      </c>
      <c r="Q957" s="49">
        <v>-91365.23</v>
      </c>
      <c r="R957" s="49">
        <v>-115594.78</v>
      </c>
      <c r="S957" s="50">
        <f t="shared" si="141"/>
        <v>-296691.8354166667</v>
      </c>
      <c r="T957" s="50" t="e">
        <f>S957-#REF!</f>
        <v>#REF!</v>
      </c>
      <c r="U957" s="51" t="s">
        <v>1148</v>
      </c>
      <c r="V957" s="51"/>
      <c r="W957" s="51" t="s">
        <v>1149</v>
      </c>
      <c r="X957" s="56"/>
      <c r="Y957" s="56"/>
      <c r="AA957" s="53">
        <v>0</v>
      </c>
      <c r="AB957" s="8">
        <v>0</v>
      </c>
      <c r="AC957" s="54">
        <v>0</v>
      </c>
      <c r="AD957" s="53"/>
      <c r="AE957" s="8"/>
      <c r="AF957" s="54">
        <f t="shared" si="145"/>
        <v>0</v>
      </c>
      <c r="AG957" s="53"/>
      <c r="AH957" s="8"/>
      <c r="AI957" s="54">
        <f t="shared" si="142"/>
        <v>0</v>
      </c>
      <c r="AJ957" s="53">
        <f t="shared" si="147"/>
        <v>0</v>
      </c>
      <c r="AK957" s="8">
        <f t="shared" si="147"/>
        <v>0</v>
      </c>
      <c r="AL957" s="54">
        <f t="shared" si="147"/>
        <v>0</v>
      </c>
      <c r="AM957" s="55">
        <f t="shared" si="143"/>
        <v>-296691.8354166667</v>
      </c>
      <c r="AN957" s="4"/>
      <c r="AO957" s="4"/>
    </row>
    <row r="958" spans="1:41" ht="12.75">
      <c r="A958" s="11">
        <v>951</v>
      </c>
      <c r="B958" s="46">
        <v>23600221</v>
      </c>
      <c r="D958" s="5" t="s">
        <v>683</v>
      </c>
      <c r="F958" s="48">
        <v>-181125</v>
      </c>
      <c r="G958" s="48">
        <v>-240554</v>
      </c>
      <c r="H958" s="48">
        <v>420968.84</v>
      </c>
      <c r="I958" s="48">
        <v>360830.84</v>
      </c>
      <c r="J958" s="48">
        <v>300692.84</v>
      </c>
      <c r="K958" s="48">
        <v>240553.84</v>
      </c>
      <c r="L958" s="48">
        <v>180415.84</v>
      </c>
      <c r="M958" s="49">
        <v>120277.84</v>
      </c>
      <c r="N958" s="49">
        <v>60138.84</v>
      </c>
      <c r="O958" s="49">
        <v>0</v>
      </c>
      <c r="P958" s="49">
        <v>-56678</v>
      </c>
      <c r="Q958" s="49">
        <v>-113355</v>
      </c>
      <c r="R958" s="49">
        <v>-170033</v>
      </c>
      <c r="S958" s="50">
        <f aca="true" t="shared" si="148" ref="S958:S1021">(F958+R958+SUM(G958:Q958)*2)/24</f>
        <v>91476.07333333336</v>
      </c>
      <c r="T958" s="50" t="e">
        <f>S958-#REF!</f>
        <v>#REF!</v>
      </c>
      <c r="U958" s="51"/>
      <c r="V958" s="51"/>
      <c r="W958" s="51" t="s">
        <v>1161</v>
      </c>
      <c r="X958" s="56"/>
      <c r="Y958" s="56"/>
      <c r="AA958" s="53">
        <v>0</v>
      </c>
      <c r="AB958" s="8">
        <v>0</v>
      </c>
      <c r="AC958" s="54">
        <v>0</v>
      </c>
      <c r="AD958" s="53"/>
      <c r="AE958" s="8"/>
      <c r="AF958" s="54">
        <f t="shared" si="145"/>
        <v>0</v>
      </c>
      <c r="AG958" s="53"/>
      <c r="AH958" s="8"/>
      <c r="AI958" s="54">
        <f aca="true" t="shared" si="149" ref="AI958:AI1021">AG958+AH958</f>
        <v>0</v>
      </c>
      <c r="AJ958" s="53">
        <f aca="true" t="shared" si="150" ref="AJ958:AL977">IF($Y958&gt;0,$S958-$AF958-$AI958-$AC958,0)</f>
        <v>0</v>
      </c>
      <c r="AK958" s="8">
        <f t="shared" si="150"/>
        <v>0</v>
      </c>
      <c r="AL958" s="54">
        <f t="shared" si="150"/>
        <v>0</v>
      </c>
      <c r="AM958" s="55">
        <f aca="true" t="shared" si="151" ref="AM958:AM1021">S958-AC958-AF958-AL958-AI958</f>
        <v>91476.07333333336</v>
      </c>
      <c r="AN958" s="4"/>
      <c r="AO958" s="4"/>
    </row>
    <row r="959" spans="1:41" ht="12.75">
      <c r="A959" s="11">
        <v>952</v>
      </c>
      <c r="B959" s="46">
        <v>23600232</v>
      </c>
      <c r="D959" s="11" t="s">
        <v>684</v>
      </c>
      <c r="F959" s="48">
        <v>-7521508.29</v>
      </c>
      <c r="G959" s="48">
        <v>-8354799.18</v>
      </c>
      <c r="H959" s="48">
        <v>-9192954.18</v>
      </c>
      <c r="I959" s="48">
        <v>-10074647.18</v>
      </c>
      <c r="J959" s="48">
        <v>-10948999.18</v>
      </c>
      <c r="K959" s="48">
        <v>-11823351.18</v>
      </c>
      <c r="L959" s="48">
        <v>-11839054.95</v>
      </c>
      <c r="M959" s="49">
        <v>-8296076.49</v>
      </c>
      <c r="N959" s="49">
        <v>-9247042.49</v>
      </c>
      <c r="O959" s="49">
        <v>-10198009.49</v>
      </c>
      <c r="P959" s="49">
        <v>-11148975.49</v>
      </c>
      <c r="Q959" s="49">
        <v>-12491647</v>
      </c>
      <c r="R959" s="49">
        <v>-9004487.89</v>
      </c>
      <c r="S959" s="50">
        <f t="shared" si="148"/>
        <v>-10156546.241666665</v>
      </c>
      <c r="T959" s="50" t="e">
        <f>S959-#REF!</f>
        <v>#REF!</v>
      </c>
      <c r="U959" s="51" t="s">
        <v>1186</v>
      </c>
      <c r="V959" s="51"/>
      <c r="W959" s="51"/>
      <c r="X959" s="56"/>
      <c r="Y959" s="56"/>
      <c r="AA959" s="53">
        <v>0</v>
      </c>
      <c r="AB959" s="8">
        <v>0</v>
      </c>
      <c r="AC959" s="54">
        <v>0</v>
      </c>
      <c r="AD959" s="53"/>
      <c r="AE959" s="8"/>
      <c r="AF959" s="54">
        <f t="shared" si="145"/>
        <v>0</v>
      </c>
      <c r="AG959" s="53"/>
      <c r="AH959" s="8"/>
      <c r="AI959" s="54">
        <f t="shared" si="149"/>
        <v>0</v>
      </c>
      <c r="AJ959" s="53">
        <f t="shared" si="150"/>
        <v>0</v>
      </c>
      <c r="AK959" s="8">
        <f t="shared" si="150"/>
        <v>0</v>
      </c>
      <c r="AL959" s="54">
        <f t="shared" si="150"/>
        <v>0</v>
      </c>
      <c r="AM959" s="55">
        <f t="shared" si="151"/>
        <v>-10156546.241666665</v>
      </c>
      <c r="AN959" s="4"/>
      <c r="AO959" s="4"/>
    </row>
    <row r="960" spans="1:41" ht="12.75">
      <c r="A960" s="11">
        <v>953</v>
      </c>
      <c r="B960" s="46">
        <v>23600301</v>
      </c>
      <c r="D960" s="5" t="s">
        <v>685</v>
      </c>
      <c r="F960" s="48">
        <v>0</v>
      </c>
      <c r="G960" s="48">
        <v>0</v>
      </c>
      <c r="H960" s="48">
        <v>0</v>
      </c>
      <c r="I960" s="48">
        <v>0</v>
      </c>
      <c r="J960" s="48">
        <v>0</v>
      </c>
      <c r="K960" s="48">
        <v>0</v>
      </c>
      <c r="L960" s="48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50">
        <f t="shared" si="148"/>
        <v>0</v>
      </c>
      <c r="T960" s="50" t="e">
        <f>S960-#REF!</f>
        <v>#REF!</v>
      </c>
      <c r="U960" s="51"/>
      <c r="V960" s="51"/>
      <c r="W960" s="51" t="s">
        <v>1161</v>
      </c>
      <c r="X960" s="56"/>
      <c r="Y960" s="56"/>
      <c r="AA960" s="53">
        <v>0</v>
      </c>
      <c r="AB960" s="8">
        <v>0</v>
      </c>
      <c r="AC960" s="54">
        <v>0</v>
      </c>
      <c r="AD960" s="53"/>
      <c r="AE960" s="8"/>
      <c r="AF960" s="54">
        <f t="shared" si="145"/>
        <v>0</v>
      </c>
      <c r="AG960" s="53"/>
      <c r="AH960" s="8"/>
      <c r="AI960" s="54">
        <f t="shared" si="149"/>
        <v>0</v>
      </c>
      <c r="AJ960" s="53">
        <f t="shared" si="150"/>
        <v>0</v>
      </c>
      <c r="AK960" s="8">
        <f t="shared" si="150"/>
        <v>0</v>
      </c>
      <c r="AL960" s="54">
        <f t="shared" si="150"/>
        <v>0</v>
      </c>
      <c r="AM960" s="55">
        <f t="shared" si="151"/>
        <v>0</v>
      </c>
      <c r="AN960" s="4"/>
      <c r="AO960" s="4"/>
    </row>
    <row r="961" spans="1:41" ht="12.75">
      <c r="A961" s="11">
        <v>954</v>
      </c>
      <c r="B961" s="46">
        <v>23600351</v>
      </c>
      <c r="D961" s="11" t="s">
        <v>686</v>
      </c>
      <c r="F961" s="48">
        <v>-5967826.45</v>
      </c>
      <c r="G961" s="48">
        <v>-4498674.95</v>
      </c>
      <c r="H961" s="48">
        <v>-5984363.33</v>
      </c>
      <c r="I961" s="48">
        <v>-8062684.52</v>
      </c>
      <c r="J961" s="48">
        <v>-5937215.18</v>
      </c>
      <c r="K961" s="48">
        <v>-7505282.25</v>
      </c>
      <c r="L961" s="48">
        <v>-8096745.55</v>
      </c>
      <c r="M961" s="49">
        <v>-5015930.78</v>
      </c>
      <c r="N961" s="49">
        <v>-5803916.06</v>
      </c>
      <c r="O961" s="49">
        <v>-6956764.37</v>
      </c>
      <c r="P961" s="49">
        <v>-4559500.77</v>
      </c>
      <c r="Q961" s="49">
        <v>-5736582.33</v>
      </c>
      <c r="R961" s="49">
        <v>-6629768.08</v>
      </c>
      <c r="S961" s="50">
        <f t="shared" si="148"/>
        <v>-6204704.779583334</v>
      </c>
      <c r="T961" s="50" t="e">
        <f>S961-#REF!</f>
        <v>#REF!</v>
      </c>
      <c r="U961" s="51"/>
      <c r="V961" s="51"/>
      <c r="W961" s="51" t="s">
        <v>1161</v>
      </c>
      <c r="X961" s="56"/>
      <c r="Y961" s="56"/>
      <c r="AA961" s="53">
        <v>0</v>
      </c>
      <c r="AB961" s="8">
        <v>0</v>
      </c>
      <c r="AC961" s="54">
        <v>0</v>
      </c>
      <c r="AD961" s="53"/>
      <c r="AE961" s="8"/>
      <c r="AF961" s="54">
        <f t="shared" si="145"/>
        <v>0</v>
      </c>
      <c r="AG961" s="53"/>
      <c r="AH961" s="8"/>
      <c r="AI961" s="54">
        <f t="shared" si="149"/>
        <v>0</v>
      </c>
      <c r="AJ961" s="53">
        <f t="shared" si="150"/>
        <v>0</v>
      </c>
      <c r="AK961" s="8">
        <f t="shared" si="150"/>
        <v>0</v>
      </c>
      <c r="AL961" s="54">
        <f t="shared" si="150"/>
        <v>0</v>
      </c>
      <c r="AM961" s="55">
        <f t="shared" si="151"/>
        <v>-6204704.779583334</v>
      </c>
      <c r="AN961" s="4"/>
      <c r="AO961" s="4"/>
    </row>
    <row r="962" spans="1:41" ht="12.75">
      <c r="A962" s="11">
        <v>955</v>
      </c>
      <c r="B962" s="46">
        <v>23600381</v>
      </c>
      <c r="D962" s="5" t="s">
        <v>687</v>
      </c>
      <c r="F962" s="48">
        <v>0</v>
      </c>
      <c r="G962" s="48">
        <v>0</v>
      </c>
      <c r="H962" s="48">
        <v>0</v>
      </c>
      <c r="I962" s="48">
        <v>0</v>
      </c>
      <c r="J962" s="48">
        <v>0</v>
      </c>
      <c r="K962" s="48">
        <v>0</v>
      </c>
      <c r="L962" s="48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50">
        <f t="shared" si="148"/>
        <v>0</v>
      </c>
      <c r="T962" s="50" t="e">
        <f>S962-#REF!</f>
        <v>#REF!</v>
      </c>
      <c r="U962" s="51"/>
      <c r="V962" s="51"/>
      <c r="W962" s="51" t="s">
        <v>1161</v>
      </c>
      <c r="X962" s="56"/>
      <c r="Y962" s="56"/>
      <c r="AA962" s="53">
        <v>0</v>
      </c>
      <c r="AB962" s="8">
        <v>0</v>
      </c>
      <c r="AC962" s="54">
        <v>0</v>
      </c>
      <c r="AD962" s="53"/>
      <c r="AE962" s="8"/>
      <c r="AF962" s="54">
        <f t="shared" si="145"/>
        <v>0</v>
      </c>
      <c r="AG962" s="53"/>
      <c r="AH962" s="8"/>
      <c r="AI962" s="54">
        <f t="shared" si="149"/>
        <v>0</v>
      </c>
      <c r="AJ962" s="53">
        <f t="shared" si="150"/>
        <v>0</v>
      </c>
      <c r="AK962" s="8">
        <f t="shared" si="150"/>
        <v>0</v>
      </c>
      <c r="AL962" s="54">
        <f t="shared" si="150"/>
        <v>0</v>
      </c>
      <c r="AM962" s="55">
        <f t="shared" si="151"/>
        <v>0</v>
      </c>
      <c r="AN962" s="4"/>
      <c r="AO962" s="4"/>
    </row>
    <row r="963" spans="1:41" ht="12.75">
      <c r="A963" s="11">
        <v>956</v>
      </c>
      <c r="B963" s="46">
        <v>23600391</v>
      </c>
      <c r="D963" s="11" t="s">
        <v>688</v>
      </c>
      <c r="F963" s="48">
        <v>-517256.38</v>
      </c>
      <c r="G963" s="48">
        <v>-237513.95</v>
      </c>
      <c r="H963" s="48">
        <v>-385513.95</v>
      </c>
      <c r="I963" s="48">
        <v>-533513.95</v>
      </c>
      <c r="J963" s="48">
        <v>-137000.8</v>
      </c>
      <c r="K963" s="48">
        <v>-274000.8</v>
      </c>
      <c r="L963" s="48">
        <v>-411000.8</v>
      </c>
      <c r="M963" s="49">
        <v>-109352.14</v>
      </c>
      <c r="N963" s="49">
        <v>-246352.14</v>
      </c>
      <c r="O963" s="49">
        <v>-383352.14</v>
      </c>
      <c r="P963" s="49">
        <v>-133169.59</v>
      </c>
      <c r="Q963" s="49">
        <v>-270169.59</v>
      </c>
      <c r="R963" s="49">
        <v>-407169.59</v>
      </c>
      <c r="S963" s="50">
        <f t="shared" si="148"/>
        <v>-298596.06958333333</v>
      </c>
      <c r="T963" s="50" t="e">
        <f>S963-#REF!</f>
        <v>#REF!</v>
      </c>
      <c r="U963" s="51"/>
      <c r="V963" s="51"/>
      <c r="W963" s="51" t="s">
        <v>1161</v>
      </c>
      <c r="X963" s="56"/>
      <c r="Y963" s="56"/>
      <c r="AA963" s="53">
        <v>0</v>
      </c>
      <c r="AB963" s="8">
        <v>0</v>
      </c>
      <c r="AC963" s="54">
        <v>0</v>
      </c>
      <c r="AD963" s="53"/>
      <c r="AE963" s="8"/>
      <c r="AF963" s="54">
        <f t="shared" si="145"/>
        <v>0</v>
      </c>
      <c r="AG963" s="53"/>
      <c r="AH963" s="8"/>
      <c r="AI963" s="54">
        <f t="shared" si="149"/>
        <v>0</v>
      </c>
      <c r="AJ963" s="53">
        <f t="shared" si="150"/>
        <v>0</v>
      </c>
      <c r="AK963" s="8">
        <f t="shared" si="150"/>
        <v>0</v>
      </c>
      <c r="AL963" s="54">
        <f t="shared" si="150"/>
        <v>0</v>
      </c>
      <c r="AM963" s="55">
        <f t="shared" si="151"/>
        <v>-298596.06958333333</v>
      </c>
      <c r="AN963" s="4"/>
      <c r="AO963" s="4"/>
    </row>
    <row r="964" spans="1:41" ht="12.75">
      <c r="A964" s="11">
        <v>957</v>
      </c>
      <c r="B964" s="46">
        <v>23600421</v>
      </c>
      <c r="D964" s="11" t="s">
        <v>689</v>
      </c>
      <c r="E964" s="3">
        <v>38777</v>
      </c>
      <c r="F964" s="48">
        <v>-14.68</v>
      </c>
      <c r="G964" s="48">
        <v>-14.68</v>
      </c>
      <c r="H964" s="48">
        <v>-14.68</v>
      </c>
      <c r="I964" s="48">
        <v>-14.68</v>
      </c>
      <c r="J964" s="48">
        <v>-23.17</v>
      </c>
      <c r="K964" s="48">
        <v>-40.97</v>
      </c>
      <c r="L964" s="48">
        <v>-44.19</v>
      </c>
      <c r="M964" s="49">
        <v>-14.68</v>
      </c>
      <c r="N964" s="49">
        <v>-3.8</v>
      </c>
      <c r="O964" s="49">
        <v>-3.8</v>
      </c>
      <c r="P964" s="49">
        <v>-3.8</v>
      </c>
      <c r="Q964" s="49">
        <v>-3.8</v>
      </c>
      <c r="R964" s="49">
        <v>-3.8</v>
      </c>
      <c r="S964" s="50">
        <f t="shared" si="148"/>
        <v>-15.957500000000005</v>
      </c>
      <c r="T964" s="50" t="e">
        <f>S964-#REF!</f>
        <v>#REF!</v>
      </c>
      <c r="U964" s="51"/>
      <c r="V964" s="51"/>
      <c r="W964" s="51" t="s">
        <v>1161</v>
      </c>
      <c r="X964" s="56"/>
      <c r="Y964" s="56"/>
      <c r="AA964" s="53">
        <v>0</v>
      </c>
      <c r="AB964" s="8">
        <v>0</v>
      </c>
      <c r="AC964" s="54">
        <v>0</v>
      </c>
      <c r="AD964" s="53"/>
      <c r="AE964" s="8"/>
      <c r="AF964" s="54">
        <f t="shared" si="145"/>
        <v>0</v>
      </c>
      <c r="AG964" s="53"/>
      <c r="AH964" s="8"/>
      <c r="AI964" s="54">
        <f t="shared" si="149"/>
        <v>0</v>
      </c>
      <c r="AJ964" s="53">
        <f t="shared" si="150"/>
        <v>0</v>
      </c>
      <c r="AK964" s="8">
        <f t="shared" si="150"/>
        <v>0</v>
      </c>
      <c r="AL964" s="54">
        <f t="shared" si="150"/>
        <v>0</v>
      </c>
      <c r="AM964" s="55">
        <f t="shared" si="151"/>
        <v>-15.957500000000005</v>
      </c>
      <c r="AN964" s="4"/>
      <c r="AO964" s="4"/>
    </row>
    <row r="965" spans="1:41" ht="12.75">
      <c r="A965" s="11">
        <v>958</v>
      </c>
      <c r="B965" s="46">
        <v>23600451</v>
      </c>
      <c r="D965" s="11" t="s">
        <v>690</v>
      </c>
      <c r="F965" s="48">
        <v>362272</v>
      </c>
      <c r="G965" s="48">
        <v>309272</v>
      </c>
      <c r="H965" s="48">
        <v>218272</v>
      </c>
      <c r="I965" s="48">
        <v>332272</v>
      </c>
      <c r="J965" s="48">
        <v>257272</v>
      </c>
      <c r="K965" s="48">
        <v>285272</v>
      </c>
      <c r="L965" s="48">
        <v>302272</v>
      </c>
      <c r="M965" s="49">
        <v>212272</v>
      </c>
      <c r="N965" s="49">
        <v>167272</v>
      </c>
      <c r="O965" s="49">
        <v>-4728</v>
      </c>
      <c r="P965" s="49">
        <v>-29728</v>
      </c>
      <c r="Q965" s="49">
        <v>-19728</v>
      </c>
      <c r="R965" s="49">
        <v>49272</v>
      </c>
      <c r="S965" s="50">
        <f t="shared" si="148"/>
        <v>186313.66666666666</v>
      </c>
      <c r="T965" s="50" t="e">
        <f>S965-#REF!</f>
        <v>#REF!</v>
      </c>
      <c r="U965" s="51"/>
      <c r="V965" s="51"/>
      <c r="W965" s="51" t="s">
        <v>1161</v>
      </c>
      <c r="X965" s="56"/>
      <c r="Y965" s="56"/>
      <c r="AA965" s="53">
        <v>0</v>
      </c>
      <c r="AB965" s="8">
        <v>0</v>
      </c>
      <c r="AC965" s="54">
        <v>0</v>
      </c>
      <c r="AD965" s="53"/>
      <c r="AE965" s="8"/>
      <c r="AF965" s="54">
        <f t="shared" si="145"/>
        <v>0</v>
      </c>
      <c r="AG965" s="53"/>
      <c r="AH965" s="8"/>
      <c r="AI965" s="54">
        <f t="shared" si="149"/>
        <v>0</v>
      </c>
      <c r="AJ965" s="53">
        <f t="shared" si="150"/>
        <v>0</v>
      </c>
      <c r="AK965" s="8">
        <f t="shared" si="150"/>
        <v>0</v>
      </c>
      <c r="AL965" s="54">
        <f t="shared" si="150"/>
        <v>0</v>
      </c>
      <c r="AM965" s="55">
        <f t="shared" si="151"/>
        <v>186313.66666666666</v>
      </c>
      <c r="AN965" s="4"/>
      <c r="AO965" s="4"/>
    </row>
    <row r="966" spans="1:41" ht="12.75">
      <c r="A966" s="11">
        <v>959</v>
      </c>
      <c r="B966" s="46">
        <v>23600471</v>
      </c>
      <c r="D966" s="11" t="s">
        <v>691</v>
      </c>
      <c r="F966" s="48">
        <v>-4689187.27</v>
      </c>
      <c r="G966" s="48">
        <v>-4856529.23</v>
      </c>
      <c r="H966" s="48">
        <v>-5758838.63</v>
      </c>
      <c r="I966" s="48">
        <v>-6821709.48</v>
      </c>
      <c r="J966" s="48">
        <v>-7097461.36</v>
      </c>
      <c r="K966" s="48">
        <v>-6993659.06</v>
      </c>
      <c r="L966" s="48">
        <v>-6345985</v>
      </c>
      <c r="M966" s="49">
        <v>-5429313.37</v>
      </c>
      <c r="N966" s="49">
        <v>-5244029.92</v>
      </c>
      <c r="O966" s="49">
        <v>-5099465.98</v>
      </c>
      <c r="P966" s="49">
        <v>-5154687.26</v>
      </c>
      <c r="Q966" s="49">
        <v>-5044526.39</v>
      </c>
      <c r="R966" s="49">
        <v>-5155902.17</v>
      </c>
      <c r="S966" s="50">
        <f t="shared" si="148"/>
        <v>-5730729.2</v>
      </c>
      <c r="T966" s="50" t="e">
        <f>S966-#REF!</f>
        <v>#REF!</v>
      </c>
      <c r="U966" s="51"/>
      <c r="V966" s="51"/>
      <c r="W966" s="51" t="s">
        <v>1161</v>
      </c>
      <c r="X966" s="56"/>
      <c r="Y966" s="56"/>
      <c r="AA966" s="53">
        <v>0</v>
      </c>
      <c r="AB966" s="8">
        <v>0</v>
      </c>
      <c r="AC966" s="54">
        <v>0</v>
      </c>
      <c r="AD966" s="53"/>
      <c r="AE966" s="8"/>
      <c r="AF966" s="54">
        <f t="shared" si="145"/>
        <v>0</v>
      </c>
      <c r="AG966" s="53"/>
      <c r="AH966" s="8"/>
      <c r="AI966" s="54">
        <f t="shared" si="149"/>
        <v>0</v>
      </c>
      <c r="AJ966" s="53">
        <f t="shared" si="150"/>
        <v>0</v>
      </c>
      <c r="AK966" s="8">
        <f t="shared" si="150"/>
        <v>0</v>
      </c>
      <c r="AL966" s="54">
        <f t="shared" si="150"/>
        <v>0</v>
      </c>
      <c r="AM966" s="55">
        <f t="shared" si="151"/>
        <v>-5730729.2</v>
      </c>
      <c r="AN966" s="4"/>
      <c r="AO966" s="4"/>
    </row>
    <row r="967" spans="1:41" ht="12.75">
      <c r="A967" s="11">
        <v>960</v>
      </c>
      <c r="B967" s="46">
        <v>23600552</v>
      </c>
      <c r="D967" s="11" t="s">
        <v>692</v>
      </c>
      <c r="F967" s="48">
        <v>-1525810.5</v>
      </c>
      <c r="G967" s="48">
        <v>-2267297.46</v>
      </c>
      <c r="H967" s="48">
        <v>-4204538.98</v>
      </c>
      <c r="I967" s="48">
        <v>-6198800.69</v>
      </c>
      <c r="J967" s="48">
        <v>-7161562.96</v>
      </c>
      <c r="K967" s="48">
        <v>-6548051.55</v>
      </c>
      <c r="L967" s="48">
        <v>-5437044.46</v>
      </c>
      <c r="M967" s="49">
        <v>-4245007.01</v>
      </c>
      <c r="N967" s="49">
        <v>-3259478.36</v>
      </c>
      <c r="O967" s="49">
        <v>-2334081.8</v>
      </c>
      <c r="P967" s="49">
        <v>-1793582.7</v>
      </c>
      <c r="Q967" s="49">
        <v>-1610364.78</v>
      </c>
      <c r="R967" s="49">
        <v>-1720750.69</v>
      </c>
      <c r="S967" s="50">
        <f t="shared" si="148"/>
        <v>-3890257.612083333</v>
      </c>
      <c r="T967" s="50" t="e">
        <f>S967-#REF!</f>
        <v>#REF!</v>
      </c>
      <c r="U967" s="51" t="s">
        <v>1186</v>
      </c>
      <c r="V967" s="51"/>
      <c r="W967" s="51"/>
      <c r="X967" s="56"/>
      <c r="Y967" s="56"/>
      <c r="AA967" s="53">
        <v>0</v>
      </c>
      <c r="AB967" s="8">
        <v>0</v>
      </c>
      <c r="AC967" s="54">
        <v>0</v>
      </c>
      <c r="AD967" s="53"/>
      <c r="AE967" s="8"/>
      <c r="AF967" s="54">
        <f t="shared" si="145"/>
        <v>0</v>
      </c>
      <c r="AG967" s="53"/>
      <c r="AH967" s="8"/>
      <c r="AI967" s="54">
        <f t="shared" si="149"/>
        <v>0</v>
      </c>
      <c r="AJ967" s="53">
        <f t="shared" si="150"/>
        <v>0</v>
      </c>
      <c r="AK967" s="8">
        <f t="shared" si="150"/>
        <v>0</v>
      </c>
      <c r="AL967" s="54">
        <f t="shared" si="150"/>
        <v>0</v>
      </c>
      <c r="AM967" s="55">
        <f t="shared" si="151"/>
        <v>-3890257.612083333</v>
      </c>
      <c r="AN967" s="4"/>
      <c r="AO967" s="4"/>
    </row>
    <row r="968" spans="1:41" ht="12.75">
      <c r="A968" s="11">
        <v>961</v>
      </c>
      <c r="B968" s="46">
        <v>23600602</v>
      </c>
      <c r="D968" s="11" t="s">
        <v>693</v>
      </c>
      <c r="F968" s="48">
        <v>-2055198.33</v>
      </c>
      <c r="G968" s="48">
        <v>-2446661.78</v>
      </c>
      <c r="H968" s="48">
        <v>-4635554.16</v>
      </c>
      <c r="I968" s="48">
        <v>-7351731.72</v>
      </c>
      <c r="J968" s="48">
        <v>-7513835.61</v>
      </c>
      <c r="K968" s="48">
        <v>-8068587.68</v>
      </c>
      <c r="L968" s="48">
        <v>-7613602.01</v>
      </c>
      <c r="M968" s="49">
        <v>-4825098.44</v>
      </c>
      <c r="N968" s="49">
        <v>-4160417.4</v>
      </c>
      <c r="O968" s="49">
        <v>-3756278.92</v>
      </c>
      <c r="P968" s="49">
        <v>-1984275.61</v>
      </c>
      <c r="Q968" s="49">
        <v>-2146147.74</v>
      </c>
      <c r="R968" s="49">
        <v>-2399001.36</v>
      </c>
      <c r="S968" s="50">
        <f t="shared" si="148"/>
        <v>-4727440.909583333</v>
      </c>
      <c r="T968" s="50" t="e">
        <f>S968-#REF!</f>
        <v>#REF!</v>
      </c>
      <c r="U968" s="51" t="s">
        <v>1186</v>
      </c>
      <c r="V968" s="51"/>
      <c r="W968" s="51"/>
      <c r="X968" s="56"/>
      <c r="Y968" s="56"/>
      <c r="AA968" s="53">
        <v>0</v>
      </c>
      <c r="AB968" s="8">
        <v>0</v>
      </c>
      <c r="AC968" s="54">
        <v>0</v>
      </c>
      <c r="AD968" s="53"/>
      <c r="AE968" s="8"/>
      <c r="AF968" s="54">
        <f t="shared" si="145"/>
        <v>0</v>
      </c>
      <c r="AG968" s="53"/>
      <c r="AH968" s="8"/>
      <c r="AI968" s="54">
        <f t="shared" si="149"/>
        <v>0</v>
      </c>
      <c r="AJ968" s="53">
        <f t="shared" si="150"/>
        <v>0</v>
      </c>
      <c r="AK968" s="8">
        <f t="shared" si="150"/>
        <v>0</v>
      </c>
      <c r="AL968" s="54">
        <f t="shared" si="150"/>
        <v>0</v>
      </c>
      <c r="AM968" s="55">
        <f t="shared" si="151"/>
        <v>-4727440.909583333</v>
      </c>
      <c r="AN968" s="4"/>
      <c r="AO968" s="4"/>
    </row>
    <row r="969" spans="1:41" ht="12.75">
      <c r="A969" s="11">
        <v>962</v>
      </c>
      <c r="B969" s="46">
        <v>23600622</v>
      </c>
      <c r="D969" s="5" t="s">
        <v>694</v>
      </c>
      <c r="F969" s="48">
        <v>0</v>
      </c>
      <c r="G969" s="48">
        <v>0</v>
      </c>
      <c r="H969" s="48">
        <v>0</v>
      </c>
      <c r="I969" s="48">
        <v>0</v>
      </c>
      <c r="J969" s="48">
        <v>0</v>
      </c>
      <c r="K969" s="48">
        <v>0</v>
      </c>
      <c r="L969" s="48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50">
        <f t="shared" si="148"/>
        <v>0</v>
      </c>
      <c r="T969" s="50" t="e">
        <f>S969-#REF!</f>
        <v>#REF!</v>
      </c>
      <c r="U969" s="51" t="s">
        <v>1186</v>
      </c>
      <c r="V969" s="51"/>
      <c r="W969" s="51"/>
      <c r="X969" s="56"/>
      <c r="Y969" s="56"/>
      <c r="AA969" s="53">
        <v>0</v>
      </c>
      <c r="AB969" s="8">
        <v>0</v>
      </c>
      <c r="AC969" s="54">
        <v>0</v>
      </c>
      <c r="AD969" s="53"/>
      <c r="AE969" s="8"/>
      <c r="AF969" s="54">
        <f t="shared" si="145"/>
        <v>0</v>
      </c>
      <c r="AG969" s="53"/>
      <c r="AH969" s="8"/>
      <c r="AI969" s="54">
        <f t="shared" si="149"/>
        <v>0</v>
      </c>
      <c r="AJ969" s="53">
        <f t="shared" si="150"/>
        <v>0</v>
      </c>
      <c r="AK969" s="8">
        <f t="shared" si="150"/>
        <v>0</v>
      </c>
      <c r="AL969" s="54">
        <f t="shared" si="150"/>
        <v>0</v>
      </c>
      <c r="AM969" s="55">
        <f t="shared" si="151"/>
        <v>0</v>
      </c>
      <c r="AN969" s="4"/>
      <c r="AO969" s="4"/>
    </row>
    <row r="970" spans="1:41" ht="12.75">
      <c r="A970" s="11">
        <v>963</v>
      </c>
      <c r="B970" s="46">
        <v>23601001</v>
      </c>
      <c r="D970" s="11" t="s">
        <v>695</v>
      </c>
      <c r="F970" s="48">
        <v>0</v>
      </c>
      <c r="G970" s="48">
        <v>0</v>
      </c>
      <c r="H970" s="48">
        <v>0</v>
      </c>
      <c r="I970" s="48">
        <v>0</v>
      </c>
      <c r="J970" s="48">
        <v>0</v>
      </c>
      <c r="K970" s="48">
        <v>0</v>
      </c>
      <c r="L970" s="48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50">
        <f t="shared" si="148"/>
        <v>0</v>
      </c>
      <c r="T970" s="50" t="e">
        <f>S970-#REF!</f>
        <v>#REF!</v>
      </c>
      <c r="U970" s="51"/>
      <c r="V970" s="51"/>
      <c r="W970" s="51" t="s">
        <v>1161</v>
      </c>
      <c r="X970" s="56"/>
      <c r="Y970" s="56"/>
      <c r="AA970" s="53">
        <v>0</v>
      </c>
      <c r="AB970" s="8">
        <v>0</v>
      </c>
      <c r="AC970" s="54">
        <v>0</v>
      </c>
      <c r="AD970" s="53"/>
      <c r="AE970" s="8"/>
      <c r="AF970" s="54">
        <f t="shared" si="145"/>
        <v>0</v>
      </c>
      <c r="AG970" s="53"/>
      <c r="AH970" s="8"/>
      <c r="AI970" s="54">
        <f t="shared" si="149"/>
        <v>0</v>
      </c>
      <c r="AJ970" s="53">
        <f t="shared" si="150"/>
        <v>0</v>
      </c>
      <c r="AK970" s="8">
        <f t="shared" si="150"/>
        <v>0</v>
      </c>
      <c r="AL970" s="54">
        <f t="shared" si="150"/>
        <v>0</v>
      </c>
      <c r="AM970" s="55">
        <f t="shared" si="151"/>
        <v>0</v>
      </c>
      <c r="AN970" s="4"/>
      <c r="AO970" s="4"/>
    </row>
    <row r="971" spans="1:41" ht="12.75">
      <c r="A971" s="11">
        <v>964</v>
      </c>
      <c r="B971" s="46">
        <v>23601003</v>
      </c>
      <c r="D971" s="11" t="s">
        <v>696</v>
      </c>
      <c r="F971" s="48">
        <v>-566156.11</v>
      </c>
      <c r="G971" s="48">
        <v>-401266.41</v>
      </c>
      <c r="H971" s="48">
        <v>-269179.82</v>
      </c>
      <c r="I971" s="48">
        <v>-337280.48</v>
      </c>
      <c r="J971" s="48">
        <v>-1065428.65</v>
      </c>
      <c r="K971" s="48">
        <v>-729463.96</v>
      </c>
      <c r="L971" s="48">
        <v>-1690653.06</v>
      </c>
      <c r="M971" s="49">
        <v>-383350.9</v>
      </c>
      <c r="N971" s="49">
        <v>-381831.4</v>
      </c>
      <c r="O971" s="49">
        <v>-143663.81</v>
      </c>
      <c r="P971" s="49">
        <v>-507576.1</v>
      </c>
      <c r="Q971" s="49">
        <v>-600423.27</v>
      </c>
      <c r="R971" s="49">
        <v>-417947.59</v>
      </c>
      <c r="S971" s="50">
        <f t="shared" si="148"/>
        <v>-583514.1425</v>
      </c>
      <c r="T971" s="50" t="e">
        <f>S971-#REF!</f>
        <v>#REF!</v>
      </c>
      <c r="U971" s="51" t="s">
        <v>1148</v>
      </c>
      <c r="V971" s="51"/>
      <c r="W971" s="51" t="s">
        <v>1149</v>
      </c>
      <c r="X971" s="56"/>
      <c r="Y971" s="56"/>
      <c r="AA971" s="53">
        <v>0</v>
      </c>
      <c r="AB971" s="8">
        <v>0</v>
      </c>
      <c r="AC971" s="54">
        <v>0</v>
      </c>
      <c r="AD971" s="53"/>
      <c r="AE971" s="8"/>
      <c r="AF971" s="54">
        <f t="shared" si="145"/>
        <v>0</v>
      </c>
      <c r="AG971" s="53"/>
      <c r="AH971" s="8"/>
      <c r="AI971" s="54">
        <f t="shared" si="149"/>
        <v>0</v>
      </c>
      <c r="AJ971" s="53">
        <f t="shared" si="150"/>
        <v>0</v>
      </c>
      <c r="AK971" s="8">
        <f t="shared" si="150"/>
        <v>0</v>
      </c>
      <c r="AL971" s="54">
        <f t="shared" si="150"/>
        <v>0</v>
      </c>
      <c r="AM971" s="55">
        <f t="shared" si="151"/>
        <v>-583514.1425</v>
      </c>
      <c r="AN971" s="4"/>
      <c r="AO971" s="4"/>
    </row>
    <row r="972" spans="1:41" ht="12.75">
      <c r="A972" s="11">
        <v>965</v>
      </c>
      <c r="B972" s="46">
        <v>23601011</v>
      </c>
      <c r="D972" s="11" t="s">
        <v>697</v>
      </c>
      <c r="F972" s="48">
        <v>0</v>
      </c>
      <c r="G972" s="48">
        <v>0</v>
      </c>
      <c r="H972" s="48">
        <v>0</v>
      </c>
      <c r="I972" s="48">
        <v>0</v>
      </c>
      <c r="J972" s="48">
        <v>0</v>
      </c>
      <c r="K972" s="48">
        <v>0</v>
      </c>
      <c r="L972" s="48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50">
        <f t="shared" si="148"/>
        <v>0</v>
      </c>
      <c r="T972" s="50" t="e">
        <f>S972-#REF!</f>
        <v>#REF!</v>
      </c>
      <c r="U972" s="51"/>
      <c r="V972" s="51"/>
      <c r="W972" s="51" t="s">
        <v>1161</v>
      </c>
      <c r="X972" s="56"/>
      <c r="Y972" s="56"/>
      <c r="AA972" s="53">
        <v>0</v>
      </c>
      <c r="AB972" s="8">
        <v>0</v>
      </c>
      <c r="AC972" s="54">
        <v>0</v>
      </c>
      <c r="AD972" s="53"/>
      <c r="AE972" s="8"/>
      <c r="AF972" s="54">
        <f t="shared" si="145"/>
        <v>0</v>
      </c>
      <c r="AG972" s="53"/>
      <c r="AH972" s="8"/>
      <c r="AI972" s="54">
        <f t="shared" si="149"/>
        <v>0</v>
      </c>
      <c r="AJ972" s="53">
        <f t="shared" si="150"/>
        <v>0</v>
      </c>
      <c r="AK972" s="8">
        <f t="shared" si="150"/>
        <v>0</v>
      </c>
      <c r="AL972" s="54">
        <f t="shared" si="150"/>
        <v>0</v>
      </c>
      <c r="AM972" s="55">
        <f t="shared" si="151"/>
        <v>0</v>
      </c>
      <c r="AN972" s="4"/>
      <c r="AO972" s="4"/>
    </row>
    <row r="973" spans="1:41" ht="12.75">
      <c r="A973" s="11">
        <v>966</v>
      </c>
      <c r="B973" s="46">
        <v>23601013</v>
      </c>
      <c r="D973" s="11" t="s">
        <v>698</v>
      </c>
      <c r="F973" s="48">
        <v>-102195.38</v>
      </c>
      <c r="G973" s="48">
        <v>-103020.41</v>
      </c>
      <c r="H973" s="48">
        <v>-47171.87</v>
      </c>
      <c r="I973" s="48">
        <v>-139429.84</v>
      </c>
      <c r="J973" s="48">
        <v>-34288.04</v>
      </c>
      <c r="K973" s="48">
        <v>-104552.91</v>
      </c>
      <c r="L973" s="48">
        <v>-105736.14</v>
      </c>
      <c r="M973" s="49">
        <v>-81338.72</v>
      </c>
      <c r="N973" s="49">
        <v>-86734.81</v>
      </c>
      <c r="O973" s="49">
        <v>-147810.07</v>
      </c>
      <c r="P973" s="49">
        <v>-82284.14</v>
      </c>
      <c r="Q973" s="49">
        <v>-121489.33</v>
      </c>
      <c r="R973" s="49">
        <v>-160030.35</v>
      </c>
      <c r="S973" s="50">
        <f t="shared" si="148"/>
        <v>-98747.42875</v>
      </c>
      <c r="T973" s="50" t="e">
        <f>S973-#REF!</f>
        <v>#REF!</v>
      </c>
      <c r="U973" s="51" t="s">
        <v>1148</v>
      </c>
      <c r="V973" s="51"/>
      <c r="W973" s="51" t="s">
        <v>1149</v>
      </c>
      <c r="X973" s="56"/>
      <c r="Y973" s="56"/>
      <c r="AA973" s="53">
        <v>0</v>
      </c>
      <c r="AB973" s="8">
        <v>0</v>
      </c>
      <c r="AC973" s="54">
        <v>0</v>
      </c>
      <c r="AD973" s="53"/>
      <c r="AE973" s="8"/>
      <c r="AF973" s="54">
        <f t="shared" si="145"/>
        <v>0</v>
      </c>
      <c r="AG973" s="53"/>
      <c r="AH973" s="8"/>
      <c r="AI973" s="54">
        <f t="shared" si="149"/>
        <v>0</v>
      </c>
      <c r="AJ973" s="53">
        <f t="shared" si="150"/>
        <v>0</v>
      </c>
      <c r="AK973" s="8">
        <f t="shared" si="150"/>
        <v>0</v>
      </c>
      <c r="AL973" s="54">
        <f t="shared" si="150"/>
        <v>0</v>
      </c>
      <c r="AM973" s="55">
        <f t="shared" si="151"/>
        <v>-98747.42875</v>
      </c>
      <c r="AN973" s="4"/>
      <c r="AO973" s="4"/>
    </row>
    <row r="974" spans="1:41" ht="12.75">
      <c r="A974" s="11">
        <v>967</v>
      </c>
      <c r="B974" s="46">
        <v>23601021</v>
      </c>
      <c r="D974" s="11" t="s">
        <v>699</v>
      </c>
      <c r="F974" s="48">
        <v>0</v>
      </c>
      <c r="G974" s="48">
        <v>0</v>
      </c>
      <c r="H974" s="48">
        <v>0</v>
      </c>
      <c r="I974" s="48">
        <v>0</v>
      </c>
      <c r="J974" s="48">
        <v>0</v>
      </c>
      <c r="K974" s="48">
        <v>0</v>
      </c>
      <c r="L974" s="48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50">
        <f t="shared" si="148"/>
        <v>0</v>
      </c>
      <c r="T974" s="50" t="e">
        <f>S974-#REF!</f>
        <v>#REF!</v>
      </c>
      <c r="U974" s="51"/>
      <c r="V974" s="51"/>
      <c r="W974" s="51" t="s">
        <v>1161</v>
      </c>
      <c r="X974" s="56"/>
      <c r="Y974" s="56"/>
      <c r="AA974" s="53">
        <v>0</v>
      </c>
      <c r="AB974" s="8">
        <v>0</v>
      </c>
      <c r="AC974" s="54">
        <v>0</v>
      </c>
      <c r="AD974" s="53"/>
      <c r="AE974" s="8"/>
      <c r="AF974" s="54">
        <f aca="true" t="shared" si="152" ref="AF974:AF1037">AD974+AE974</f>
        <v>0</v>
      </c>
      <c r="AG974" s="53"/>
      <c r="AH974" s="8"/>
      <c r="AI974" s="54">
        <f t="shared" si="149"/>
        <v>0</v>
      </c>
      <c r="AJ974" s="53">
        <f t="shared" si="150"/>
        <v>0</v>
      </c>
      <c r="AK974" s="8">
        <f t="shared" si="150"/>
        <v>0</v>
      </c>
      <c r="AL974" s="54">
        <f t="shared" si="150"/>
        <v>0</v>
      </c>
      <c r="AM974" s="55">
        <f t="shared" si="151"/>
        <v>0</v>
      </c>
      <c r="AN974" s="4"/>
      <c r="AO974" s="4"/>
    </row>
    <row r="975" spans="1:41" ht="12.75">
      <c r="A975" s="11">
        <v>968</v>
      </c>
      <c r="B975" s="46">
        <v>23601023</v>
      </c>
      <c r="D975" s="11" t="s">
        <v>700</v>
      </c>
      <c r="F975" s="48">
        <v>-9985.52</v>
      </c>
      <c r="G975" s="48">
        <v>-5961.09</v>
      </c>
      <c r="H975" s="48">
        <v>-8430.99</v>
      </c>
      <c r="I975" s="48">
        <v>-20827.33</v>
      </c>
      <c r="J975" s="48">
        <v>-1115.58</v>
      </c>
      <c r="K975" s="48">
        <v>-1360.02</v>
      </c>
      <c r="L975" s="48">
        <v>-7652.61</v>
      </c>
      <c r="M975" s="49">
        <v>-2795.62</v>
      </c>
      <c r="N975" s="49">
        <v>-4451.3</v>
      </c>
      <c r="O975" s="49">
        <v>-8801.62</v>
      </c>
      <c r="P975" s="49">
        <v>-3267.54</v>
      </c>
      <c r="Q975" s="49">
        <v>-4853.18</v>
      </c>
      <c r="R975" s="49">
        <v>-7534.67</v>
      </c>
      <c r="S975" s="50">
        <f t="shared" si="148"/>
        <v>-6523.08125</v>
      </c>
      <c r="T975" s="50" t="e">
        <f>S975-#REF!</f>
        <v>#REF!</v>
      </c>
      <c r="U975" s="51" t="s">
        <v>1148</v>
      </c>
      <c r="V975" s="51"/>
      <c r="W975" s="51" t="s">
        <v>1149</v>
      </c>
      <c r="X975" s="56"/>
      <c r="Y975" s="56"/>
      <c r="AA975" s="53">
        <v>0</v>
      </c>
      <c r="AB975" s="8">
        <v>0</v>
      </c>
      <c r="AC975" s="54">
        <v>0</v>
      </c>
      <c r="AD975" s="53"/>
      <c r="AE975" s="8"/>
      <c r="AF975" s="54">
        <f t="shared" si="152"/>
        <v>0</v>
      </c>
      <c r="AG975" s="53"/>
      <c r="AH975" s="8"/>
      <c r="AI975" s="54">
        <f t="shared" si="149"/>
        <v>0</v>
      </c>
      <c r="AJ975" s="53">
        <f t="shared" si="150"/>
        <v>0</v>
      </c>
      <c r="AK975" s="8">
        <f t="shared" si="150"/>
        <v>0</v>
      </c>
      <c r="AL975" s="54">
        <f t="shared" si="150"/>
        <v>0</v>
      </c>
      <c r="AM975" s="55">
        <f t="shared" si="151"/>
        <v>-6523.08125</v>
      </c>
      <c r="AN975" s="4"/>
      <c r="AO975" s="4"/>
    </row>
    <row r="976" spans="1:41" ht="12.75">
      <c r="A976" s="11">
        <v>969</v>
      </c>
      <c r="B976" s="75">
        <v>23601031</v>
      </c>
      <c r="C976" s="11"/>
      <c r="D976" s="5" t="s">
        <v>701</v>
      </c>
      <c r="F976" s="48">
        <v>0</v>
      </c>
      <c r="G976" s="48">
        <v>0</v>
      </c>
      <c r="H976" s="48">
        <v>0</v>
      </c>
      <c r="I976" s="48">
        <v>0</v>
      </c>
      <c r="J976" s="48">
        <v>0</v>
      </c>
      <c r="K976" s="48">
        <v>0</v>
      </c>
      <c r="L976" s="48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50">
        <f t="shared" si="148"/>
        <v>0</v>
      </c>
      <c r="T976" s="50" t="e">
        <f>S976-#REF!</f>
        <v>#REF!</v>
      </c>
      <c r="U976" s="51"/>
      <c r="V976" s="51"/>
      <c r="W976" s="51" t="s">
        <v>1161</v>
      </c>
      <c r="X976" s="56"/>
      <c r="Y976" s="56"/>
      <c r="AA976" s="53">
        <v>0</v>
      </c>
      <c r="AB976" s="8">
        <v>0</v>
      </c>
      <c r="AC976" s="54">
        <v>0</v>
      </c>
      <c r="AD976" s="53"/>
      <c r="AE976" s="8"/>
      <c r="AF976" s="54">
        <f t="shared" si="152"/>
        <v>0</v>
      </c>
      <c r="AG976" s="53"/>
      <c r="AH976" s="8"/>
      <c r="AI976" s="54">
        <f t="shared" si="149"/>
        <v>0</v>
      </c>
      <c r="AJ976" s="53">
        <f t="shared" si="150"/>
        <v>0</v>
      </c>
      <c r="AK976" s="8">
        <f t="shared" si="150"/>
        <v>0</v>
      </c>
      <c r="AL976" s="54">
        <f t="shared" si="150"/>
        <v>0</v>
      </c>
      <c r="AM976" s="55">
        <f t="shared" si="151"/>
        <v>0</v>
      </c>
      <c r="AN976" s="4"/>
      <c r="AO976" s="4"/>
    </row>
    <row r="977" spans="1:41" ht="12.75">
      <c r="A977" s="11">
        <v>970</v>
      </c>
      <c r="B977" s="75">
        <v>23601033</v>
      </c>
      <c r="C977" s="11"/>
      <c r="D977" s="5" t="s">
        <v>702</v>
      </c>
      <c r="F977" s="48">
        <v>0</v>
      </c>
      <c r="G977" s="48">
        <v>0</v>
      </c>
      <c r="H977" s="48">
        <v>0</v>
      </c>
      <c r="I977" s="48">
        <v>0</v>
      </c>
      <c r="J977" s="48">
        <v>0</v>
      </c>
      <c r="K977" s="48">
        <v>0</v>
      </c>
      <c r="L977" s="48">
        <v>0</v>
      </c>
      <c r="M977" s="49">
        <v>0</v>
      </c>
      <c r="N977" s="49">
        <v>0</v>
      </c>
      <c r="O977" s="49">
        <v>0</v>
      </c>
      <c r="P977" s="49">
        <v>0</v>
      </c>
      <c r="Q977" s="49">
        <v>0</v>
      </c>
      <c r="R977" s="49">
        <v>0</v>
      </c>
      <c r="S977" s="50">
        <f t="shared" si="148"/>
        <v>0</v>
      </c>
      <c r="T977" s="50" t="e">
        <f>S977-#REF!</f>
        <v>#REF!</v>
      </c>
      <c r="U977" s="51" t="s">
        <v>1148</v>
      </c>
      <c r="V977" s="51"/>
      <c r="W977" s="51" t="s">
        <v>1149</v>
      </c>
      <c r="X977" s="56"/>
      <c r="Y977" s="56"/>
      <c r="AA977" s="53">
        <v>0</v>
      </c>
      <c r="AB977" s="8">
        <v>0</v>
      </c>
      <c r="AC977" s="54">
        <v>0</v>
      </c>
      <c r="AD977" s="53"/>
      <c r="AE977" s="8"/>
      <c r="AF977" s="54">
        <f t="shared" si="152"/>
        <v>0</v>
      </c>
      <c r="AG977" s="53"/>
      <c r="AH977" s="8"/>
      <c r="AI977" s="54">
        <f t="shared" si="149"/>
        <v>0</v>
      </c>
      <c r="AJ977" s="53">
        <f t="shared" si="150"/>
        <v>0</v>
      </c>
      <c r="AK977" s="8">
        <f t="shared" si="150"/>
        <v>0</v>
      </c>
      <c r="AL977" s="54">
        <f t="shared" si="150"/>
        <v>0</v>
      </c>
      <c r="AM977" s="55">
        <f t="shared" si="151"/>
        <v>0</v>
      </c>
      <c r="AN977" s="4"/>
      <c r="AO977" s="4"/>
    </row>
    <row r="978" spans="1:41" ht="12.75">
      <c r="A978" s="11">
        <v>971</v>
      </c>
      <c r="B978" s="75">
        <v>23601043</v>
      </c>
      <c r="C978" s="11"/>
      <c r="D978" s="5" t="s">
        <v>703</v>
      </c>
      <c r="E978" s="3">
        <v>38600</v>
      </c>
      <c r="F978" s="48">
        <v>-5182.71</v>
      </c>
      <c r="G978" s="48">
        <v>-940.7</v>
      </c>
      <c r="H978" s="48">
        <v>-2127.47</v>
      </c>
      <c r="I978" s="48">
        <v>-39690.95</v>
      </c>
      <c r="J978" s="48">
        <v>-118445.13</v>
      </c>
      <c r="K978" s="48">
        <v>-134080.81</v>
      </c>
      <c r="L978" s="48">
        <v>-136756.59</v>
      </c>
      <c r="M978" s="49">
        <v>-2138</v>
      </c>
      <c r="N978" s="49">
        <v>-4384.82</v>
      </c>
      <c r="O978" s="49">
        <v>-7257.93</v>
      </c>
      <c r="P978" s="49">
        <v>-3180.18</v>
      </c>
      <c r="Q978" s="49">
        <v>-5642.46</v>
      </c>
      <c r="R978" s="49">
        <v>-7334.73</v>
      </c>
      <c r="S978" s="50">
        <f t="shared" si="148"/>
        <v>-38408.64666666667</v>
      </c>
      <c r="T978" s="50" t="e">
        <f>S978-#REF!</f>
        <v>#REF!</v>
      </c>
      <c r="U978" s="51" t="s">
        <v>1148</v>
      </c>
      <c r="V978" s="51"/>
      <c r="W978" s="51" t="s">
        <v>1149</v>
      </c>
      <c r="X978" s="56"/>
      <c r="Y978" s="56"/>
      <c r="AA978" s="53">
        <v>0</v>
      </c>
      <c r="AB978" s="8">
        <v>0</v>
      </c>
      <c r="AC978" s="54">
        <v>0</v>
      </c>
      <c r="AD978" s="53"/>
      <c r="AE978" s="8"/>
      <c r="AF978" s="54">
        <f t="shared" si="152"/>
        <v>0</v>
      </c>
      <c r="AG978" s="53"/>
      <c r="AH978" s="8"/>
      <c r="AI978" s="54">
        <f t="shared" si="149"/>
        <v>0</v>
      </c>
      <c r="AJ978" s="53">
        <f aca="true" t="shared" si="153" ref="AJ978:AL997">IF($Y978&gt;0,$S978-$AF978-$AI978-$AC978,0)</f>
        <v>0</v>
      </c>
      <c r="AK978" s="8">
        <f t="shared" si="153"/>
        <v>0</v>
      </c>
      <c r="AL978" s="54">
        <f t="shared" si="153"/>
        <v>0</v>
      </c>
      <c r="AM978" s="55">
        <f t="shared" si="151"/>
        <v>-38408.64666666667</v>
      </c>
      <c r="AN978" s="4"/>
      <c r="AO978" s="4"/>
    </row>
    <row r="979" spans="1:41" ht="12.75">
      <c r="A979" s="11">
        <v>972</v>
      </c>
      <c r="B979" s="46">
        <v>23700001</v>
      </c>
      <c r="D979" s="5" t="s">
        <v>704</v>
      </c>
      <c r="E979" s="3">
        <v>38472</v>
      </c>
      <c r="F979" s="48">
        <v>-175917.46</v>
      </c>
      <c r="G979" s="48">
        <v>-175917.46</v>
      </c>
      <c r="H979" s="48">
        <v>-175917.46</v>
      </c>
      <c r="I979" s="48">
        <v>-195637.05</v>
      </c>
      <c r="J979" s="48">
        <v>-195637.05</v>
      </c>
      <c r="K979" s="48">
        <v>-195637.05</v>
      </c>
      <c r="L979" s="48">
        <v>-237275.05</v>
      </c>
      <c r="M979" s="49">
        <v>-237275.05</v>
      </c>
      <c r="N979" s="49">
        <v>-237275.05</v>
      </c>
      <c r="O979" s="49">
        <v>-262179.37</v>
      </c>
      <c r="P979" s="49">
        <v>-262179.37</v>
      </c>
      <c r="Q979" s="49">
        <v>-262179.37</v>
      </c>
      <c r="R979" s="49">
        <v>-287314.76</v>
      </c>
      <c r="S979" s="50">
        <f t="shared" si="148"/>
        <v>-222393.7866666667</v>
      </c>
      <c r="T979" s="50" t="e">
        <f>S979-#REF!</f>
        <v>#REF!</v>
      </c>
      <c r="U979" s="51"/>
      <c r="V979" s="51"/>
      <c r="W979" s="51" t="s">
        <v>1161</v>
      </c>
      <c r="X979" s="56"/>
      <c r="Y979" s="56"/>
      <c r="AA979" s="53">
        <v>0</v>
      </c>
      <c r="AB979" s="8">
        <v>0</v>
      </c>
      <c r="AC979" s="54">
        <v>0</v>
      </c>
      <c r="AD979" s="53"/>
      <c r="AE979" s="8"/>
      <c r="AF979" s="54">
        <f t="shared" si="152"/>
        <v>0</v>
      </c>
      <c r="AG979" s="53"/>
      <c r="AH979" s="8"/>
      <c r="AI979" s="54">
        <f t="shared" si="149"/>
        <v>0</v>
      </c>
      <c r="AJ979" s="53">
        <f t="shared" si="153"/>
        <v>0</v>
      </c>
      <c r="AK979" s="8">
        <f t="shared" si="153"/>
        <v>0</v>
      </c>
      <c r="AL979" s="54">
        <f t="shared" si="153"/>
        <v>0</v>
      </c>
      <c r="AM979" s="55">
        <f t="shared" si="151"/>
        <v>-222393.7866666667</v>
      </c>
      <c r="AN979" s="4"/>
      <c r="AO979" s="4"/>
    </row>
    <row r="980" spans="1:41" ht="12.75">
      <c r="A980" s="11">
        <v>973</v>
      </c>
      <c r="B980" s="46">
        <v>23700033</v>
      </c>
      <c r="D980" s="11" t="s">
        <v>705</v>
      </c>
      <c r="F980" s="48">
        <v>-199375</v>
      </c>
      <c r="G980" s="48">
        <v>-398750</v>
      </c>
      <c r="H980" s="48">
        <v>-598125</v>
      </c>
      <c r="I980" s="48">
        <v>-797500</v>
      </c>
      <c r="J980" s="48">
        <v>-996875</v>
      </c>
      <c r="K980" s="48">
        <v>-1196250</v>
      </c>
      <c r="L980" s="48">
        <v>-199375</v>
      </c>
      <c r="M980" s="49">
        <v>-398750</v>
      </c>
      <c r="N980" s="49">
        <v>-598125</v>
      </c>
      <c r="O980" s="49">
        <v>-797500</v>
      </c>
      <c r="P980" s="49">
        <v>-996875</v>
      </c>
      <c r="Q980" s="49">
        <v>-1196250</v>
      </c>
      <c r="R980" s="49">
        <v>-199375</v>
      </c>
      <c r="S980" s="50">
        <f t="shared" si="148"/>
        <v>-697812.5</v>
      </c>
      <c r="T980" s="50" t="e">
        <f>S980-#REF!</f>
        <v>#REF!</v>
      </c>
      <c r="U980" s="51" t="s">
        <v>1148</v>
      </c>
      <c r="V980" s="51"/>
      <c r="W980" s="51" t="s">
        <v>1149</v>
      </c>
      <c r="X980" s="56"/>
      <c r="Y980" s="56"/>
      <c r="AA980" s="53">
        <v>0</v>
      </c>
      <c r="AB980" s="8">
        <v>0</v>
      </c>
      <c r="AC980" s="54">
        <v>0</v>
      </c>
      <c r="AD980" s="53"/>
      <c r="AE980" s="8"/>
      <c r="AF980" s="54">
        <f t="shared" si="152"/>
        <v>0</v>
      </c>
      <c r="AG980" s="53"/>
      <c r="AH980" s="8"/>
      <c r="AI980" s="54">
        <f t="shared" si="149"/>
        <v>0</v>
      </c>
      <c r="AJ980" s="53">
        <f t="shared" si="153"/>
        <v>0</v>
      </c>
      <c r="AK980" s="8">
        <f t="shared" si="153"/>
        <v>0</v>
      </c>
      <c r="AL980" s="54">
        <f t="shared" si="153"/>
        <v>0</v>
      </c>
      <c r="AM980" s="55">
        <f t="shared" si="151"/>
        <v>-697812.5</v>
      </c>
      <c r="AN980" s="4"/>
      <c r="AO980" s="4"/>
    </row>
    <row r="981" spans="1:41" ht="12.75">
      <c r="A981" s="11">
        <v>974</v>
      </c>
      <c r="B981" s="46">
        <v>23700163</v>
      </c>
      <c r="D981" s="11" t="s">
        <v>706</v>
      </c>
      <c r="F981" s="48">
        <v>-66660.08</v>
      </c>
      <c r="G981" s="48">
        <v>-85705.91</v>
      </c>
      <c r="H981" s="48">
        <v>-104751.74</v>
      </c>
      <c r="I981" s="48">
        <v>-9522.57</v>
      </c>
      <c r="J981" s="48">
        <v>-28568.4</v>
      </c>
      <c r="K981" s="48">
        <v>-47614.23</v>
      </c>
      <c r="L981" s="48">
        <v>-66660.06</v>
      </c>
      <c r="M981" s="49">
        <v>-85705.89</v>
      </c>
      <c r="N981" s="49">
        <v>-104751.72</v>
      </c>
      <c r="O981" s="49">
        <v>-9522.55</v>
      </c>
      <c r="P981" s="49">
        <v>-28568.38</v>
      </c>
      <c r="Q981" s="49">
        <v>-47614.21</v>
      </c>
      <c r="R981" s="49">
        <v>-66660.04</v>
      </c>
      <c r="S981" s="50">
        <f t="shared" si="148"/>
        <v>-57137.14333333333</v>
      </c>
      <c r="T981" s="50" t="e">
        <f>S981-#REF!</f>
        <v>#REF!</v>
      </c>
      <c r="U981" s="51" t="s">
        <v>1148</v>
      </c>
      <c r="V981" s="51"/>
      <c r="W981" s="51" t="s">
        <v>1149</v>
      </c>
      <c r="X981" s="56"/>
      <c r="Y981" s="56"/>
      <c r="AA981" s="53">
        <v>0</v>
      </c>
      <c r="AB981" s="8">
        <v>0</v>
      </c>
      <c r="AC981" s="54">
        <v>0</v>
      </c>
      <c r="AD981" s="53"/>
      <c r="AE981" s="8"/>
      <c r="AF981" s="54">
        <f t="shared" si="152"/>
        <v>0</v>
      </c>
      <c r="AG981" s="53"/>
      <c r="AH981" s="8"/>
      <c r="AI981" s="54">
        <f t="shared" si="149"/>
        <v>0</v>
      </c>
      <c r="AJ981" s="53">
        <f t="shared" si="153"/>
        <v>0</v>
      </c>
      <c r="AK981" s="8">
        <f t="shared" si="153"/>
        <v>0</v>
      </c>
      <c r="AL981" s="54">
        <f t="shared" si="153"/>
        <v>0</v>
      </c>
      <c r="AM981" s="55">
        <f t="shared" si="151"/>
        <v>-57137.14333333333</v>
      </c>
      <c r="AN981" s="4"/>
      <c r="AO981" s="4"/>
    </row>
    <row r="982" spans="1:41" ht="12.75">
      <c r="A982" s="11">
        <v>975</v>
      </c>
      <c r="B982" s="46">
        <v>23700193</v>
      </c>
      <c r="D982" s="11" t="s">
        <v>707</v>
      </c>
      <c r="F982" s="48">
        <v>-59762.5</v>
      </c>
      <c r="G982" s="48">
        <v>-76837.5</v>
      </c>
      <c r="H982" s="48">
        <v>-93912.5</v>
      </c>
      <c r="I982" s="48">
        <v>-8537.5</v>
      </c>
      <c r="J982" s="48">
        <v>-25612.5</v>
      </c>
      <c r="K982" s="48">
        <v>-42687.5</v>
      </c>
      <c r="L982" s="48">
        <v>-59762.5</v>
      </c>
      <c r="M982" s="49">
        <v>-76837.5</v>
      </c>
      <c r="N982" s="49">
        <v>-93912.5</v>
      </c>
      <c r="O982" s="49">
        <v>-8537.5</v>
      </c>
      <c r="P982" s="49">
        <v>-25612.5</v>
      </c>
      <c r="Q982" s="49">
        <v>-42687.5</v>
      </c>
      <c r="R982" s="49">
        <v>-59762.5</v>
      </c>
      <c r="S982" s="50">
        <f t="shared" si="148"/>
        <v>-51225</v>
      </c>
      <c r="T982" s="50" t="e">
        <f>S982-#REF!</f>
        <v>#REF!</v>
      </c>
      <c r="U982" s="51" t="s">
        <v>1148</v>
      </c>
      <c r="V982" s="51"/>
      <c r="W982" s="51" t="s">
        <v>1149</v>
      </c>
      <c r="X982" s="56"/>
      <c r="Y982" s="56"/>
      <c r="AA982" s="53">
        <v>0</v>
      </c>
      <c r="AB982" s="8">
        <v>0</v>
      </c>
      <c r="AC982" s="54">
        <v>0</v>
      </c>
      <c r="AD982" s="53"/>
      <c r="AE982" s="8"/>
      <c r="AF982" s="54">
        <f t="shared" si="152"/>
        <v>0</v>
      </c>
      <c r="AG982" s="53"/>
      <c r="AH982" s="8"/>
      <c r="AI982" s="54">
        <f t="shared" si="149"/>
        <v>0</v>
      </c>
      <c r="AJ982" s="53">
        <f t="shared" si="153"/>
        <v>0</v>
      </c>
      <c r="AK982" s="8">
        <f t="shared" si="153"/>
        <v>0</v>
      </c>
      <c r="AL982" s="54">
        <f t="shared" si="153"/>
        <v>0</v>
      </c>
      <c r="AM982" s="55">
        <f t="shared" si="151"/>
        <v>-51225</v>
      </c>
      <c r="AN982" s="4"/>
      <c r="AO982" s="4"/>
    </row>
    <row r="983" spans="1:41" ht="12.75">
      <c r="A983" s="11">
        <v>976</v>
      </c>
      <c r="B983" s="46">
        <v>23700213</v>
      </c>
      <c r="D983" s="11" t="s">
        <v>709</v>
      </c>
      <c r="F983" s="48">
        <v>-18987.5</v>
      </c>
      <c r="G983" s="48">
        <v>-24412.5</v>
      </c>
      <c r="H983" s="48">
        <v>-29837.5</v>
      </c>
      <c r="I983" s="48">
        <v>-2712.5</v>
      </c>
      <c r="J983" s="48">
        <v>-8137.5</v>
      </c>
      <c r="K983" s="48">
        <v>-13562.5</v>
      </c>
      <c r="L983" s="48">
        <v>-18987.5</v>
      </c>
      <c r="M983" s="49">
        <v>-24412.5</v>
      </c>
      <c r="N983" s="49">
        <v>-29837.5</v>
      </c>
      <c r="O983" s="49">
        <v>-2712.5</v>
      </c>
      <c r="P983" s="49">
        <v>-8137.5</v>
      </c>
      <c r="Q983" s="49">
        <v>-13562.5</v>
      </c>
      <c r="R983" s="49">
        <v>-18987.5</v>
      </c>
      <c r="S983" s="50">
        <f t="shared" si="148"/>
        <v>-16275</v>
      </c>
      <c r="T983" s="50" t="e">
        <f>S983-#REF!</f>
        <v>#REF!</v>
      </c>
      <c r="U983" s="51" t="s">
        <v>1148</v>
      </c>
      <c r="V983" s="51"/>
      <c r="W983" s="51" t="s">
        <v>1149</v>
      </c>
      <c r="X983" s="56"/>
      <c r="Y983" s="56"/>
      <c r="AA983" s="53">
        <v>0</v>
      </c>
      <c r="AB983" s="8">
        <v>0</v>
      </c>
      <c r="AC983" s="54">
        <v>0</v>
      </c>
      <c r="AD983" s="53"/>
      <c r="AE983" s="8"/>
      <c r="AF983" s="54">
        <f t="shared" si="152"/>
        <v>0</v>
      </c>
      <c r="AG983" s="53"/>
      <c r="AH983" s="8"/>
      <c r="AI983" s="54">
        <f t="shared" si="149"/>
        <v>0</v>
      </c>
      <c r="AJ983" s="53">
        <f t="shared" si="153"/>
        <v>0</v>
      </c>
      <c r="AK983" s="8">
        <f t="shared" si="153"/>
        <v>0</v>
      </c>
      <c r="AL983" s="54">
        <f t="shared" si="153"/>
        <v>0</v>
      </c>
      <c r="AM983" s="55">
        <f t="shared" si="151"/>
        <v>-16275</v>
      </c>
      <c r="AN983" s="4"/>
      <c r="AO983" s="4"/>
    </row>
    <row r="984" spans="1:41" ht="12.75">
      <c r="A984" s="11">
        <v>977</v>
      </c>
      <c r="B984" s="46">
        <v>23700233</v>
      </c>
      <c r="D984" s="11" t="s">
        <v>710</v>
      </c>
      <c r="F984" s="48">
        <v>0</v>
      </c>
      <c r="G984" s="48">
        <v>0</v>
      </c>
      <c r="H984" s="48">
        <v>0</v>
      </c>
      <c r="I984" s="48">
        <v>0</v>
      </c>
      <c r="J984" s="48">
        <v>0</v>
      </c>
      <c r="K984" s="48">
        <v>0</v>
      </c>
      <c r="L984" s="48">
        <v>0</v>
      </c>
      <c r="M984" s="49">
        <v>0</v>
      </c>
      <c r="N984" s="49">
        <v>0</v>
      </c>
      <c r="O984" s="49">
        <v>0</v>
      </c>
      <c r="P984" s="49">
        <v>0</v>
      </c>
      <c r="Q984" s="49">
        <v>0</v>
      </c>
      <c r="R984" s="49">
        <v>0</v>
      </c>
      <c r="S984" s="50">
        <f t="shared" si="148"/>
        <v>0</v>
      </c>
      <c r="T984" s="50" t="e">
        <f>S984-#REF!</f>
        <v>#REF!</v>
      </c>
      <c r="U984" s="51" t="s">
        <v>1148</v>
      </c>
      <c r="V984" s="51"/>
      <c r="W984" s="51" t="s">
        <v>1149</v>
      </c>
      <c r="X984" s="56"/>
      <c r="Y984" s="56"/>
      <c r="AA984" s="53">
        <v>0</v>
      </c>
      <c r="AB984" s="8">
        <v>0</v>
      </c>
      <c r="AC984" s="54">
        <v>0</v>
      </c>
      <c r="AD984" s="53"/>
      <c r="AE984" s="8"/>
      <c r="AF984" s="54">
        <f t="shared" si="152"/>
        <v>0</v>
      </c>
      <c r="AG984" s="53"/>
      <c r="AH984" s="8"/>
      <c r="AI984" s="54">
        <f t="shared" si="149"/>
        <v>0</v>
      </c>
      <c r="AJ984" s="53">
        <f t="shared" si="153"/>
        <v>0</v>
      </c>
      <c r="AK984" s="8">
        <f t="shared" si="153"/>
        <v>0</v>
      </c>
      <c r="AL984" s="54">
        <f t="shared" si="153"/>
        <v>0</v>
      </c>
      <c r="AM984" s="55">
        <f t="shared" si="151"/>
        <v>0</v>
      </c>
      <c r="AN984" s="4"/>
      <c r="AO984" s="4"/>
    </row>
    <row r="985" spans="1:41" ht="12.75">
      <c r="A985" s="11">
        <v>978</v>
      </c>
      <c r="B985" s="46">
        <v>23700243</v>
      </c>
      <c r="D985" s="11" t="s">
        <v>711</v>
      </c>
      <c r="F985" s="48">
        <v>0</v>
      </c>
      <c r="G985" s="48">
        <v>0</v>
      </c>
      <c r="H985" s="48">
        <v>0</v>
      </c>
      <c r="I985" s="48">
        <v>0</v>
      </c>
      <c r="J985" s="48">
        <v>0</v>
      </c>
      <c r="K985" s="48">
        <v>0</v>
      </c>
      <c r="L985" s="48">
        <v>0</v>
      </c>
      <c r="M985" s="49">
        <v>0</v>
      </c>
      <c r="N985" s="49">
        <v>0</v>
      </c>
      <c r="O985" s="49">
        <v>0</v>
      </c>
      <c r="P985" s="49">
        <v>0</v>
      </c>
      <c r="Q985" s="49">
        <v>0</v>
      </c>
      <c r="R985" s="49">
        <v>0</v>
      </c>
      <c r="S985" s="50">
        <f t="shared" si="148"/>
        <v>0</v>
      </c>
      <c r="T985" s="50" t="e">
        <f>S985-#REF!</f>
        <v>#REF!</v>
      </c>
      <c r="U985" s="51" t="s">
        <v>1148</v>
      </c>
      <c r="V985" s="51"/>
      <c r="W985" s="51" t="s">
        <v>1149</v>
      </c>
      <c r="X985" s="56"/>
      <c r="Y985" s="56"/>
      <c r="AA985" s="53">
        <v>0</v>
      </c>
      <c r="AB985" s="8">
        <v>0</v>
      </c>
      <c r="AC985" s="54">
        <v>0</v>
      </c>
      <c r="AD985" s="53"/>
      <c r="AE985" s="8"/>
      <c r="AF985" s="54">
        <f t="shared" si="152"/>
        <v>0</v>
      </c>
      <c r="AG985" s="53"/>
      <c r="AH985" s="8"/>
      <c r="AI985" s="54">
        <f t="shared" si="149"/>
        <v>0</v>
      </c>
      <c r="AJ985" s="53">
        <f t="shared" si="153"/>
        <v>0</v>
      </c>
      <c r="AK985" s="8">
        <f t="shared" si="153"/>
        <v>0</v>
      </c>
      <c r="AL985" s="54">
        <f t="shared" si="153"/>
        <v>0</v>
      </c>
      <c r="AM985" s="55">
        <f t="shared" si="151"/>
        <v>0</v>
      </c>
      <c r="AN985" s="4"/>
      <c r="AO985" s="4"/>
    </row>
    <row r="986" spans="1:41" ht="12.75">
      <c r="A986" s="11">
        <v>979</v>
      </c>
      <c r="B986" s="46">
        <v>23700253</v>
      </c>
      <c r="D986" s="11" t="s">
        <v>712</v>
      </c>
      <c r="F986" s="48">
        <v>-201250</v>
      </c>
      <c r="G986" s="48">
        <v>-258750</v>
      </c>
      <c r="H986" s="48">
        <v>-316250</v>
      </c>
      <c r="I986" s="48">
        <v>-28750</v>
      </c>
      <c r="J986" s="48">
        <v>-86250</v>
      </c>
      <c r="K986" s="48">
        <v>-143750</v>
      </c>
      <c r="L986" s="48">
        <v>-201250</v>
      </c>
      <c r="M986" s="49">
        <v>-258750</v>
      </c>
      <c r="N986" s="49">
        <v>-316250</v>
      </c>
      <c r="O986" s="49">
        <v>-28750</v>
      </c>
      <c r="P986" s="49">
        <v>-86250</v>
      </c>
      <c r="Q986" s="49">
        <v>-143750</v>
      </c>
      <c r="R986" s="49">
        <v>-201250</v>
      </c>
      <c r="S986" s="50">
        <f t="shared" si="148"/>
        <v>-172500</v>
      </c>
      <c r="T986" s="50" t="e">
        <f>S986-#REF!</f>
        <v>#REF!</v>
      </c>
      <c r="U986" s="51" t="s">
        <v>1148</v>
      </c>
      <c r="V986" s="51"/>
      <c r="W986" s="51" t="s">
        <v>1149</v>
      </c>
      <c r="X986" s="56"/>
      <c r="Y986" s="56"/>
      <c r="AA986" s="53">
        <v>0</v>
      </c>
      <c r="AB986" s="8">
        <v>0</v>
      </c>
      <c r="AC986" s="54">
        <v>0</v>
      </c>
      <c r="AD986" s="53"/>
      <c r="AE986" s="8"/>
      <c r="AF986" s="54">
        <f t="shared" si="152"/>
        <v>0</v>
      </c>
      <c r="AG986" s="53"/>
      <c r="AH986" s="8"/>
      <c r="AI986" s="54">
        <f t="shared" si="149"/>
        <v>0</v>
      </c>
      <c r="AJ986" s="53">
        <f t="shared" si="153"/>
        <v>0</v>
      </c>
      <c r="AK986" s="8">
        <f t="shared" si="153"/>
        <v>0</v>
      </c>
      <c r="AL986" s="54">
        <f t="shared" si="153"/>
        <v>0</v>
      </c>
      <c r="AM986" s="55">
        <f t="shared" si="151"/>
        <v>-172500</v>
      </c>
      <c r="AN986" s="4"/>
      <c r="AO986" s="4"/>
    </row>
    <row r="987" spans="1:41" ht="12.75">
      <c r="A987" s="11">
        <v>980</v>
      </c>
      <c r="B987" s="46">
        <v>23700263</v>
      </c>
      <c r="D987" s="11" t="s">
        <v>713</v>
      </c>
      <c r="F987" s="48">
        <v>0</v>
      </c>
      <c r="G987" s="48">
        <v>0</v>
      </c>
      <c r="H987" s="48">
        <v>0</v>
      </c>
      <c r="I987" s="48">
        <v>0</v>
      </c>
      <c r="J987" s="48">
        <v>0</v>
      </c>
      <c r="K987" s="48">
        <v>0</v>
      </c>
      <c r="L987" s="48">
        <v>0</v>
      </c>
      <c r="M987" s="49">
        <v>0</v>
      </c>
      <c r="N987" s="49">
        <v>0</v>
      </c>
      <c r="O987" s="49">
        <v>0</v>
      </c>
      <c r="P987" s="49">
        <v>0</v>
      </c>
      <c r="Q987" s="49">
        <v>0</v>
      </c>
      <c r="R987" s="49">
        <v>0</v>
      </c>
      <c r="S987" s="50">
        <f t="shared" si="148"/>
        <v>0</v>
      </c>
      <c r="T987" s="50" t="e">
        <f>S987-#REF!</f>
        <v>#REF!</v>
      </c>
      <c r="U987" s="51" t="s">
        <v>1148</v>
      </c>
      <c r="V987" s="51"/>
      <c r="W987" s="51" t="s">
        <v>1149</v>
      </c>
      <c r="X987" s="56"/>
      <c r="Y987" s="56"/>
      <c r="AA987" s="53">
        <v>0</v>
      </c>
      <c r="AB987" s="8">
        <v>0</v>
      </c>
      <c r="AC987" s="54">
        <v>0</v>
      </c>
      <c r="AD987" s="53"/>
      <c r="AE987" s="8"/>
      <c r="AF987" s="54">
        <f t="shared" si="152"/>
        <v>0</v>
      </c>
      <c r="AG987" s="53"/>
      <c r="AH987" s="8"/>
      <c r="AI987" s="54">
        <f t="shared" si="149"/>
        <v>0</v>
      </c>
      <c r="AJ987" s="53">
        <f t="shared" si="153"/>
        <v>0</v>
      </c>
      <c r="AK987" s="8">
        <f t="shared" si="153"/>
        <v>0</v>
      </c>
      <c r="AL987" s="54">
        <f t="shared" si="153"/>
        <v>0</v>
      </c>
      <c r="AM987" s="55">
        <f t="shared" si="151"/>
        <v>0</v>
      </c>
      <c r="AN987" s="4"/>
      <c r="AO987" s="4"/>
    </row>
    <row r="988" spans="1:41" ht="12.75">
      <c r="A988" s="11">
        <v>981</v>
      </c>
      <c r="B988" s="46">
        <v>23700273</v>
      </c>
      <c r="D988" s="11" t="s">
        <v>713</v>
      </c>
      <c r="F988" s="48">
        <v>0</v>
      </c>
      <c r="G988" s="48">
        <v>0</v>
      </c>
      <c r="H988" s="48">
        <v>0</v>
      </c>
      <c r="I988" s="48">
        <v>0</v>
      </c>
      <c r="J988" s="48">
        <v>0</v>
      </c>
      <c r="K988" s="48">
        <v>0</v>
      </c>
      <c r="L988" s="48">
        <v>0</v>
      </c>
      <c r="M988" s="49">
        <v>0</v>
      </c>
      <c r="N988" s="49">
        <v>0</v>
      </c>
      <c r="O988" s="49">
        <v>0</v>
      </c>
      <c r="P988" s="49">
        <v>0</v>
      </c>
      <c r="Q988" s="49">
        <v>0</v>
      </c>
      <c r="R988" s="49">
        <v>0</v>
      </c>
      <c r="S988" s="50">
        <f t="shared" si="148"/>
        <v>0</v>
      </c>
      <c r="T988" s="50" t="e">
        <f>S988-#REF!</f>
        <v>#REF!</v>
      </c>
      <c r="U988" s="51" t="s">
        <v>1148</v>
      </c>
      <c r="V988" s="51"/>
      <c r="W988" s="51" t="s">
        <v>1149</v>
      </c>
      <c r="X988" s="56"/>
      <c r="Y988" s="56"/>
      <c r="AA988" s="53">
        <v>0</v>
      </c>
      <c r="AB988" s="8">
        <v>0</v>
      </c>
      <c r="AC988" s="54">
        <v>0</v>
      </c>
      <c r="AD988" s="53"/>
      <c r="AE988" s="8"/>
      <c r="AF988" s="54">
        <f t="shared" si="152"/>
        <v>0</v>
      </c>
      <c r="AG988" s="53"/>
      <c r="AH988" s="8"/>
      <c r="AI988" s="54">
        <f t="shared" si="149"/>
        <v>0</v>
      </c>
      <c r="AJ988" s="53">
        <f t="shared" si="153"/>
        <v>0</v>
      </c>
      <c r="AK988" s="8">
        <f t="shared" si="153"/>
        <v>0</v>
      </c>
      <c r="AL988" s="54">
        <f t="shared" si="153"/>
        <v>0</v>
      </c>
      <c r="AM988" s="55">
        <f t="shared" si="151"/>
        <v>0</v>
      </c>
      <c r="AN988" s="4"/>
      <c r="AO988" s="4"/>
    </row>
    <row r="989" spans="1:41" ht="12.75">
      <c r="A989" s="11">
        <v>982</v>
      </c>
      <c r="B989" s="46">
        <v>23700283</v>
      </c>
      <c r="D989" s="11" t="s">
        <v>714</v>
      </c>
      <c r="F989" s="48">
        <v>0</v>
      </c>
      <c r="G989" s="48">
        <v>0</v>
      </c>
      <c r="H989" s="48">
        <v>0</v>
      </c>
      <c r="I989" s="48">
        <v>0</v>
      </c>
      <c r="J989" s="48">
        <v>0</v>
      </c>
      <c r="K989" s="48">
        <v>0</v>
      </c>
      <c r="L989" s="48">
        <v>0</v>
      </c>
      <c r="M989" s="49">
        <v>0</v>
      </c>
      <c r="N989" s="49">
        <v>0</v>
      </c>
      <c r="O989" s="49">
        <v>0</v>
      </c>
      <c r="P989" s="49">
        <v>0</v>
      </c>
      <c r="Q989" s="49">
        <v>0</v>
      </c>
      <c r="R989" s="49">
        <v>0</v>
      </c>
      <c r="S989" s="50">
        <f t="shared" si="148"/>
        <v>0</v>
      </c>
      <c r="T989" s="50" t="e">
        <f>S989-#REF!</f>
        <v>#REF!</v>
      </c>
      <c r="U989" s="51" t="s">
        <v>1148</v>
      </c>
      <c r="V989" s="51"/>
      <c r="W989" s="51" t="s">
        <v>1149</v>
      </c>
      <c r="X989" s="56"/>
      <c r="Y989" s="56"/>
      <c r="AA989" s="53">
        <v>0</v>
      </c>
      <c r="AB989" s="8">
        <v>0</v>
      </c>
      <c r="AC989" s="54">
        <v>0</v>
      </c>
      <c r="AD989" s="53"/>
      <c r="AE989" s="8"/>
      <c r="AF989" s="54">
        <f t="shared" si="152"/>
        <v>0</v>
      </c>
      <c r="AG989" s="53"/>
      <c r="AH989" s="8"/>
      <c r="AI989" s="54">
        <f t="shared" si="149"/>
        <v>0</v>
      </c>
      <c r="AJ989" s="53">
        <f t="shared" si="153"/>
        <v>0</v>
      </c>
      <c r="AK989" s="8">
        <f t="shared" si="153"/>
        <v>0</v>
      </c>
      <c r="AL989" s="54">
        <f t="shared" si="153"/>
        <v>0</v>
      </c>
      <c r="AM989" s="55">
        <f t="shared" si="151"/>
        <v>0</v>
      </c>
      <c r="AN989" s="4"/>
      <c r="AO989" s="4"/>
    </row>
    <row r="990" spans="1:41" ht="12.75">
      <c r="A990" s="11">
        <v>983</v>
      </c>
      <c r="B990" s="46">
        <v>23700293</v>
      </c>
      <c r="D990" s="11" t="s">
        <v>715</v>
      </c>
      <c r="F990" s="48">
        <v>-409500</v>
      </c>
      <c r="G990" s="48">
        <v>-526500</v>
      </c>
      <c r="H990" s="48">
        <v>-643500</v>
      </c>
      <c r="I990" s="48">
        <v>-58500</v>
      </c>
      <c r="J990" s="48">
        <v>-175500</v>
      </c>
      <c r="K990" s="48">
        <v>-292500</v>
      </c>
      <c r="L990" s="48">
        <v>-409500</v>
      </c>
      <c r="M990" s="49">
        <v>-526500</v>
      </c>
      <c r="N990" s="49">
        <v>-643500</v>
      </c>
      <c r="O990" s="49">
        <v>-58500</v>
      </c>
      <c r="P990" s="49">
        <v>-175500</v>
      </c>
      <c r="Q990" s="49">
        <v>-292500</v>
      </c>
      <c r="R990" s="49">
        <v>0</v>
      </c>
      <c r="S990" s="50">
        <f t="shared" si="148"/>
        <v>-333937.5</v>
      </c>
      <c r="T990" s="50" t="e">
        <f>S990-#REF!</f>
        <v>#REF!</v>
      </c>
      <c r="U990" s="51" t="s">
        <v>1148</v>
      </c>
      <c r="V990" s="51"/>
      <c r="W990" s="51" t="s">
        <v>1149</v>
      </c>
      <c r="X990" s="56"/>
      <c r="Y990" s="56"/>
      <c r="AA990" s="53">
        <v>0</v>
      </c>
      <c r="AB990" s="8">
        <v>0</v>
      </c>
      <c r="AC990" s="54">
        <v>0</v>
      </c>
      <c r="AD990" s="53"/>
      <c r="AE990" s="8"/>
      <c r="AF990" s="54">
        <f t="shared" si="152"/>
        <v>0</v>
      </c>
      <c r="AG990" s="53"/>
      <c r="AH990" s="8"/>
      <c r="AI990" s="54">
        <f t="shared" si="149"/>
        <v>0</v>
      </c>
      <c r="AJ990" s="53">
        <f t="shared" si="153"/>
        <v>0</v>
      </c>
      <c r="AK990" s="8">
        <f t="shared" si="153"/>
        <v>0</v>
      </c>
      <c r="AL990" s="54">
        <f t="shared" si="153"/>
        <v>0</v>
      </c>
      <c r="AM990" s="55">
        <f t="shared" si="151"/>
        <v>-333937.5</v>
      </c>
      <c r="AN990" s="4"/>
      <c r="AO990" s="4"/>
    </row>
    <row r="991" spans="1:41" ht="12.75">
      <c r="A991" s="11">
        <v>984</v>
      </c>
      <c r="B991" s="46">
        <v>23700303</v>
      </c>
      <c r="D991" s="11" t="s">
        <v>716</v>
      </c>
      <c r="F991" s="48">
        <v>-102666.33</v>
      </c>
      <c r="G991" s="48">
        <v>-131999.66</v>
      </c>
      <c r="H991" s="48">
        <v>-161332.99</v>
      </c>
      <c r="I991" s="48">
        <v>-14666.32</v>
      </c>
      <c r="J991" s="48">
        <v>-43999.65</v>
      </c>
      <c r="K991" s="48">
        <v>-73332.98</v>
      </c>
      <c r="L991" s="48">
        <v>-102666.31</v>
      </c>
      <c r="M991" s="49">
        <v>-131999.64</v>
      </c>
      <c r="N991" s="49">
        <v>-161332.97</v>
      </c>
      <c r="O991" s="49">
        <v>-14666.3</v>
      </c>
      <c r="P991" s="49">
        <v>-43999.63</v>
      </c>
      <c r="Q991" s="49">
        <v>-73332.96</v>
      </c>
      <c r="R991" s="49">
        <v>0</v>
      </c>
      <c r="S991" s="50">
        <f t="shared" si="148"/>
        <v>-83721.88125</v>
      </c>
      <c r="T991" s="50" t="e">
        <f>S991-#REF!</f>
        <v>#REF!</v>
      </c>
      <c r="U991" s="51" t="s">
        <v>1148</v>
      </c>
      <c r="V991" s="51"/>
      <c r="W991" s="51" t="s">
        <v>1149</v>
      </c>
      <c r="X991" s="56"/>
      <c r="Y991" s="56"/>
      <c r="AA991" s="53">
        <v>0</v>
      </c>
      <c r="AB991" s="8">
        <v>0</v>
      </c>
      <c r="AC991" s="54">
        <v>0</v>
      </c>
      <c r="AD991" s="53"/>
      <c r="AE991" s="8"/>
      <c r="AF991" s="54">
        <f t="shared" si="152"/>
        <v>0</v>
      </c>
      <c r="AG991" s="53"/>
      <c r="AH991" s="8"/>
      <c r="AI991" s="54">
        <f t="shared" si="149"/>
        <v>0</v>
      </c>
      <c r="AJ991" s="53">
        <f t="shared" si="153"/>
        <v>0</v>
      </c>
      <c r="AK991" s="8">
        <f t="shared" si="153"/>
        <v>0</v>
      </c>
      <c r="AL991" s="54">
        <f t="shared" si="153"/>
        <v>0</v>
      </c>
      <c r="AM991" s="55">
        <f t="shared" si="151"/>
        <v>-83721.88125</v>
      </c>
      <c r="AN991" s="4"/>
      <c r="AO991" s="4"/>
    </row>
    <row r="992" spans="1:41" ht="12.75">
      <c r="A992" s="11">
        <v>985</v>
      </c>
      <c r="B992" s="46">
        <v>23700313</v>
      </c>
      <c r="D992" s="11" t="s">
        <v>717</v>
      </c>
      <c r="F992" s="48">
        <v>-145366.33</v>
      </c>
      <c r="G992" s="48">
        <v>-186899.66</v>
      </c>
      <c r="H992" s="48">
        <v>-228432.99</v>
      </c>
      <c r="I992" s="48">
        <v>-20766.32</v>
      </c>
      <c r="J992" s="48">
        <v>-62299.65</v>
      </c>
      <c r="K992" s="48">
        <v>-103832.98</v>
      </c>
      <c r="L992" s="48">
        <v>-145366.31</v>
      </c>
      <c r="M992" s="49">
        <v>-186899.64</v>
      </c>
      <c r="N992" s="49">
        <v>-228432.97</v>
      </c>
      <c r="O992" s="49">
        <v>-20766.3</v>
      </c>
      <c r="P992" s="49">
        <v>-62299.63</v>
      </c>
      <c r="Q992" s="49">
        <v>-103832.96</v>
      </c>
      <c r="R992" s="49">
        <v>-145366.29</v>
      </c>
      <c r="S992" s="50">
        <f t="shared" si="148"/>
        <v>-124599.64333333336</v>
      </c>
      <c r="T992" s="50" t="e">
        <f>S992-#REF!</f>
        <v>#REF!</v>
      </c>
      <c r="U992" s="51" t="s">
        <v>1148</v>
      </c>
      <c r="V992" s="51"/>
      <c r="W992" s="51" t="s">
        <v>1149</v>
      </c>
      <c r="X992" s="56"/>
      <c r="Y992" s="56"/>
      <c r="AA992" s="53">
        <v>0</v>
      </c>
      <c r="AB992" s="8">
        <v>0</v>
      </c>
      <c r="AC992" s="54">
        <v>0</v>
      </c>
      <c r="AD992" s="53"/>
      <c r="AE992" s="8"/>
      <c r="AF992" s="54">
        <f t="shared" si="152"/>
        <v>0</v>
      </c>
      <c r="AG992" s="53"/>
      <c r="AH992" s="8"/>
      <c r="AI992" s="54">
        <f t="shared" si="149"/>
        <v>0</v>
      </c>
      <c r="AJ992" s="53">
        <f t="shared" si="153"/>
        <v>0</v>
      </c>
      <c r="AK992" s="8">
        <f t="shared" si="153"/>
        <v>0</v>
      </c>
      <c r="AL992" s="54">
        <f t="shared" si="153"/>
        <v>0</v>
      </c>
      <c r="AM992" s="55">
        <f t="shared" si="151"/>
        <v>-124599.64333333336</v>
      </c>
      <c r="AN992" s="4"/>
      <c r="AO992" s="4"/>
    </row>
    <row r="993" spans="1:41" ht="12.75">
      <c r="A993" s="11">
        <v>986</v>
      </c>
      <c r="B993" s="46">
        <v>23700323</v>
      </c>
      <c r="D993" s="11" t="s">
        <v>718</v>
      </c>
      <c r="F993" s="48">
        <v>-214375</v>
      </c>
      <c r="G993" s="48">
        <v>-275625</v>
      </c>
      <c r="H993" s="48">
        <v>-336875</v>
      </c>
      <c r="I993" s="48">
        <v>-30625</v>
      </c>
      <c r="J993" s="48">
        <v>-91875</v>
      </c>
      <c r="K993" s="48">
        <v>-153125</v>
      </c>
      <c r="L993" s="48">
        <v>-214375</v>
      </c>
      <c r="M993" s="49">
        <v>-275625</v>
      </c>
      <c r="N993" s="49">
        <v>-336875</v>
      </c>
      <c r="O993" s="49">
        <v>-30625</v>
      </c>
      <c r="P993" s="49">
        <v>-91875</v>
      </c>
      <c r="Q993" s="49">
        <v>-153125</v>
      </c>
      <c r="R993" s="49">
        <v>-214375</v>
      </c>
      <c r="S993" s="50">
        <f t="shared" si="148"/>
        <v>-183750</v>
      </c>
      <c r="T993" s="50" t="e">
        <f>S993-#REF!</f>
        <v>#REF!</v>
      </c>
      <c r="U993" s="51" t="s">
        <v>1148</v>
      </c>
      <c r="V993" s="51"/>
      <c r="W993" s="51" t="s">
        <v>1149</v>
      </c>
      <c r="X993" s="56"/>
      <c r="Y993" s="56"/>
      <c r="AA993" s="53">
        <v>0</v>
      </c>
      <c r="AB993" s="8">
        <v>0</v>
      </c>
      <c r="AC993" s="54">
        <v>0</v>
      </c>
      <c r="AD993" s="53"/>
      <c r="AE993" s="8"/>
      <c r="AF993" s="54">
        <f t="shared" si="152"/>
        <v>0</v>
      </c>
      <c r="AG993" s="53"/>
      <c r="AH993" s="8"/>
      <c r="AI993" s="54">
        <f t="shared" si="149"/>
        <v>0</v>
      </c>
      <c r="AJ993" s="53">
        <f t="shared" si="153"/>
        <v>0</v>
      </c>
      <c r="AK993" s="8">
        <f t="shared" si="153"/>
        <v>0</v>
      </c>
      <c r="AL993" s="54">
        <f t="shared" si="153"/>
        <v>0</v>
      </c>
      <c r="AM993" s="55">
        <f t="shared" si="151"/>
        <v>-183750</v>
      </c>
      <c r="AN993" s="4"/>
      <c r="AO993" s="4"/>
    </row>
    <row r="994" spans="1:41" ht="12.75">
      <c r="A994" s="11">
        <v>987</v>
      </c>
      <c r="B994" s="46">
        <v>23700333</v>
      </c>
      <c r="D994" s="11" t="s">
        <v>719</v>
      </c>
      <c r="F994" s="48">
        <v>-42933.67</v>
      </c>
      <c r="G994" s="48">
        <v>-55200.34</v>
      </c>
      <c r="H994" s="48">
        <v>-67467.01</v>
      </c>
      <c r="I994" s="48">
        <v>-6133.68</v>
      </c>
      <c r="J994" s="48">
        <v>-18400.35</v>
      </c>
      <c r="K994" s="48">
        <v>-30667.02</v>
      </c>
      <c r="L994" s="48">
        <v>-42933.69</v>
      </c>
      <c r="M994" s="49">
        <v>-55200.36</v>
      </c>
      <c r="N994" s="49">
        <v>-67467.03</v>
      </c>
      <c r="O994" s="49">
        <v>-6133.7</v>
      </c>
      <c r="P994" s="49">
        <v>-18400.37</v>
      </c>
      <c r="Q994" s="49">
        <v>-30667.04</v>
      </c>
      <c r="R994" s="49">
        <v>-42933.71</v>
      </c>
      <c r="S994" s="50">
        <f t="shared" si="148"/>
        <v>-36800.35666666667</v>
      </c>
      <c r="T994" s="50" t="e">
        <f>S994-#REF!</f>
        <v>#REF!</v>
      </c>
      <c r="U994" s="51" t="s">
        <v>1148</v>
      </c>
      <c r="V994" s="51"/>
      <c r="W994" s="51" t="s">
        <v>1149</v>
      </c>
      <c r="X994" s="56"/>
      <c r="Y994" s="56"/>
      <c r="AA994" s="53">
        <v>0</v>
      </c>
      <c r="AB994" s="8">
        <v>0</v>
      </c>
      <c r="AC994" s="54">
        <v>0</v>
      </c>
      <c r="AD994" s="53"/>
      <c r="AE994" s="8"/>
      <c r="AF994" s="54">
        <f t="shared" si="152"/>
        <v>0</v>
      </c>
      <c r="AG994" s="53"/>
      <c r="AH994" s="8"/>
      <c r="AI994" s="54">
        <f t="shared" si="149"/>
        <v>0</v>
      </c>
      <c r="AJ994" s="53">
        <f t="shared" si="153"/>
        <v>0</v>
      </c>
      <c r="AK994" s="8">
        <f t="shared" si="153"/>
        <v>0</v>
      </c>
      <c r="AL994" s="54">
        <f t="shared" si="153"/>
        <v>0</v>
      </c>
      <c r="AM994" s="55">
        <f t="shared" si="151"/>
        <v>-36800.35666666667</v>
      </c>
      <c r="AN994" s="4"/>
      <c r="AO994" s="4"/>
    </row>
    <row r="995" spans="1:41" ht="12.75">
      <c r="A995" s="11">
        <v>988</v>
      </c>
      <c r="B995" s="46">
        <v>23700343</v>
      </c>
      <c r="D995" s="11" t="s">
        <v>720</v>
      </c>
      <c r="F995" s="48">
        <v>-57837.5</v>
      </c>
      <c r="G995" s="48">
        <v>-74362.5</v>
      </c>
      <c r="H995" s="48">
        <v>-90887.5</v>
      </c>
      <c r="I995" s="48">
        <v>-8262.5</v>
      </c>
      <c r="J995" s="48">
        <v>-24787.5</v>
      </c>
      <c r="K995" s="48">
        <v>-41312.5</v>
      </c>
      <c r="L995" s="48">
        <v>-57837.5</v>
      </c>
      <c r="M995" s="49">
        <v>-74362.5</v>
      </c>
      <c r="N995" s="49">
        <v>-90887.5</v>
      </c>
      <c r="O995" s="49">
        <v>-8262.5</v>
      </c>
      <c r="P995" s="49">
        <v>-24787.5</v>
      </c>
      <c r="Q995" s="49">
        <v>-41312.5</v>
      </c>
      <c r="R995" s="49">
        <v>-57837.5</v>
      </c>
      <c r="S995" s="50">
        <f t="shared" si="148"/>
        <v>-49575</v>
      </c>
      <c r="T995" s="50" t="e">
        <f>S995-#REF!</f>
        <v>#REF!</v>
      </c>
      <c r="U995" s="51" t="s">
        <v>1148</v>
      </c>
      <c r="V995" s="51"/>
      <c r="W995" s="51" t="s">
        <v>1149</v>
      </c>
      <c r="X995" s="56"/>
      <c r="Y995" s="56"/>
      <c r="AA995" s="53">
        <v>0</v>
      </c>
      <c r="AB995" s="8">
        <v>0</v>
      </c>
      <c r="AC995" s="54">
        <v>0</v>
      </c>
      <c r="AD995" s="53"/>
      <c r="AE995" s="8"/>
      <c r="AF995" s="54">
        <f t="shared" si="152"/>
        <v>0</v>
      </c>
      <c r="AG995" s="53"/>
      <c r="AH995" s="8"/>
      <c r="AI995" s="54">
        <f t="shared" si="149"/>
        <v>0</v>
      </c>
      <c r="AJ995" s="53">
        <f t="shared" si="153"/>
        <v>0</v>
      </c>
      <c r="AK995" s="8">
        <f t="shared" si="153"/>
        <v>0</v>
      </c>
      <c r="AL995" s="54">
        <f t="shared" si="153"/>
        <v>0</v>
      </c>
      <c r="AM995" s="55">
        <f t="shared" si="151"/>
        <v>-49575</v>
      </c>
      <c r="AN995" s="4"/>
      <c r="AO995" s="4"/>
    </row>
    <row r="996" spans="1:41" ht="12.75">
      <c r="A996" s="11">
        <v>989</v>
      </c>
      <c r="B996" s="46">
        <v>23700353</v>
      </c>
      <c r="D996" s="11" t="s">
        <v>721</v>
      </c>
      <c r="F996" s="48">
        <v>-96541.33</v>
      </c>
      <c r="G996" s="48">
        <v>-124124.66</v>
      </c>
      <c r="H996" s="48">
        <v>-151707.99</v>
      </c>
      <c r="I996" s="48">
        <v>-13791.32</v>
      </c>
      <c r="J996" s="48">
        <v>-41374.65</v>
      </c>
      <c r="K996" s="48">
        <v>-68957.98</v>
      </c>
      <c r="L996" s="48">
        <v>-96541.31</v>
      </c>
      <c r="M996" s="49">
        <v>-124124.64</v>
      </c>
      <c r="N996" s="49">
        <v>-151707.97</v>
      </c>
      <c r="O996" s="49">
        <v>-13791.3</v>
      </c>
      <c r="P996" s="49">
        <v>-41374.63</v>
      </c>
      <c r="Q996" s="49">
        <v>-68957.96</v>
      </c>
      <c r="R996" s="49">
        <v>-96541.29</v>
      </c>
      <c r="S996" s="50">
        <f t="shared" si="148"/>
        <v>-82749.64333333333</v>
      </c>
      <c r="T996" s="50" t="e">
        <f>S996-#REF!</f>
        <v>#REF!</v>
      </c>
      <c r="U996" s="51" t="s">
        <v>1148</v>
      </c>
      <c r="V996" s="51"/>
      <c r="W996" s="51" t="s">
        <v>1149</v>
      </c>
      <c r="X996" s="56"/>
      <c r="Y996" s="56"/>
      <c r="AA996" s="53">
        <v>0</v>
      </c>
      <c r="AB996" s="8">
        <v>0</v>
      </c>
      <c r="AC996" s="54">
        <v>0</v>
      </c>
      <c r="AD996" s="53"/>
      <c r="AE996" s="8"/>
      <c r="AF996" s="54">
        <f t="shared" si="152"/>
        <v>0</v>
      </c>
      <c r="AG996" s="53"/>
      <c r="AH996" s="8"/>
      <c r="AI996" s="54">
        <f t="shared" si="149"/>
        <v>0</v>
      </c>
      <c r="AJ996" s="53">
        <f t="shared" si="153"/>
        <v>0</v>
      </c>
      <c r="AK996" s="8">
        <f t="shared" si="153"/>
        <v>0</v>
      </c>
      <c r="AL996" s="54">
        <f t="shared" si="153"/>
        <v>0</v>
      </c>
      <c r="AM996" s="55">
        <f t="shared" si="151"/>
        <v>-82749.64333333333</v>
      </c>
      <c r="AN996" s="4"/>
      <c r="AO996" s="4"/>
    </row>
    <row r="997" spans="1:41" ht="12.75">
      <c r="A997" s="11">
        <v>990</v>
      </c>
      <c r="B997" s="46">
        <v>23700363</v>
      </c>
      <c r="D997" s="11" t="s">
        <v>722</v>
      </c>
      <c r="F997" s="48">
        <v>-312812.5</v>
      </c>
      <c r="G997" s="48">
        <v>-402187.5</v>
      </c>
      <c r="H997" s="48">
        <v>-491562.5</v>
      </c>
      <c r="I997" s="48">
        <v>-44687.5</v>
      </c>
      <c r="J997" s="48">
        <v>-134062.5</v>
      </c>
      <c r="K997" s="48">
        <v>-223437.5</v>
      </c>
      <c r="L997" s="48">
        <v>-312812.5</v>
      </c>
      <c r="M997" s="49">
        <v>-402187.5</v>
      </c>
      <c r="N997" s="49">
        <v>-491562.5</v>
      </c>
      <c r="O997" s="49">
        <v>-44687.5</v>
      </c>
      <c r="P997" s="49">
        <v>-134062.5</v>
      </c>
      <c r="Q997" s="49">
        <v>-223437.5</v>
      </c>
      <c r="R997" s="49">
        <v>-312812.5</v>
      </c>
      <c r="S997" s="50">
        <f t="shared" si="148"/>
        <v>-268125</v>
      </c>
      <c r="T997" s="50" t="e">
        <f>S997-#REF!</f>
        <v>#REF!</v>
      </c>
      <c r="U997" s="51" t="s">
        <v>1148</v>
      </c>
      <c r="V997" s="51"/>
      <c r="W997" s="51" t="s">
        <v>1149</v>
      </c>
      <c r="X997" s="56"/>
      <c r="Y997" s="56"/>
      <c r="AA997" s="53">
        <v>0</v>
      </c>
      <c r="AB997" s="8">
        <v>0</v>
      </c>
      <c r="AC997" s="54">
        <v>0</v>
      </c>
      <c r="AD997" s="53"/>
      <c r="AE997" s="8"/>
      <c r="AF997" s="54">
        <f t="shared" si="152"/>
        <v>0</v>
      </c>
      <c r="AG997" s="53"/>
      <c r="AH997" s="8"/>
      <c r="AI997" s="54">
        <f t="shared" si="149"/>
        <v>0</v>
      </c>
      <c r="AJ997" s="53">
        <f t="shared" si="153"/>
        <v>0</v>
      </c>
      <c r="AK997" s="8">
        <f t="shared" si="153"/>
        <v>0</v>
      </c>
      <c r="AL997" s="54">
        <f t="shared" si="153"/>
        <v>0</v>
      </c>
      <c r="AM997" s="55">
        <f t="shared" si="151"/>
        <v>-268125</v>
      </c>
      <c r="AN997" s="4"/>
      <c r="AO997" s="4"/>
    </row>
    <row r="998" spans="1:41" ht="12.75">
      <c r="A998" s="11">
        <v>991</v>
      </c>
      <c r="B998" s="46">
        <v>23700373</v>
      </c>
      <c r="D998" s="11" t="s">
        <v>723</v>
      </c>
      <c r="F998" s="48">
        <v>-191916.33</v>
      </c>
      <c r="G998" s="48">
        <v>-246749.66</v>
      </c>
      <c r="H998" s="48">
        <v>-301582.99</v>
      </c>
      <c r="I998" s="48">
        <v>1828.12</v>
      </c>
      <c r="J998" s="48">
        <v>0</v>
      </c>
      <c r="K998" s="48">
        <v>0</v>
      </c>
      <c r="L998" s="48">
        <v>0</v>
      </c>
      <c r="M998" s="49">
        <v>0</v>
      </c>
      <c r="N998" s="49">
        <v>0</v>
      </c>
      <c r="O998" s="49">
        <v>0</v>
      </c>
      <c r="P998" s="49">
        <v>0</v>
      </c>
      <c r="Q998" s="49">
        <v>0</v>
      </c>
      <c r="R998" s="49">
        <v>0</v>
      </c>
      <c r="S998" s="50">
        <f t="shared" si="148"/>
        <v>-53538.55791666667</v>
      </c>
      <c r="T998" s="50" t="e">
        <f>S998-#REF!</f>
        <v>#REF!</v>
      </c>
      <c r="U998" s="51" t="s">
        <v>1148</v>
      </c>
      <c r="V998" s="51"/>
      <c r="W998" s="51" t="s">
        <v>1149</v>
      </c>
      <c r="X998" s="56"/>
      <c r="Y998" s="56"/>
      <c r="AA998" s="53">
        <v>0</v>
      </c>
      <c r="AB998" s="8">
        <v>0</v>
      </c>
      <c r="AC998" s="54">
        <v>0</v>
      </c>
      <c r="AD998" s="53"/>
      <c r="AE998" s="8"/>
      <c r="AF998" s="54">
        <f t="shared" si="152"/>
        <v>0</v>
      </c>
      <c r="AG998" s="53"/>
      <c r="AH998" s="8"/>
      <c r="AI998" s="54">
        <f t="shared" si="149"/>
        <v>0</v>
      </c>
      <c r="AJ998" s="53">
        <f aca="true" t="shared" si="154" ref="AJ998:AL1017">IF($Y998&gt;0,$S998-$AF998-$AI998-$AC998,0)</f>
        <v>0</v>
      </c>
      <c r="AK998" s="8">
        <f t="shared" si="154"/>
        <v>0</v>
      </c>
      <c r="AL998" s="54">
        <f t="shared" si="154"/>
        <v>0</v>
      </c>
      <c r="AM998" s="55">
        <f t="shared" si="151"/>
        <v>-53538.55791666667</v>
      </c>
      <c r="AN998" s="4"/>
      <c r="AO998" s="4"/>
    </row>
    <row r="999" spans="1:41" ht="12.75">
      <c r="A999" s="11">
        <v>992</v>
      </c>
      <c r="B999" s="46">
        <v>23700383</v>
      </c>
      <c r="D999" s="11" t="s">
        <v>724</v>
      </c>
      <c r="F999" s="48">
        <v>-42000</v>
      </c>
      <c r="G999" s="48">
        <v>-54000</v>
      </c>
      <c r="H999" s="48">
        <v>-66000</v>
      </c>
      <c r="I999" s="48">
        <v>-6000</v>
      </c>
      <c r="J999" s="48">
        <v>-18000</v>
      </c>
      <c r="K999" s="48">
        <v>-30000</v>
      </c>
      <c r="L999" s="48">
        <v>-42000</v>
      </c>
      <c r="M999" s="49">
        <v>-54000</v>
      </c>
      <c r="N999" s="49">
        <v>-66000</v>
      </c>
      <c r="O999" s="49">
        <v>-6000</v>
      </c>
      <c r="P999" s="49">
        <v>-18000</v>
      </c>
      <c r="Q999" s="49">
        <v>-30000</v>
      </c>
      <c r="R999" s="49">
        <v>-42000</v>
      </c>
      <c r="S999" s="50">
        <f t="shared" si="148"/>
        <v>-36000</v>
      </c>
      <c r="T999" s="50" t="e">
        <f>S999-#REF!</f>
        <v>#REF!</v>
      </c>
      <c r="U999" s="51" t="s">
        <v>1148</v>
      </c>
      <c r="V999" s="51"/>
      <c r="W999" s="51" t="s">
        <v>1149</v>
      </c>
      <c r="X999" s="56"/>
      <c r="Y999" s="56"/>
      <c r="AA999" s="53">
        <v>0</v>
      </c>
      <c r="AB999" s="8">
        <v>0</v>
      </c>
      <c r="AC999" s="54">
        <v>0</v>
      </c>
      <c r="AD999" s="53"/>
      <c r="AE999" s="8"/>
      <c r="AF999" s="54">
        <f t="shared" si="152"/>
        <v>0</v>
      </c>
      <c r="AG999" s="53"/>
      <c r="AH999" s="8"/>
      <c r="AI999" s="54">
        <f t="shared" si="149"/>
        <v>0</v>
      </c>
      <c r="AJ999" s="53">
        <f t="shared" si="154"/>
        <v>0</v>
      </c>
      <c r="AK999" s="8">
        <f t="shared" si="154"/>
        <v>0</v>
      </c>
      <c r="AL999" s="54">
        <f t="shared" si="154"/>
        <v>0</v>
      </c>
      <c r="AM999" s="55">
        <f t="shared" si="151"/>
        <v>-36000</v>
      </c>
      <c r="AN999" s="4"/>
      <c r="AO999" s="4"/>
    </row>
    <row r="1000" spans="1:41" ht="12.75">
      <c r="A1000" s="11">
        <v>993</v>
      </c>
      <c r="B1000" s="46">
        <v>23700443</v>
      </c>
      <c r="D1000" s="11" t="s">
        <v>725</v>
      </c>
      <c r="F1000" s="48">
        <v>-932707.37</v>
      </c>
      <c r="G1000" s="48">
        <v>-84790.7</v>
      </c>
      <c r="H1000" s="48">
        <v>0</v>
      </c>
      <c r="I1000" s="48">
        <v>0</v>
      </c>
      <c r="J1000" s="48">
        <v>0</v>
      </c>
      <c r="K1000" s="48">
        <v>0</v>
      </c>
      <c r="L1000" s="48">
        <v>0</v>
      </c>
      <c r="M1000" s="49">
        <v>0</v>
      </c>
      <c r="N1000" s="49">
        <v>0</v>
      </c>
      <c r="O1000" s="49">
        <v>0</v>
      </c>
      <c r="P1000" s="49">
        <v>0</v>
      </c>
      <c r="Q1000" s="49">
        <v>0</v>
      </c>
      <c r="R1000" s="49">
        <v>0</v>
      </c>
      <c r="S1000" s="50">
        <f t="shared" si="148"/>
        <v>-45928.69875</v>
      </c>
      <c r="T1000" s="50" t="e">
        <f>S1000-#REF!</f>
        <v>#REF!</v>
      </c>
      <c r="U1000" s="51" t="s">
        <v>1148</v>
      </c>
      <c r="V1000" s="51"/>
      <c r="W1000" s="51" t="s">
        <v>1149</v>
      </c>
      <c r="X1000" s="56"/>
      <c r="Y1000" s="56"/>
      <c r="AA1000" s="53">
        <v>0</v>
      </c>
      <c r="AB1000" s="8">
        <v>0</v>
      </c>
      <c r="AC1000" s="54">
        <v>0</v>
      </c>
      <c r="AD1000" s="53"/>
      <c r="AE1000" s="8"/>
      <c r="AF1000" s="54">
        <f t="shared" si="152"/>
        <v>0</v>
      </c>
      <c r="AG1000" s="53"/>
      <c r="AH1000" s="8"/>
      <c r="AI1000" s="54">
        <f t="shared" si="149"/>
        <v>0</v>
      </c>
      <c r="AJ1000" s="53">
        <f t="shared" si="154"/>
        <v>0</v>
      </c>
      <c r="AK1000" s="8">
        <f t="shared" si="154"/>
        <v>0</v>
      </c>
      <c r="AL1000" s="54">
        <f t="shared" si="154"/>
        <v>0</v>
      </c>
      <c r="AM1000" s="55">
        <f t="shared" si="151"/>
        <v>-45928.69875</v>
      </c>
      <c r="AN1000" s="4"/>
      <c r="AO1000" s="4"/>
    </row>
    <row r="1001" spans="1:41" ht="12.75">
      <c r="A1001" s="11">
        <v>994</v>
      </c>
      <c r="B1001" s="46">
        <v>23700453</v>
      </c>
      <c r="D1001" s="11" t="s">
        <v>726</v>
      </c>
      <c r="F1001" s="48">
        <v>-3552082.41</v>
      </c>
      <c r="G1001" s="48">
        <v>-322915.74</v>
      </c>
      <c r="H1001" s="48">
        <v>-968749.07</v>
      </c>
      <c r="I1001" s="48">
        <v>-1614582.4</v>
      </c>
      <c r="J1001" s="48">
        <v>-2260415.73</v>
      </c>
      <c r="K1001" s="48">
        <v>0</v>
      </c>
      <c r="L1001" s="48">
        <v>0</v>
      </c>
      <c r="M1001" s="49">
        <v>0</v>
      </c>
      <c r="N1001" s="49">
        <v>0</v>
      </c>
      <c r="O1001" s="49">
        <v>0</v>
      </c>
      <c r="P1001" s="49">
        <v>0</v>
      </c>
      <c r="Q1001" s="49">
        <v>0</v>
      </c>
      <c r="R1001" s="49">
        <v>0</v>
      </c>
      <c r="S1001" s="50">
        <f t="shared" si="148"/>
        <v>-578558.67875</v>
      </c>
      <c r="T1001" s="50" t="e">
        <f>S1001-#REF!</f>
        <v>#REF!</v>
      </c>
      <c r="U1001" s="51" t="s">
        <v>1148</v>
      </c>
      <c r="V1001" s="51"/>
      <c r="W1001" s="51" t="s">
        <v>1149</v>
      </c>
      <c r="X1001" s="56"/>
      <c r="Y1001" s="56"/>
      <c r="AA1001" s="53">
        <v>0</v>
      </c>
      <c r="AB1001" s="8">
        <v>0</v>
      </c>
      <c r="AC1001" s="54">
        <v>0</v>
      </c>
      <c r="AD1001" s="53"/>
      <c r="AE1001" s="8"/>
      <c r="AF1001" s="54">
        <f t="shared" si="152"/>
        <v>0</v>
      </c>
      <c r="AG1001" s="53"/>
      <c r="AH1001" s="8"/>
      <c r="AI1001" s="54">
        <f t="shared" si="149"/>
        <v>0</v>
      </c>
      <c r="AJ1001" s="53">
        <f t="shared" si="154"/>
        <v>0</v>
      </c>
      <c r="AK1001" s="8">
        <f t="shared" si="154"/>
        <v>0</v>
      </c>
      <c r="AL1001" s="54">
        <f t="shared" si="154"/>
        <v>0</v>
      </c>
      <c r="AM1001" s="55">
        <f t="shared" si="151"/>
        <v>-578558.67875</v>
      </c>
      <c r="AN1001" s="4"/>
      <c r="AO1001" s="4"/>
    </row>
    <row r="1002" spans="1:41" ht="12.75">
      <c r="A1002" s="11">
        <v>995</v>
      </c>
      <c r="B1002" s="46">
        <v>23700493</v>
      </c>
      <c r="D1002" s="11" t="s">
        <v>727</v>
      </c>
      <c r="F1002" s="48">
        <v>0</v>
      </c>
      <c r="G1002" s="48">
        <v>0</v>
      </c>
      <c r="H1002" s="48">
        <v>0</v>
      </c>
      <c r="I1002" s="48">
        <v>0</v>
      </c>
      <c r="J1002" s="48">
        <v>0</v>
      </c>
      <c r="K1002" s="48">
        <v>0</v>
      </c>
      <c r="L1002" s="48">
        <v>0</v>
      </c>
      <c r="M1002" s="49">
        <v>0</v>
      </c>
      <c r="N1002" s="49">
        <v>0</v>
      </c>
      <c r="O1002" s="49">
        <v>0</v>
      </c>
      <c r="P1002" s="49">
        <v>0</v>
      </c>
      <c r="Q1002" s="49">
        <v>0</v>
      </c>
      <c r="R1002" s="49">
        <v>0</v>
      </c>
      <c r="S1002" s="50">
        <f t="shared" si="148"/>
        <v>0</v>
      </c>
      <c r="T1002" s="50" t="e">
        <f>S1002-#REF!</f>
        <v>#REF!</v>
      </c>
      <c r="U1002" s="51" t="s">
        <v>1148</v>
      </c>
      <c r="V1002" s="51"/>
      <c r="W1002" s="51" t="s">
        <v>1149</v>
      </c>
      <c r="X1002" s="56"/>
      <c r="Y1002" s="56"/>
      <c r="AA1002" s="53">
        <v>0</v>
      </c>
      <c r="AB1002" s="8">
        <v>0</v>
      </c>
      <c r="AC1002" s="54">
        <v>0</v>
      </c>
      <c r="AD1002" s="53"/>
      <c r="AE1002" s="8"/>
      <c r="AF1002" s="54">
        <f t="shared" si="152"/>
        <v>0</v>
      </c>
      <c r="AG1002" s="53"/>
      <c r="AH1002" s="8"/>
      <c r="AI1002" s="54">
        <f t="shared" si="149"/>
        <v>0</v>
      </c>
      <c r="AJ1002" s="53">
        <f t="shared" si="154"/>
        <v>0</v>
      </c>
      <c r="AK1002" s="8">
        <f t="shared" si="154"/>
        <v>0</v>
      </c>
      <c r="AL1002" s="54">
        <f t="shared" si="154"/>
        <v>0</v>
      </c>
      <c r="AM1002" s="55">
        <f t="shared" si="151"/>
        <v>0</v>
      </c>
      <c r="AN1002" s="4"/>
      <c r="AO1002" s="4"/>
    </row>
    <row r="1003" spans="1:41" ht="12.75">
      <c r="A1003" s="11">
        <v>996</v>
      </c>
      <c r="B1003" s="46">
        <v>23700573</v>
      </c>
      <c r="D1003" s="11" t="s">
        <v>728</v>
      </c>
      <c r="F1003" s="48">
        <v>0</v>
      </c>
      <c r="G1003" s="48">
        <v>0</v>
      </c>
      <c r="H1003" s="48">
        <v>0</v>
      </c>
      <c r="I1003" s="48">
        <v>0</v>
      </c>
      <c r="J1003" s="48">
        <v>0</v>
      </c>
      <c r="K1003" s="48">
        <v>0</v>
      </c>
      <c r="L1003" s="48">
        <v>0</v>
      </c>
      <c r="M1003" s="49">
        <v>0</v>
      </c>
      <c r="N1003" s="49">
        <v>0</v>
      </c>
      <c r="O1003" s="49">
        <v>0</v>
      </c>
      <c r="P1003" s="49">
        <v>0</v>
      </c>
      <c r="Q1003" s="49">
        <v>0</v>
      </c>
      <c r="R1003" s="49">
        <v>0</v>
      </c>
      <c r="S1003" s="50">
        <f t="shared" si="148"/>
        <v>0</v>
      </c>
      <c r="T1003" s="50" t="e">
        <f>S1003-#REF!</f>
        <v>#REF!</v>
      </c>
      <c r="U1003" s="51" t="s">
        <v>1148</v>
      </c>
      <c r="V1003" s="51"/>
      <c r="W1003" s="51" t="s">
        <v>1149</v>
      </c>
      <c r="X1003" s="56"/>
      <c r="Y1003" s="56"/>
      <c r="AA1003" s="53">
        <v>0</v>
      </c>
      <c r="AB1003" s="8">
        <v>0</v>
      </c>
      <c r="AC1003" s="54">
        <v>0</v>
      </c>
      <c r="AD1003" s="53"/>
      <c r="AE1003" s="8"/>
      <c r="AF1003" s="54">
        <f t="shared" si="152"/>
        <v>0</v>
      </c>
      <c r="AG1003" s="53"/>
      <c r="AH1003" s="8"/>
      <c r="AI1003" s="54">
        <f t="shared" si="149"/>
        <v>0</v>
      </c>
      <c r="AJ1003" s="53">
        <f t="shared" si="154"/>
        <v>0</v>
      </c>
      <c r="AK1003" s="8">
        <f t="shared" si="154"/>
        <v>0</v>
      </c>
      <c r="AL1003" s="54">
        <f t="shared" si="154"/>
        <v>0</v>
      </c>
      <c r="AM1003" s="55">
        <f t="shared" si="151"/>
        <v>0</v>
      </c>
      <c r="AN1003" s="4"/>
      <c r="AO1003" s="4"/>
    </row>
    <row r="1004" spans="1:41" ht="12.75">
      <c r="A1004" s="11">
        <v>997</v>
      </c>
      <c r="B1004" s="46">
        <v>23700663</v>
      </c>
      <c r="D1004" s="11" t="s">
        <v>729</v>
      </c>
      <c r="F1004" s="48">
        <v>0</v>
      </c>
      <c r="G1004" s="48">
        <v>0</v>
      </c>
      <c r="H1004" s="48">
        <v>0</v>
      </c>
      <c r="I1004" s="48">
        <v>0</v>
      </c>
      <c r="J1004" s="48">
        <v>0</v>
      </c>
      <c r="K1004" s="48">
        <v>0</v>
      </c>
      <c r="L1004" s="48">
        <v>0</v>
      </c>
      <c r="M1004" s="49">
        <v>0</v>
      </c>
      <c r="N1004" s="49">
        <v>0</v>
      </c>
      <c r="O1004" s="49">
        <v>0</v>
      </c>
      <c r="P1004" s="49">
        <v>0</v>
      </c>
      <c r="Q1004" s="49">
        <v>0</v>
      </c>
      <c r="R1004" s="49">
        <v>0</v>
      </c>
      <c r="S1004" s="50">
        <f t="shared" si="148"/>
        <v>0</v>
      </c>
      <c r="T1004" s="50" t="e">
        <f>S1004-#REF!</f>
        <v>#REF!</v>
      </c>
      <c r="U1004" s="51" t="s">
        <v>1148</v>
      </c>
      <c r="V1004" s="51"/>
      <c r="W1004" s="51" t="s">
        <v>1149</v>
      </c>
      <c r="X1004" s="56"/>
      <c r="Y1004" s="56"/>
      <c r="AA1004" s="53">
        <v>0</v>
      </c>
      <c r="AB1004" s="8">
        <v>0</v>
      </c>
      <c r="AC1004" s="54">
        <v>0</v>
      </c>
      <c r="AD1004" s="53"/>
      <c r="AE1004" s="8"/>
      <c r="AF1004" s="54">
        <f t="shared" si="152"/>
        <v>0</v>
      </c>
      <c r="AG1004" s="53"/>
      <c r="AH1004" s="8"/>
      <c r="AI1004" s="54">
        <f t="shared" si="149"/>
        <v>0</v>
      </c>
      <c r="AJ1004" s="53">
        <f t="shared" si="154"/>
        <v>0</v>
      </c>
      <c r="AK1004" s="8">
        <f t="shared" si="154"/>
        <v>0</v>
      </c>
      <c r="AL1004" s="54">
        <f t="shared" si="154"/>
        <v>0</v>
      </c>
      <c r="AM1004" s="55">
        <f t="shared" si="151"/>
        <v>0</v>
      </c>
      <c r="AN1004" s="4"/>
      <c r="AO1004" s="4"/>
    </row>
    <row r="1005" spans="1:41" ht="12.75">
      <c r="A1005" s="11">
        <v>998</v>
      </c>
      <c r="B1005" s="46">
        <v>23700673</v>
      </c>
      <c r="D1005" s="11" t="s">
        <v>730</v>
      </c>
      <c r="F1005" s="48">
        <v>0</v>
      </c>
      <c r="G1005" s="48">
        <v>0</v>
      </c>
      <c r="H1005" s="48">
        <v>0</v>
      </c>
      <c r="I1005" s="48">
        <v>0</v>
      </c>
      <c r="J1005" s="48">
        <v>0</v>
      </c>
      <c r="K1005" s="48">
        <v>0</v>
      </c>
      <c r="L1005" s="48">
        <v>0</v>
      </c>
      <c r="M1005" s="49">
        <v>0</v>
      </c>
      <c r="N1005" s="49">
        <v>0</v>
      </c>
      <c r="O1005" s="49">
        <v>0</v>
      </c>
      <c r="P1005" s="49">
        <v>0</v>
      </c>
      <c r="Q1005" s="49">
        <v>0</v>
      </c>
      <c r="R1005" s="49">
        <v>0</v>
      </c>
      <c r="S1005" s="50">
        <f t="shared" si="148"/>
        <v>0</v>
      </c>
      <c r="T1005" s="50" t="e">
        <f>S1005-#REF!</f>
        <v>#REF!</v>
      </c>
      <c r="U1005" s="51" t="s">
        <v>1148</v>
      </c>
      <c r="V1005" s="51"/>
      <c r="W1005" s="51" t="s">
        <v>1149</v>
      </c>
      <c r="X1005" s="56"/>
      <c r="Y1005" s="56"/>
      <c r="AA1005" s="53">
        <v>0</v>
      </c>
      <c r="AB1005" s="8">
        <v>0</v>
      </c>
      <c r="AC1005" s="54">
        <v>0</v>
      </c>
      <c r="AD1005" s="53"/>
      <c r="AE1005" s="8"/>
      <c r="AF1005" s="54">
        <f t="shared" si="152"/>
        <v>0</v>
      </c>
      <c r="AG1005" s="53"/>
      <c r="AH1005" s="8"/>
      <c r="AI1005" s="54">
        <f t="shared" si="149"/>
        <v>0</v>
      </c>
      <c r="AJ1005" s="53">
        <f t="shared" si="154"/>
        <v>0</v>
      </c>
      <c r="AK1005" s="8">
        <f t="shared" si="154"/>
        <v>0</v>
      </c>
      <c r="AL1005" s="54">
        <f t="shared" si="154"/>
        <v>0</v>
      </c>
      <c r="AM1005" s="55">
        <f t="shared" si="151"/>
        <v>0</v>
      </c>
      <c r="AN1005" s="4"/>
      <c r="AO1005" s="4"/>
    </row>
    <row r="1006" spans="1:41" ht="12.75">
      <c r="A1006" s="11">
        <v>999</v>
      </c>
      <c r="B1006" s="46">
        <v>23700683</v>
      </c>
      <c r="D1006" s="11" t="s">
        <v>731</v>
      </c>
      <c r="F1006" s="48">
        <v>-1035734.15</v>
      </c>
      <c r="G1006" s="48">
        <v>-1294667.69</v>
      </c>
      <c r="H1006" s="48">
        <v>-1553601.23</v>
      </c>
      <c r="I1006" s="48">
        <v>-258933.52</v>
      </c>
      <c r="J1006" s="48">
        <v>-517867.06</v>
      </c>
      <c r="K1006" s="48">
        <v>-776800.6</v>
      </c>
      <c r="L1006" s="48">
        <v>-1035734.14</v>
      </c>
      <c r="M1006" s="49">
        <v>-1294667.68</v>
      </c>
      <c r="N1006" s="49">
        <v>-1553601.22</v>
      </c>
      <c r="O1006" s="49">
        <v>0</v>
      </c>
      <c r="P1006" s="49">
        <v>0</v>
      </c>
      <c r="Q1006" s="49">
        <v>0</v>
      </c>
      <c r="R1006" s="49">
        <v>0</v>
      </c>
      <c r="S1006" s="50">
        <f t="shared" si="148"/>
        <v>-733645.0179166665</v>
      </c>
      <c r="T1006" s="50" t="e">
        <f>S1006-#REF!</f>
        <v>#REF!</v>
      </c>
      <c r="U1006" s="51" t="s">
        <v>1148</v>
      </c>
      <c r="V1006" s="51"/>
      <c r="W1006" s="51" t="s">
        <v>1149</v>
      </c>
      <c r="X1006" s="56"/>
      <c r="Y1006" s="56"/>
      <c r="AA1006" s="53">
        <v>0</v>
      </c>
      <c r="AB1006" s="8">
        <v>0</v>
      </c>
      <c r="AC1006" s="54">
        <v>0</v>
      </c>
      <c r="AD1006" s="53"/>
      <c r="AE1006" s="8"/>
      <c r="AF1006" s="54">
        <f t="shared" si="152"/>
        <v>0</v>
      </c>
      <c r="AG1006" s="53"/>
      <c r="AH1006" s="8"/>
      <c r="AI1006" s="54">
        <f t="shared" si="149"/>
        <v>0</v>
      </c>
      <c r="AJ1006" s="53">
        <f t="shared" si="154"/>
        <v>0</v>
      </c>
      <c r="AK1006" s="8">
        <f t="shared" si="154"/>
        <v>0</v>
      </c>
      <c r="AL1006" s="54">
        <f t="shared" si="154"/>
        <v>0</v>
      </c>
      <c r="AM1006" s="55">
        <f t="shared" si="151"/>
        <v>-733645.0179166665</v>
      </c>
      <c r="AN1006" s="4"/>
      <c r="AO1006" s="4"/>
    </row>
    <row r="1007" spans="1:41" ht="12.75">
      <c r="A1007" s="11">
        <v>1000</v>
      </c>
      <c r="B1007" s="46">
        <v>23700713</v>
      </c>
      <c r="D1007" s="11" t="s">
        <v>732</v>
      </c>
      <c r="F1007" s="48">
        <v>1058.03</v>
      </c>
      <c r="G1007" s="48">
        <v>-54074</v>
      </c>
      <c r="H1007" s="48">
        <v>-106404</v>
      </c>
      <c r="I1007" s="48">
        <v>-1743.04</v>
      </c>
      <c r="J1007" s="48">
        <v>-55817.04</v>
      </c>
      <c r="K1007" s="48">
        <v>-105757.04</v>
      </c>
      <c r="L1007" s="48">
        <v>-2220.52</v>
      </c>
      <c r="M1007" s="49">
        <v>-94381.81</v>
      </c>
      <c r="N1007" s="49">
        <v>-189615.42</v>
      </c>
      <c r="O1007" s="49">
        <v>-113384.14</v>
      </c>
      <c r="P1007" s="49">
        <v>-95304.92</v>
      </c>
      <c r="Q1007" s="49">
        <v>-287044.59</v>
      </c>
      <c r="R1007" s="49">
        <v>-210698.01</v>
      </c>
      <c r="S1007" s="50">
        <f t="shared" si="148"/>
        <v>-100880.5425</v>
      </c>
      <c r="T1007" s="50" t="e">
        <f>S1007-#REF!</f>
        <v>#REF!</v>
      </c>
      <c r="U1007" s="51" t="s">
        <v>1148</v>
      </c>
      <c r="V1007" s="51"/>
      <c r="W1007" s="51" t="s">
        <v>1149</v>
      </c>
      <c r="X1007" s="56"/>
      <c r="Y1007" s="56"/>
      <c r="AA1007" s="53">
        <v>0</v>
      </c>
      <c r="AB1007" s="8">
        <v>0</v>
      </c>
      <c r="AC1007" s="54">
        <v>0</v>
      </c>
      <c r="AD1007" s="53"/>
      <c r="AE1007" s="8"/>
      <c r="AF1007" s="54">
        <f t="shared" si="152"/>
        <v>0</v>
      </c>
      <c r="AG1007" s="53"/>
      <c r="AH1007" s="8"/>
      <c r="AI1007" s="54">
        <f t="shared" si="149"/>
        <v>0</v>
      </c>
      <c r="AJ1007" s="53">
        <f t="shared" si="154"/>
        <v>0</v>
      </c>
      <c r="AK1007" s="8">
        <f t="shared" si="154"/>
        <v>0</v>
      </c>
      <c r="AL1007" s="54">
        <f t="shared" si="154"/>
        <v>0</v>
      </c>
      <c r="AM1007" s="55">
        <f t="shared" si="151"/>
        <v>-100880.5425</v>
      </c>
      <c r="AN1007" s="4"/>
      <c r="AO1007" s="4"/>
    </row>
    <row r="1008" spans="1:41" ht="12.75">
      <c r="A1008" s="11">
        <v>1001</v>
      </c>
      <c r="B1008" s="46">
        <v>23700771</v>
      </c>
      <c r="D1008" s="11" t="s">
        <v>733</v>
      </c>
      <c r="F1008" s="48">
        <v>0</v>
      </c>
      <c r="G1008" s="48">
        <v>0</v>
      </c>
      <c r="H1008" s="48">
        <v>0</v>
      </c>
      <c r="I1008" s="48">
        <v>0</v>
      </c>
      <c r="J1008" s="48">
        <v>0</v>
      </c>
      <c r="K1008" s="48">
        <v>0</v>
      </c>
      <c r="L1008" s="48">
        <v>0</v>
      </c>
      <c r="M1008" s="49">
        <v>0</v>
      </c>
      <c r="N1008" s="49">
        <v>0</v>
      </c>
      <c r="O1008" s="49">
        <v>0</v>
      </c>
      <c r="P1008" s="49">
        <v>0</v>
      </c>
      <c r="Q1008" s="49">
        <v>0</v>
      </c>
      <c r="R1008" s="49">
        <v>0</v>
      </c>
      <c r="S1008" s="50">
        <f t="shared" si="148"/>
        <v>0</v>
      </c>
      <c r="T1008" s="50" t="e">
        <f>S1008-#REF!</f>
        <v>#REF!</v>
      </c>
      <c r="U1008" s="51"/>
      <c r="V1008" s="51"/>
      <c r="W1008" s="51" t="s">
        <v>1161</v>
      </c>
      <c r="X1008" s="56"/>
      <c r="Y1008" s="56"/>
      <c r="AA1008" s="53">
        <v>0</v>
      </c>
      <c r="AB1008" s="8">
        <v>0</v>
      </c>
      <c r="AC1008" s="54">
        <v>0</v>
      </c>
      <c r="AD1008" s="53"/>
      <c r="AE1008" s="8"/>
      <c r="AF1008" s="54">
        <f t="shared" si="152"/>
        <v>0</v>
      </c>
      <c r="AG1008" s="53"/>
      <c r="AH1008" s="8"/>
      <c r="AI1008" s="54">
        <f t="shared" si="149"/>
        <v>0</v>
      </c>
      <c r="AJ1008" s="53">
        <f t="shared" si="154"/>
        <v>0</v>
      </c>
      <c r="AK1008" s="8">
        <f t="shared" si="154"/>
        <v>0</v>
      </c>
      <c r="AL1008" s="54">
        <f t="shared" si="154"/>
        <v>0</v>
      </c>
      <c r="AM1008" s="55">
        <f t="shared" si="151"/>
        <v>0</v>
      </c>
      <c r="AN1008" s="4"/>
      <c r="AO1008" s="4"/>
    </row>
    <row r="1009" spans="1:41" ht="12.75">
      <c r="A1009" s="11">
        <v>1002</v>
      </c>
      <c r="B1009" s="46">
        <v>23700773</v>
      </c>
      <c r="D1009" s="11" t="s">
        <v>734</v>
      </c>
      <c r="F1009" s="48">
        <v>-11355.44</v>
      </c>
      <c r="G1009" s="48">
        <v>-18925.73</v>
      </c>
      <c r="H1009" s="48">
        <v>-3785.15</v>
      </c>
      <c r="I1009" s="48">
        <v>-11355.44</v>
      </c>
      <c r="J1009" s="48">
        <v>-18925.73</v>
      </c>
      <c r="K1009" s="48">
        <v>-3785.15</v>
      </c>
      <c r="L1009" s="48">
        <v>-11355.44</v>
      </c>
      <c r="M1009" s="49">
        <v>-18925.73</v>
      </c>
      <c r="N1009" s="49">
        <v>-3785.15</v>
      </c>
      <c r="O1009" s="49">
        <v>-11355.44</v>
      </c>
      <c r="P1009" s="49">
        <v>-18925.73</v>
      </c>
      <c r="Q1009" s="49">
        <v>-3785.15</v>
      </c>
      <c r="R1009" s="49">
        <v>-11355.44</v>
      </c>
      <c r="S1009" s="50">
        <f t="shared" si="148"/>
        <v>-11355.439999999997</v>
      </c>
      <c r="T1009" s="50" t="e">
        <f>S1009-#REF!</f>
        <v>#REF!</v>
      </c>
      <c r="U1009" s="51" t="s">
        <v>1148</v>
      </c>
      <c r="V1009" s="51"/>
      <c r="W1009" s="51" t="s">
        <v>1149</v>
      </c>
      <c r="X1009" s="56"/>
      <c r="Y1009" s="56"/>
      <c r="AA1009" s="53">
        <v>0</v>
      </c>
      <c r="AB1009" s="8">
        <v>0</v>
      </c>
      <c r="AC1009" s="54">
        <v>0</v>
      </c>
      <c r="AD1009" s="53"/>
      <c r="AE1009" s="8"/>
      <c r="AF1009" s="54">
        <f t="shared" si="152"/>
        <v>0</v>
      </c>
      <c r="AG1009" s="53"/>
      <c r="AH1009" s="8"/>
      <c r="AI1009" s="54">
        <f t="shared" si="149"/>
        <v>0</v>
      </c>
      <c r="AJ1009" s="53">
        <f t="shared" si="154"/>
        <v>0</v>
      </c>
      <c r="AK1009" s="8">
        <f t="shared" si="154"/>
        <v>0</v>
      </c>
      <c r="AL1009" s="54">
        <f t="shared" si="154"/>
        <v>0</v>
      </c>
      <c r="AM1009" s="55">
        <f t="shared" si="151"/>
        <v>-11355.439999999997</v>
      </c>
      <c r="AN1009" s="4"/>
      <c r="AO1009" s="4"/>
    </row>
    <row r="1010" spans="1:41" ht="12.75">
      <c r="A1010" s="11">
        <v>1003</v>
      </c>
      <c r="B1010" s="46">
        <v>23700781</v>
      </c>
      <c r="D1010" s="11" t="s">
        <v>735</v>
      </c>
      <c r="E1010" s="3">
        <v>39052</v>
      </c>
      <c r="F1010" s="48">
        <v>0</v>
      </c>
      <c r="G1010" s="48">
        <v>0</v>
      </c>
      <c r="H1010" s="48">
        <v>-241231.5</v>
      </c>
      <c r="I1010" s="48">
        <v>-361847.25</v>
      </c>
      <c r="J1010" s="48">
        <v>-482463</v>
      </c>
      <c r="K1010" s="48">
        <v>-120203.79</v>
      </c>
      <c r="L1010" s="48">
        <v>-240407.58</v>
      </c>
      <c r="M1010" s="49">
        <v>-360611.37</v>
      </c>
      <c r="N1010" s="49">
        <v>-480815.16</v>
      </c>
      <c r="O1010" s="49">
        <v>-601018.95</v>
      </c>
      <c r="P1010" s="49">
        <v>-721222.74</v>
      </c>
      <c r="Q1010" s="49">
        <v>-119778.69</v>
      </c>
      <c r="R1010" s="49">
        <v>-239557.39</v>
      </c>
      <c r="S1010" s="50">
        <f t="shared" si="148"/>
        <v>-320781.56041666673</v>
      </c>
      <c r="T1010" s="50" t="e">
        <f>S1010-#REF!</f>
        <v>#REF!</v>
      </c>
      <c r="U1010" s="51" t="s">
        <v>1054</v>
      </c>
      <c r="V1010" s="51"/>
      <c r="W1010" s="51" t="s">
        <v>1055</v>
      </c>
      <c r="X1010" s="56"/>
      <c r="Y1010" s="56" t="s">
        <v>1056</v>
      </c>
      <c r="AA1010" s="53">
        <v>0</v>
      </c>
      <c r="AB1010" s="8">
        <v>0</v>
      </c>
      <c r="AC1010" s="54">
        <v>0</v>
      </c>
      <c r="AD1010" s="53"/>
      <c r="AE1010" s="8"/>
      <c r="AF1010" s="54">
        <f t="shared" si="152"/>
        <v>0</v>
      </c>
      <c r="AG1010" s="53"/>
      <c r="AH1010" s="8"/>
      <c r="AI1010" s="54">
        <f t="shared" si="149"/>
        <v>0</v>
      </c>
      <c r="AJ1010" s="53">
        <f t="shared" si="154"/>
        <v>-320781.56041666673</v>
      </c>
      <c r="AK1010" s="8">
        <f t="shared" si="154"/>
        <v>-320781.56041666673</v>
      </c>
      <c r="AL1010" s="54">
        <f t="shared" si="154"/>
        <v>-320781.56041666673</v>
      </c>
      <c r="AM1010" s="55">
        <f t="shared" si="151"/>
        <v>0</v>
      </c>
      <c r="AN1010" s="4"/>
      <c r="AO1010" s="4"/>
    </row>
    <row r="1011" spans="1:41" ht="12.75">
      <c r="A1011" s="11">
        <v>1004</v>
      </c>
      <c r="B1011" s="46">
        <v>23700793</v>
      </c>
      <c r="C1011" s="11"/>
      <c r="D1011" s="11" t="s">
        <v>736</v>
      </c>
      <c r="E1011" s="3">
        <v>38508</v>
      </c>
      <c r="F1011" s="48">
        <v>-300000</v>
      </c>
      <c r="G1011" s="48">
        <v>-300000</v>
      </c>
      <c r="H1011" s="48">
        <v>-300000</v>
      </c>
      <c r="I1011" s="48">
        <v>-335000</v>
      </c>
      <c r="J1011" s="48">
        <v>-335000</v>
      </c>
      <c r="K1011" s="48">
        <v>-335000</v>
      </c>
      <c r="L1011" s="48">
        <v>-7000000</v>
      </c>
      <c r="M1011" s="49">
        <v>-7000000</v>
      </c>
      <c r="N1011" s="49">
        <v>-7000000</v>
      </c>
      <c r="O1011" s="49">
        <v>-7200000</v>
      </c>
      <c r="P1011" s="49">
        <v>-7200000</v>
      </c>
      <c r="Q1011" s="49">
        <v>-7200000</v>
      </c>
      <c r="R1011" s="49">
        <v>-5350000</v>
      </c>
      <c r="S1011" s="50">
        <f t="shared" si="148"/>
        <v>-3919166.6666666665</v>
      </c>
      <c r="T1011" s="50" t="e">
        <f>S1011-#REF!</f>
        <v>#REF!</v>
      </c>
      <c r="U1011" s="51" t="s">
        <v>1215</v>
      </c>
      <c r="V1011" s="51"/>
      <c r="W1011" s="51" t="s">
        <v>40</v>
      </c>
      <c r="X1011" s="56"/>
      <c r="Y1011" s="56" t="s">
        <v>37</v>
      </c>
      <c r="AA1011" s="53">
        <v>0</v>
      </c>
      <c r="AB1011" s="8">
        <v>0</v>
      </c>
      <c r="AC1011" s="54">
        <v>0</v>
      </c>
      <c r="AD1011" s="53"/>
      <c r="AE1011" s="8"/>
      <c r="AF1011" s="54">
        <f t="shared" si="152"/>
        <v>0</v>
      </c>
      <c r="AG1011" s="53"/>
      <c r="AH1011" s="8"/>
      <c r="AI1011" s="54">
        <f t="shared" si="149"/>
        <v>0</v>
      </c>
      <c r="AJ1011" s="53">
        <f t="shared" si="154"/>
        <v>-3919166.6666666665</v>
      </c>
      <c r="AK1011" s="8">
        <f t="shared" si="154"/>
        <v>-3919166.6666666665</v>
      </c>
      <c r="AL1011" s="54">
        <f t="shared" si="154"/>
        <v>-3919166.6666666665</v>
      </c>
      <c r="AM1011" s="55">
        <f t="shared" si="151"/>
        <v>0</v>
      </c>
      <c r="AN1011" s="4"/>
      <c r="AO1011" s="4"/>
    </row>
    <row r="1012" spans="1:41" ht="12.75">
      <c r="A1012" s="11">
        <v>1005</v>
      </c>
      <c r="B1012" s="75">
        <v>23700803</v>
      </c>
      <c r="D1012" s="5" t="s">
        <v>737</v>
      </c>
      <c r="F1012" s="48">
        <v>-4441250</v>
      </c>
      <c r="G1012" s="48">
        <v>-403750</v>
      </c>
      <c r="H1012" s="48">
        <v>-1211250</v>
      </c>
      <c r="I1012" s="48">
        <v>-2018750</v>
      </c>
      <c r="J1012" s="48">
        <v>-2826250</v>
      </c>
      <c r="K1012" s="48">
        <v>-3633750</v>
      </c>
      <c r="L1012" s="48">
        <v>-4441250</v>
      </c>
      <c r="M1012" s="49">
        <v>-403750</v>
      </c>
      <c r="N1012" s="49">
        <v>-1211250</v>
      </c>
      <c r="O1012" s="49">
        <v>-2018750</v>
      </c>
      <c r="P1012" s="49">
        <v>-2826250</v>
      </c>
      <c r="Q1012" s="49">
        <v>-3633750</v>
      </c>
      <c r="R1012" s="49">
        <v>-4441250</v>
      </c>
      <c r="S1012" s="50">
        <f t="shared" si="148"/>
        <v>-2422500</v>
      </c>
      <c r="T1012" s="50" t="e">
        <f>S1012-#REF!</f>
        <v>#REF!</v>
      </c>
      <c r="U1012" s="51" t="s">
        <v>1148</v>
      </c>
      <c r="V1012" s="51"/>
      <c r="W1012" s="51" t="s">
        <v>1149</v>
      </c>
      <c r="X1012" s="56"/>
      <c r="Y1012" s="56"/>
      <c r="AA1012" s="53">
        <v>0</v>
      </c>
      <c r="AB1012" s="8">
        <v>0</v>
      </c>
      <c r="AC1012" s="54">
        <v>0</v>
      </c>
      <c r="AD1012" s="53"/>
      <c r="AE1012" s="8"/>
      <c r="AF1012" s="54">
        <f t="shared" si="152"/>
        <v>0</v>
      </c>
      <c r="AG1012" s="53"/>
      <c r="AH1012" s="8"/>
      <c r="AI1012" s="54">
        <f t="shared" si="149"/>
        <v>0</v>
      </c>
      <c r="AJ1012" s="53">
        <f t="shared" si="154"/>
        <v>0</v>
      </c>
      <c r="AK1012" s="8">
        <f t="shared" si="154"/>
        <v>0</v>
      </c>
      <c r="AL1012" s="54">
        <f t="shared" si="154"/>
        <v>0</v>
      </c>
      <c r="AM1012" s="55">
        <f t="shared" si="151"/>
        <v>-2422500</v>
      </c>
      <c r="AN1012" s="4"/>
      <c r="AO1012" s="4"/>
    </row>
    <row r="1013" spans="1:41" ht="12.75">
      <c r="A1013" s="11">
        <v>1006</v>
      </c>
      <c r="B1013" s="75">
        <v>23700813</v>
      </c>
      <c r="D1013" s="5" t="s">
        <v>738</v>
      </c>
      <c r="F1013" s="48">
        <v>-3208333.03</v>
      </c>
      <c r="G1013" s="48">
        <v>-291666.36</v>
      </c>
      <c r="H1013" s="48">
        <v>-874999.69</v>
      </c>
      <c r="I1013" s="48">
        <v>-1458333.02</v>
      </c>
      <c r="J1013" s="48">
        <v>-2041666.35</v>
      </c>
      <c r="K1013" s="48">
        <v>-2624999.68</v>
      </c>
      <c r="L1013" s="48">
        <v>-3208333.01</v>
      </c>
      <c r="M1013" s="49">
        <v>-291666.34</v>
      </c>
      <c r="N1013" s="49">
        <v>-874999.67</v>
      </c>
      <c r="O1013" s="49">
        <v>-1458333</v>
      </c>
      <c r="P1013" s="49">
        <v>-2041666.33</v>
      </c>
      <c r="Q1013" s="49">
        <v>-2624999.66</v>
      </c>
      <c r="R1013" s="49">
        <v>-3208332.99</v>
      </c>
      <c r="S1013" s="50">
        <f t="shared" si="148"/>
        <v>-1749999.6766666665</v>
      </c>
      <c r="T1013" s="50" t="e">
        <f>S1013-#REF!</f>
        <v>#REF!</v>
      </c>
      <c r="U1013" s="51" t="s">
        <v>1148</v>
      </c>
      <c r="V1013" s="51"/>
      <c r="W1013" s="51" t="s">
        <v>1149</v>
      </c>
      <c r="X1013" s="56"/>
      <c r="Y1013" s="56"/>
      <c r="AA1013" s="53">
        <v>0</v>
      </c>
      <c r="AB1013" s="8">
        <v>0</v>
      </c>
      <c r="AC1013" s="54">
        <v>0</v>
      </c>
      <c r="AD1013" s="53"/>
      <c r="AE1013" s="8"/>
      <c r="AF1013" s="54">
        <f t="shared" si="152"/>
        <v>0</v>
      </c>
      <c r="AG1013" s="53"/>
      <c r="AH1013" s="8"/>
      <c r="AI1013" s="54">
        <f t="shared" si="149"/>
        <v>0</v>
      </c>
      <c r="AJ1013" s="53">
        <f t="shared" si="154"/>
        <v>0</v>
      </c>
      <c r="AK1013" s="8">
        <f t="shared" si="154"/>
        <v>0</v>
      </c>
      <c r="AL1013" s="54">
        <f t="shared" si="154"/>
        <v>0</v>
      </c>
      <c r="AM1013" s="55">
        <f t="shared" si="151"/>
        <v>-1749999.6766666665</v>
      </c>
      <c r="AN1013" s="4"/>
      <c r="AO1013" s="4"/>
    </row>
    <row r="1014" spans="1:41" ht="12.75">
      <c r="A1014" s="11">
        <v>1007</v>
      </c>
      <c r="B1014" s="75">
        <v>23700821</v>
      </c>
      <c r="D1014" s="5" t="s">
        <v>739</v>
      </c>
      <c r="F1014" s="48">
        <v>-227791.3</v>
      </c>
      <c r="G1014" s="48">
        <v>-249321.52</v>
      </c>
      <c r="H1014" s="48">
        <v>-272406.22</v>
      </c>
      <c r="I1014" s="48">
        <v>-10046.73</v>
      </c>
      <c r="J1014" s="48">
        <v>-56007.1</v>
      </c>
      <c r="K1014" s="48">
        <v>-100037.4</v>
      </c>
      <c r="L1014" s="48">
        <v>-141014.37</v>
      </c>
      <c r="M1014" s="49">
        <v>-180902.43</v>
      </c>
      <c r="N1014" s="49">
        <v>-217934.6</v>
      </c>
      <c r="O1014" s="49">
        <v>-253837.07</v>
      </c>
      <c r="P1014" s="49">
        <v>-285803.27</v>
      </c>
      <c r="Q1014" s="49">
        <v>-314638.9</v>
      </c>
      <c r="R1014" s="49">
        <v>-346088.22</v>
      </c>
      <c r="S1014" s="50">
        <f t="shared" si="148"/>
        <v>-197407.4475</v>
      </c>
      <c r="T1014" s="50" t="e">
        <f>S1014-#REF!</f>
        <v>#REF!</v>
      </c>
      <c r="U1014" s="51"/>
      <c r="V1014" s="51"/>
      <c r="W1014" s="51" t="s">
        <v>1161</v>
      </c>
      <c r="X1014" s="56"/>
      <c r="Y1014" s="56"/>
      <c r="AA1014" s="53">
        <v>0</v>
      </c>
      <c r="AB1014" s="8">
        <v>0</v>
      </c>
      <c r="AC1014" s="54">
        <v>0</v>
      </c>
      <c r="AD1014" s="53"/>
      <c r="AE1014" s="8"/>
      <c r="AF1014" s="54">
        <f t="shared" si="152"/>
        <v>0</v>
      </c>
      <c r="AG1014" s="53"/>
      <c r="AH1014" s="8"/>
      <c r="AI1014" s="54">
        <f t="shared" si="149"/>
        <v>0</v>
      </c>
      <c r="AJ1014" s="53">
        <f t="shared" si="154"/>
        <v>0</v>
      </c>
      <c r="AK1014" s="8">
        <f t="shared" si="154"/>
        <v>0</v>
      </c>
      <c r="AL1014" s="54">
        <f t="shared" si="154"/>
        <v>0</v>
      </c>
      <c r="AM1014" s="55">
        <f t="shared" si="151"/>
        <v>-197407.4475</v>
      </c>
      <c r="AN1014" s="4"/>
      <c r="AO1014" s="4"/>
    </row>
    <row r="1015" spans="1:41" ht="12.75">
      <c r="A1015" s="11">
        <v>1008</v>
      </c>
      <c r="B1015" s="75">
        <v>23700822</v>
      </c>
      <c r="D1015" s="5" t="s">
        <v>740</v>
      </c>
      <c r="F1015" s="48">
        <v>-165073.1</v>
      </c>
      <c r="G1015" s="48">
        <v>-178138.47</v>
      </c>
      <c r="H1015" s="48">
        <v>-191692.34</v>
      </c>
      <c r="I1015" s="48">
        <v>-48592.21</v>
      </c>
      <c r="J1015" s="48">
        <v>-73812.18</v>
      </c>
      <c r="K1015" s="48">
        <v>-98094.66</v>
      </c>
      <c r="L1015" s="48">
        <v>-121372.76</v>
      </c>
      <c r="M1015" s="49">
        <v>-144134.55</v>
      </c>
      <c r="N1015" s="49">
        <v>-165001.21</v>
      </c>
      <c r="O1015" s="49">
        <v>-185710.66</v>
      </c>
      <c r="P1015" s="49">
        <v>-204759.16</v>
      </c>
      <c r="Q1015" s="49">
        <v>-222665.65</v>
      </c>
      <c r="R1015" s="49">
        <v>-240716.58</v>
      </c>
      <c r="S1015" s="50">
        <f t="shared" si="148"/>
        <v>-153072.3908333333</v>
      </c>
      <c r="T1015" s="50" t="e">
        <f>S1015-#REF!</f>
        <v>#REF!</v>
      </c>
      <c r="U1015" s="51" t="s">
        <v>1186</v>
      </c>
      <c r="V1015" s="51"/>
      <c r="W1015" s="51"/>
      <c r="X1015" s="56"/>
      <c r="Y1015" s="56"/>
      <c r="AA1015" s="53">
        <v>0</v>
      </c>
      <c r="AB1015" s="8">
        <v>0</v>
      </c>
      <c r="AC1015" s="54">
        <v>0</v>
      </c>
      <c r="AD1015" s="53"/>
      <c r="AE1015" s="8"/>
      <c r="AF1015" s="54">
        <f t="shared" si="152"/>
        <v>0</v>
      </c>
      <c r="AG1015" s="53"/>
      <c r="AH1015" s="8"/>
      <c r="AI1015" s="54">
        <f t="shared" si="149"/>
        <v>0</v>
      </c>
      <c r="AJ1015" s="53">
        <f t="shared" si="154"/>
        <v>0</v>
      </c>
      <c r="AK1015" s="8">
        <f t="shared" si="154"/>
        <v>0</v>
      </c>
      <c r="AL1015" s="54">
        <f t="shared" si="154"/>
        <v>0</v>
      </c>
      <c r="AM1015" s="55">
        <f t="shared" si="151"/>
        <v>-153072.3908333333</v>
      </c>
      <c r="AN1015" s="4"/>
      <c r="AO1015" s="4"/>
    </row>
    <row r="1016" spans="1:41" ht="12.75">
      <c r="A1016" s="11">
        <v>1009</v>
      </c>
      <c r="B1016" s="46">
        <v>23700823</v>
      </c>
      <c r="D1016" s="11" t="s">
        <v>741</v>
      </c>
      <c r="F1016" s="48">
        <v>-561666.38</v>
      </c>
      <c r="G1016" s="48">
        <v>-1684999.71</v>
      </c>
      <c r="H1016" s="48">
        <v>-2808333.04</v>
      </c>
      <c r="I1016" s="48">
        <v>-3931666.37</v>
      </c>
      <c r="J1016" s="48">
        <v>-5054999.7</v>
      </c>
      <c r="K1016" s="48">
        <v>-6178333.03</v>
      </c>
      <c r="L1016" s="48">
        <v>-561666.36</v>
      </c>
      <c r="M1016" s="49">
        <v>-1684999.69</v>
      </c>
      <c r="N1016" s="49">
        <v>-2808333.02</v>
      </c>
      <c r="O1016" s="49">
        <v>-3931666.35</v>
      </c>
      <c r="P1016" s="49">
        <v>-5054999.68</v>
      </c>
      <c r="Q1016" s="49">
        <v>-6178333.01</v>
      </c>
      <c r="R1016" s="49">
        <v>-561666.34</v>
      </c>
      <c r="S1016" s="50">
        <f t="shared" si="148"/>
        <v>-3369999.6933333334</v>
      </c>
      <c r="T1016" s="50" t="e">
        <f>S1016-#REF!</f>
        <v>#REF!</v>
      </c>
      <c r="U1016" s="51" t="s">
        <v>1148</v>
      </c>
      <c r="V1016" s="51"/>
      <c r="W1016" s="51" t="s">
        <v>1149</v>
      </c>
      <c r="X1016" s="56"/>
      <c r="Y1016" s="56"/>
      <c r="AA1016" s="53">
        <v>0</v>
      </c>
      <c r="AB1016" s="8">
        <v>0</v>
      </c>
      <c r="AC1016" s="54">
        <v>0</v>
      </c>
      <c r="AD1016" s="53"/>
      <c r="AE1016" s="8"/>
      <c r="AF1016" s="54">
        <f t="shared" si="152"/>
        <v>0</v>
      </c>
      <c r="AG1016" s="53"/>
      <c r="AH1016" s="8"/>
      <c r="AI1016" s="54">
        <f t="shared" si="149"/>
        <v>0</v>
      </c>
      <c r="AJ1016" s="53">
        <f t="shared" si="154"/>
        <v>0</v>
      </c>
      <c r="AK1016" s="8">
        <f t="shared" si="154"/>
        <v>0</v>
      </c>
      <c r="AL1016" s="54">
        <f t="shared" si="154"/>
        <v>0</v>
      </c>
      <c r="AM1016" s="55">
        <f t="shared" si="151"/>
        <v>-3369999.6933333334</v>
      </c>
      <c r="AN1016" s="4"/>
      <c r="AO1016" s="4"/>
    </row>
    <row r="1017" spans="1:41" ht="12.75">
      <c r="A1017" s="11">
        <v>1010</v>
      </c>
      <c r="B1017" s="46">
        <v>23700833</v>
      </c>
      <c r="D1017" s="11" t="s">
        <v>742</v>
      </c>
      <c r="F1017" s="48">
        <v>0</v>
      </c>
      <c r="G1017" s="48">
        <v>0</v>
      </c>
      <c r="H1017" s="48">
        <v>0</v>
      </c>
      <c r="I1017" s="48">
        <v>0</v>
      </c>
      <c r="J1017" s="48">
        <v>0</v>
      </c>
      <c r="K1017" s="48">
        <v>0</v>
      </c>
      <c r="L1017" s="48">
        <v>0</v>
      </c>
      <c r="M1017" s="49">
        <v>0</v>
      </c>
      <c r="N1017" s="49">
        <v>0</v>
      </c>
      <c r="O1017" s="49">
        <v>0</v>
      </c>
      <c r="P1017" s="49">
        <v>0</v>
      </c>
      <c r="Q1017" s="49">
        <v>0</v>
      </c>
      <c r="R1017" s="49">
        <v>0</v>
      </c>
      <c r="S1017" s="50">
        <f t="shared" si="148"/>
        <v>0</v>
      </c>
      <c r="T1017" s="50" t="e">
        <f>S1017-#REF!</f>
        <v>#REF!</v>
      </c>
      <c r="U1017" s="51" t="s">
        <v>1148</v>
      </c>
      <c r="V1017" s="51"/>
      <c r="W1017" s="51" t="s">
        <v>1149</v>
      </c>
      <c r="X1017" s="56"/>
      <c r="Y1017" s="56"/>
      <c r="AA1017" s="53">
        <v>0</v>
      </c>
      <c r="AB1017" s="8">
        <v>0</v>
      </c>
      <c r="AC1017" s="54">
        <v>0</v>
      </c>
      <c r="AD1017" s="53"/>
      <c r="AE1017" s="8"/>
      <c r="AF1017" s="54">
        <f t="shared" si="152"/>
        <v>0</v>
      </c>
      <c r="AG1017" s="53"/>
      <c r="AH1017" s="8"/>
      <c r="AI1017" s="54">
        <f t="shared" si="149"/>
        <v>0</v>
      </c>
      <c r="AJ1017" s="53">
        <f t="shared" si="154"/>
        <v>0</v>
      </c>
      <c r="AK1017" s="8">
        <f t="shared" si="154"/>
        <v>0</v>
      </c>
      <c r="AL1017" s="54">
        <f t="shared" si="154"/>
        <v>0</v>
      </c>
      <c r="AM1017" s="55">
        <f t="shared" si="151"/>
        <v>0</v>
      </c>
      <c r="AN1017" s="4"/>
      <c r="AO1017" s="4"/>
    </row>
    <row r="1018" spans="1:41" ht="12.75">
      <c r="A1018" s="11">
        <v>1011</v>
      </c>
      <c r="B1018" s="46">
        <v>23700841</v>
      </c>
      <c r="D1018" s="5" t="s">
        <v>743</v>
      </c>
      <c r="F1018" s="48">
        <v>-238668.41</v>
      </c>
      <c r="G1018" s="48">
        <v>-117097.23</v>
      </c>
      <c r="H1018" s="48">
        <v>-117097.23</v>
      </c>
      <c r="I1018" s="48">
        <v>-141718.31</v>
      </c>
      <c r="J1018" s="48">
        <v>-141718.31</v>
      </c>
      <c r="K1018" s="48">
        <v>-141718.31</v>
      </c>
      <c r="L1018" s="48">
        <v>-167703.71</v>
      </c>
      <c r="M1018" s="49">
        <v>-167703.71</v>
      </c>
      <c r="N1018" s="49">
        <v>-166040.5</v>
      </c>
      <c r="O1018" s="49">
        <v>-149896.96</v>
      </c>
      <c r="P1018" s="49">
        <v>-149896.96</v>
      </c>
      <c r="Q1018" s="49">
        <v>-149896.96</v>
      </c>
      <c r="R1018" s="49">
        <v>-181557.66</v>
      </c>
      <c r="S1018" s="50">
        <f t="shared" si="148"/>
        <v>-151716.76875</v>
      </c>
      <c r="T1018" s="50" t="e">
        <f>S1018-#REF!</f>
        <v>#REF!</v>
      </c>
      <c r="U1018" s="51"/>
      <c r="V1018" s="51"/>
      <c r="W1018" s="51" t="s">
        <v>1161</v>
      </c>
      <c r="X1018" s="56"/>
      <c r="Y1018" s="56"/>
      <c r="AA1018" s="53">
        <v>0</v>
      </c>
      <c r="AB1018" s="8">
        <v>0</v>
      </c>
      <c r="AC1018" s="54">
        <v>0</v>
      </c>
      <c r="AD1018" s="53"/>
      <c r="AE1018" s="8"/>
      <c r="AF1018" s="54">
        <f t="shared" si="152"/>
        <v>0</v>
      </c>
      <c r="AG1018" s="53"/>
      <c r="AH1018" s="8"/>
      <c r="AI1018" s="54">
        <f t="shared" si="149"/>
        <v>0</v>
      </c>
      <c r="AJ1018" s="53">
        <f aca="true" t="shared" si="155" ref="AJ1018:AL1037">IF($Y1018&gt;0,$S1018-$AF1018-$AI1018-$AC1018,0)</f>
        <v>0</v>
      </c>
      <c r="AK1018" s="8">
        <f t="shared" si="155"/>
        <v>0</v>
      </c>
      <c r="AL1018" s="54">
        <f t="shared" si="155"/>
        <v>0</v>
      </c>
      <c r="AM1018" s="55">
        <f t="shared" si="151"/>
        <v>-151716.76875</v>
      </c>
      <c r="AN1018" s="4"/>
      <c r="AO1018" s="4"/>
    </row>
    <row r="1019" spans="1:41" ht="12.75">
      <c r="A1019" s="11">
        <v>1012</v>
      </c>
      <c r="B1019" s="46">
        <v>23700843</v>
      </c>
      <c r="D1019" s="11" t="s">
        <v>744</v>
      </c>
      <c r="F1019" s="48">
        <v>-8208750</v>
      </c>
      <c r="G1019" s="48">
        <v>-746250</v>
      </c>
      <c r="H1019" s="48">
        <v>-2238750</v>
      </c>
      <c r="I1019" s="48">
        <v>-3731250</v>
      </c>
      <c r="J1019" s="48">
        <v>-5223750</v>
      </c>
      <c r="K1019" s="48">
        <v>-6716250</v>
      </c>
      <c r="L1019" s="48">
        <v>-8208750</v>
      </c>
      <c r="M1019" s="49">
        <v>-746250</v>
      </c>
      <c r="N1019" s="49">
        <v>-2238750</v>
      </c>
      <c r="O1019" s="49">
        <v>-3731250</v>
      </c>
      <c r="P1019" s="49">
        <v>-5223750</v>
      </c>
      <c r="Q1019" s="49">
        <v>-6716250</v>
      </c>
      <c r="R1019" s="49">
        <v>-8208750</v>
      </c>
      <c r="S1019" s="50">
        <f t="shared" si="148"/>
        <v>-4477500</v>
      </c>
      <c r="T1019" s="50" t="e">
        <f>S1019-#REF!</f>
        <v>#REF!</v>
      </c>
      <c r="U1019" s="51" t="s">
        <v>1148</v>
      </c>
      <c r="V1019" s="51"/>
      <c r="W1019" s="51" t="s">
        <v>1149</v>
      </c>
      <c r="X1019" s="56"/>
      <c r="Y1019" s="56"/>
      <c r="AA1019" s="53">
        <v>0</v>
      </c>
      <c r="AB1019" s="8">
        <v>0</v>
      </c>
      <c r="AC1019" s="54">
        <v>0</v>
      </c>
      <c r="AD1019" s="53"/>
      <c r="AE1019" s="8"/>
      <c r="AF1019" s="54">
        <f t="shared" si="152"/>
        <v>0</v>
      </c>
      <c r="AG1019" s="53"/>
      <c r="AH1019" s="8"/>
      <c r="AI1019" s="54">
        <f t="shared" si="149"/>
        <v>0</v>
      </c>
      <c r="AJ1019" s="53">
        <f t="shared" si="155"/>
        <v>0</v>
      </c>
      <c r="AK1019" s="8">
        <f t="shared" si="155"/>
        <v>0</v>
      </c>
      <c r="AL1019" s="54">
        <f t="shared" si="155"/>
        <v>0</v>
      </c>
      <c r="AM1019" s="55">
        <f t="shared" si="151"/>
        <v>-4477500</v>
      </c>
      <c r="AN1019" s="4"/>
      <c r="AO1019" s="4"/>
    </row>
    <row r="1020" spans="1:41" ht="12.75">
      <c r="A1020" s="11">
        <v>1013</v>
      </c>
      <c r="B1020" s="46">
        <v>23700853</v>
      </c>
      <c r="D1020" s="5" t="s">
        <v>745</v>
      </c>
      <c r="F1020" s="48">
        <v>-871979.3</v>
      </c>
      <c r="G1020" s="48">
        <v>-79270.97</v>
      </c>
      <c r="H1020" s="48">
        <v>-237812.64</v>
      </c>
      <c r="I1020" s="48">
        <v>-396354.31</v>
      </c>
      <c r="J1020" s="48">
        <v>-554895.98</v>
      </c>
      <c r="K1020" s="48">
        <v>-713437.65</v>
      </c>
      <c r="L1020" s="48">
        <v>-871979.32</v>
      </c>
      <c r="M1020" s="49">
        <v>-79270.99</v>
      </c>
      <c r="N1020" s="49">
        <v>-237812.66</v>
      </c>
      <c r="O1020" s="49">
        <v>-396354.33</v>
      </c>
      <c r="P1020" s="49">
        <v>-554896</v>
      </c>
      <c r="Q1020" s="49">
        <v>-713437.67</v>
      </c>
      <c r="R1020" s="49">
        <v>-871979.34</v>
      </c>
      <c r="S1020" s="50">
        <f t="shared" si="148"/>
        <v>-475625.1533333334</v>
      </c>
      <c r="T1020" s="50" t="e">
        <f>S1020-#REF!</f>
        <v>#REF!</v>
      </c>
      <c r="U1020" s="51" t="s">
        <v>1148</v>
      </c>
      <c r="V1020" s="51"/>
      <c r="W1020" s="51" t="s">
        <v>1149</v>
      </c>
      <c r="X1020" s="56"/>
      <c r="Y1020" s="56"/>
      <c r="AA1020" s="53">
        <v>0</v>
      </c>
      <c r="AB1020" s="8">
        <v>0</v>
      </c>
      <c r="AC1020" s="54">
        <v>0</v>
      </c>
      <c r="AD1020" s="53"/>
      <c r="AE1020" s="8"/>
      <c r="AF1020" s="54">
        <f t="shared" si="152"/>
        <v>0</v>
      </c>
      <c r="AG1020" s="53"/>
      <c r="AH1020" s="8"/>
      <c r="AI1020" s="54">
        <f t="shared" si="149"/>
        <v>0</v>
      </c>
      <c r="AJ1020" s="53">
        <f t="shared" si="155"/>
        <v>0</v>
      </c>
      <c r="AK1020" s="8">
        <f t="shared" si="155"/>
        <v>0</v>
      </c>
      <c r="AL1020" s="54">
        <f t="shared" si="155"/>
        <v>0</v>
      </c>
      <c r="AM1020" s="55">
        <f t="shared" si="151"/>
        <v>-475625.1533333334</v>
      </c>
      <c r="AN1020" s="4"/>
      <c r="AO1020" s="4"/>
    </row>
    <row r="1021" spans="1:41" ht="12.75">
      <c r="A1021" s="11">
        <v>1014</v>
      </c>
      <c r="B1021" s="46">
        <v>23700873</v>
      </c>
      <c r="D1021" s="11" t="s">
        <v>746</v>
      </c>
      <c r="F1021" s="48">
        <v>-877500</v>
      </c>
      <c r="G1021" s="48">
        <v>-2632500</v>
      </c>
      <c r="H1021" s="48">
        <v>-4387500</v>
      </c>
      <c r="I1021" s="48">
        <v>-6142500</v>
      </c>
      <c r="J1021" s="48">
        <v>-7897500</v>
      </c>
      <c r="K1021" s="48">
        <v>-9652500</v>
      </c>
      <c r="L1021" s="48">
        <v>-877500</v>
      </c>
      <c r="M1021" s="49">
        <v>-2632500</v>
      </c>
      <c r="N1021" s="49">
        <v>-4387500</v>
      </c>
      <c r="O1021" s="49">
        <v>-6142500</v>
      </c>
      <c r="P1021" s="49">
        <v>-7897500</v>
      </c>
      <c r="Q1021" s="49">
        <v>-9652500</v>
      </c>
      <c r="R1021" s="49">
        <v>-877500</v>
      </c>
      <c r="S1021" s="50">
        <f t="shared" si="148"/>
        <v>-5265000</v>
      </c>
      <c r="T1021" s="50" t="e">
        <f>S1021-#REF!</f>
        <v>#REF!</v>
      </c>
      <c r="U1021" s="51" t="s">
        <v>1148</v>
      </c>
      <c r="V1021" s="51"/>
      <c r="W1021" s="51" t="s">
        <v>1149</v>
      </c>
      <c r="X1021" s="56"/>
      <c r="Y1021" s="56"/>
      <c r="AA1021" s="53">
        <v>0</v>
      </c>
      <c r="AB1021" s="8">
        <v>0</v>
      </c>
      <c r="AC1021" s="54">
        <v>0</v>
      </c>
      <c r="AD1021" s="53"/>
      <c r="AE1021" s="8"/>
      <c r="AF1021" s="54">
        <f t="shared" si="152"/>
        <v>0</v>
      </c>
      <c r="AG1021" s="53"/>
      <c r="AH1021" s="8"/>
      <c r="AI1021" s="54">
        <f t="shared" si="149"/>
        <v>0</v>
      </c>
      <c r="AJ1021" s="53">
        <f t="shared" si="155"/>
        <v>0</v>
      </c>
      <c r="AK1021" s="8">
        <f t="shared" si="155"/>
        <v>0</v>
      </c>
      <c r="AL1021" s="54">
        <f t="shared" si="155"/>
        <v>0</v>
      </c>
      <c r="AM1021" s="55">
        <f t="shared" si="151"/>
        <v>-5265000</v>
      </c>
      <c r="AN1021" s="4"/>
      <c r="AO1021" s="4"/>
    </row>
    <row r="1022" spans="1:41" ht="12.75">
      <c r="A1022" s="11">
        <v>1015</v>
      </c>
      <c r="B1022" s="46">
        <v>23700893</v>
      </c>
      <c r="D1022" s="5" t="s">
        <v>747</v>
      </c>
      <c r="F1022" s="48">
        <v>-7497750.14</v>
      </c>
      <c r="G1022" s="48">
        <v>-9163916.81</v>
      </c>
      <c r="H1022" s="48">
        <v>-833083.48</v>
      </c>
      <c r="I1022" s="48">
        <v>-2499250.15</v>
      </c>
      <c r="J1022" s="48">
        <v>-4165416.82</v>
      </c>
      <c r="K1022" s="48">
        <v>-5831583.49</v>
      </c>
      <c r="L1022" s="48">
        <v>-7497750.16</v>
      </c>
      <c r="M1022" s="49">
        <v>-9163916.83</v>
      </c>
      <c r="N1022" s="49">
        <v>-833083.5</v>
      </c>
      <c r="O1022" s="49">
        <v>-2499250.17</v>
      </c>
      <c r="P1022" s="49">
        <v>-4165416.84</v>
      </c>
      <c r="Q1022" s="49">
        <v>-5831583.51</v>
      </c>
      <c r="R1022" s="49">
        <v>-7497750.18</v>
      </c>
      <c r="S1022" s="50">
        <f aca="true" t="shared" si="156" ref="S1022:S1085">(F1022+R1022+SUM(G1022:Q1022)*2)/24</f>
        <v>-4998500.16</v>
      </c>
      <c r="T1022" s="50" t="e">
        <f>S1022-#REF!</f>
        <v>#REF!</v>
      </c>
      <c r="U1022" s="51" t="s">
        <v>1148</v>
      </c>
      <c r="V1022" s="51"/>
      <c r="W1022" s="51" t="s">
        <v>1149</v>
      </c>
      <c r="X1022" s="56"/>
      <c r="Y1022" s="56"/>
      <c r="AA1022" s="53">
        <v>0</v>
      </c>
      <c r="AB1022" s="8">
        <v>0</v>
      </c>
      <c r="AC1022" s="54">
        <v>0</v>
      </c>
      <c r="AD1022" s="53"/>
      <c r="AE1022" s="8"/>
      <c r="AF1022" s="54">
        <f t="shared" si="152"/>
        <v>0</v>
      </c>
      <c r="AG1022" s="53"/>
      <c r="AH1022" s="8"/>
      <c r="AI1022" s="54">
        <f aca="true" t="shared" si="157" ref="AI1022:AI1085">AG1022+AH1022</f>
        <v>0</v>
      </c>
      <c r="AJ1022" s="53">
        <f t="shared" si="155"/>
        <v>0</v>
      </c>
      <c r="AK1022" s="8">
        <f t="shared" si="155"/>
        <v>0</v>
      </c>
      <c r="AL1022" s="54">
        <f t="shared" si="155"/>
        <v>0</v>
      </c>
      <c r="AM1022" s="55">
        <f aca="true" t="shared" si="158" ref="AM1022:AM1085">S1022-AC1022-AF1022-AL1022-AI1022</f>
        <v>-4998500.16</v>
      </c>
      <c r="AN1022" s="4"/>
      <c r="AO1022" s="4"/>
    </row>
    <row r="1023" spans="1:41" ht="12.75">
      <c r="A1023" s="11">
        <v>1016</v>
      </c>
      <c r="B1023" s="46">
        <v>23700913</v>
      </c>
      <c r="D1023" s="5" t="s">
        <v>748</v>
      </c>
      <c r="F1023" s="48">
        <v>0</v>
      </c>
      <c r="G1023" s="48">
        <v>0</v>
      </c>
      <c r="H1023" s="48">
        <v>0</v>
      </c>
      <c r="I1023" s="48">
        <v>0</v>
      </c>
      <c r="J1023" s="48">
        <v>0</v>
      </c>
      <c r="K1023" s="48">
        <v>0</v>
      </c>
      <c r="L1023" s="48">
        <v>0</v>
      </c>
      <c r="M1023" s="49">
        <v>0</v>
      </c>
      <c r="N1023" s="49">
        <v>0</v>
      </c>
      <c r="O1023" s="49">
        <v>0</v>
      </c>
      <c r="P1023" s="49">
        <v>0</v>
      </c>
      <c r="Q1023" s="49">
        <v>0</v>
      </c>
      <c r="R1023" s="49">
        <v>0</v>
      </c>
      <c r="S1023" s="50">
        <f t="shared" si="156"/>
        <v>0</v>
      </c>
      <c r="T1023" s="50" t="e">
        <f>S1023-#REF!</f>
        <v>#REF!</v>
      </c>
      <c r="U1023" s="51" t="s">
        <v>1148</v>
      </c>
      <c r="V1023" s="51"/>
      <c r="W1023" s="51" t="s">
        <v>1149</v>
      </c>
      <c r="X1023" s="56"/>
      <c r="Y1023" s="56"/>
      <c r="AA1023" s="53">
        <v>0</v>
      </c>
      <c r="AB1023" s="8">
        <v>0</v>
      </c>
      <c r="AC1023" s="54">
        <v>0</v>
      </c>
      <c r="AD1023" s="53"/>
      <c r="AE1023" s="8"/>
      <c r="AF1023" s="54">
        <f t="shared" si="152"/>
        <v>0</v>
      </c>
      <c r="AG1023" s="53"/>
      <c r="AH1023" s="8"/>
      <c r="AI1023" s="54">
        <f t="shared" si="157"/>
        <v>0</v>
      </c>
      <c r="AJ1023" s="53">
        <f t="shared" si="155"/>
        <v>0</v>
      </c>
      <c r="AK1023" s="8">
        <f t="shared" si="155"/>
        <v>0</v>
      </c>
      <c r="AL1023" s="54">
        <f t="shared" si="155"/>
        <v>0</v>
      </c>
      <c r="AM1023" s="55">
        <f t="shared" si="158"/>
        <v>0</v>
      </c>
      <c r="AN1023" s="4"/>
      <c r="AO1023" s="4"/>
    </row>
    <row r="1024" spans="1:41" ht="12.75">
      <c r="A1024" s="11">
        <v>1017</v>
      </c>
      <c r="B1024" s="46">
        <v>23700933</v>
      </c>
      <c r="D1024" s="5" t="s">
        <v>749</v>
      </c>
      <c r="F1024" s="48">
        <v>-576916.81</v>
      </c>
      <c r="G1024" s="48">
        <v>-1153833.48</v>
      </c>
      <c r="H1024" s="48">
        <v>-1730750.15</v>
      </c>
      <c r="I1024" s="48">
        <v>-2307666.82</v>
      </c>
      <c r="J1024" s="48">
        <v>-2884583.49</v>
      </c>
      <c r="K1024" s="48">
        <v>-3461500.16</v>
      </c>
      <c r="L1024" s="48">
        <v>-576916.83</v>
      </c>
      <c r="M1024" s="49">
        <v>-1153833.5</v>
      </c>
      <c r="N1024" s="49">
        <v>-1730750.17</v>
      </c>
      <c r="O1024" s="49">
        <v>-2307666.84</v>
      </c>
      <c r="P1024" s="49">
        <v>-2884583.51</v>
      </c>
      <c r="Q1024" s="49">
        <v>-3461500.18</v>
      </c>
      <c r="R1024" s="49">
        <v>-576916.85</v>
      </c>
      <c r="S1024" s="50">
        <f t="shared" si="156"/>
        <v>-2019208.4966666661</v>
      </c>
      <c r="T1024" s="50" t="e">
        <f>S1024-#REF!</f>
        <v>#REF!</v>
      </c>
      <c r="U1024" s="51" t="s">
        <v>1148</v>
      </c>
      <c r="V1024" s="51"/>
      <c r="W1024" s="51" t="s">
        <v>1149</v>
      </c>
      <c r="X1024" s="56"/>
      <c r="Y1024" s="56"/>
      <c r="AA1024" s="53">
        <v>0</v>
      </c>
      <c r="AB1024" s="8">
        <v>0</v>
      </c>
      <c r="AC1024" s="54">
        <v>0</v>
      </c>
      <c r="AD1024" s="53"/>
      <c r="AE1024" s="8"/>
      <c r="AF1024" s="54">
        <f t="shared" si="152"/>
        <v>0</v>
      </c>
      <c r="AG1024" s="53"/>
      <c r="AH1024" s="8"/>
      <c r="AI1024" s="54">
        <f t="shared" si="157"/>
        <v>0</v>
      </c>
      <c r="AJ1024" s="53">
        <f t="shared" si="155"/>
        <v>0</v>
      </c>
      <c r="AK1024" s="8">
        <f t="shared" si="155"/>
        <v>0</v>
      </c>
      <c r="AL1024" s="54">
        <f t="shared" si="155"/>
        <v>0</v>
      </c>
      <c r="AM1024" s="55">
        <f t="shared" si="158"/>
        <v>-2019208.4966666661</v>
      </c>
      <c r="AN1024" s="4"/>
      <c r="AO1024" s="4"/>
    </row>
    <row r="1025" spans="1:41" ht="12.75">
      <c r="A1025" s="11">
        <v>1018</v>
      </c>
      <c r="B1025" s="46">
        <v>23700943</v>
      </c>
      <c r="D1025" s="5" t="s">
        <v>750</v>
      </c>
      <c r="F1025" s="48">
        <v>-99450</v>
      </c>
      <c r="G1025" s="48">
        <v>-198900</v>
      </c>
      <c r="H1025" s="48">
        <v>-298350</v>
      </c>
      <c r="I1025" s="48">
        <v>-397800</v>
      </c>
      <c r="J1025" s="48">
        <v>-497250</v>
      </c>
      <c r="K1025" s="48">
        <v>-596700</v>
      </c>
      <c r="L1025" s="48">
        <v>-99450</v>
      </c>
      <c r="M1025" s="49">
        <v>-198900</v>
      </c>
      <c r="N1025" s="49">
        <v>-298350</v>
      </c>
      <c r="O1025" s="49">
        <v>-397800</v>
      </c>
      <c r="P1025" s="49">
        <v>-497250</v>
      </c>
      <c r="Q1025" s="49">
        <v>-596700</v>
      </c>
      <c r="R1025" s="49">
        <v>-99450</v>
      </c>
      <c r="S1025" s="50">
        <f t="shared" si="156"/>
        <v>-348075</v>
      </c>
      <c r="T1025" s="50" t="e">
        <f>S1025-#REF!</f>
        <v>#REF!</v>
      </c>
      <c r="U1025" s="51" t="s">
        <v>1148</v>
      </c>
      <c r="V1025" s="51"/>
      <c r="W1025" s="51" t="s">
        <v>1149</v>
      </c>
      <c r="X1025" s="56"/>
      <c r="Y1025" s="56"/>
      <c r="AA1025" s="53">
        <v>0</v>
      </c>
      <c r="AB1025" s="8">
        <v>0</v>
      </c>
      <c r="AC1025" s="54">
        <v>0</v>
      </c>
      <c r="AD1025" s="53"/>
      <c r="AE1025" s="8"/>
      <c r="AF1025" s="54">
        <f t="shared" si="152"/>
        <v>0</v>
      </c>
      <c r="AG1025" s="53"/>
      <c r="AH1025" s="8"/>
      <c r="AI1025" s="54">
        <f t="shared" si="157"/>
        <v>0</v>
      </c>
      <c r="AJ1025" s="53">
        <f t="shared" si="155"/>
        <v>0</v>
      </c>
      <c r="AK1025" s="8">
        <f t="shared" si="155"/>
        <v>0</v>
      </c>
      <c r="AL1025" s="54">
        <f t="shared" si="155"/>
        <v>0</v>
      </c>
      <c r="AM1025" s="55">
        <f t="shared" si="158"/>
        <v>-348075</v>
      </c>
      <c r="AN1025" s="4"/>
      <c r="AO1025" s="4"/>
    </row>
    <row r="1026" spans="1:41" ht="12.75">
      <c r="A1026" s="11">
        <v>1019</v>
      </c>
      <c r="B1026" s="75">
        <v>23700953</v>
      </c>
      <c r="C1026" s="11"/>
      <c r="D1026" s="5" t="s">
        <v>751</v>
      </c>
      <c r="E1026" s="23"/>
      <c r="F1026" s="48">
        <v>0</v>
      </c>
      <c r="G1026" s="48">
        <v>0</v>
      </c>
      <c r="H1026" s="48">
        <v>0</v>
      </c>
      <c r="I1026" s="48">
        <v>0</v>
      </c>
      <c r="J1026" s="48">
        <v>0</v>
      </c>
      <c r="K1026" s="48">
        <v>0</v>
      </c>
      <c r="L1026" s="48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50">
        <f t="shared" si="156"/>
        <v>0</v>
      </c>
      <c r="T1026" s="50" t="e">
        <f>S1026-#REF!</f>
        <v>#REF!</v>
      </c>
      <c r="U1026" s="51" t="s">
        <v>1148</v>
      </c>
      <c r="V1026" s="51"/>
      <c r="W1026" s="51" t="s">
        <v>1149</v>
      </c>
      <c r="X1026" s="56"/>
      <c r="Y1026" s="56"/>
      <c r="AA1026" s="53">
        <v>0</v>
      </c>
      <c r="AB1026" s="8">
        <v>0</v>
      </c>
      <c r="AC1026" s="54">
        <v>0</v>
      </c>
      <c r="AD1026" s="53"/>
      <c r="AE1026" s="8"/>
      <c r="AF1026" s="54">
        <f t="shared" si="152"/>
        <v>0</v>
      </c>
      <c r="AG1026" s="53"/>
      <c r="AH1026" s="8"/>
      <c r="AI1026" s="54">
        <f t="shared" si="157"/>
        <v>0</v>
      </c>
      <c r="AJ1026" s="53">
        <f t="shared" si="155"/>
        <v>0</v>
      </c>
      <c r="AK1026" s="8">
        <f t="shared" si="155"/>
        <v>0</v>
      </c>
      <c r="AL1026" s="54">
        <f t="shared" si="155"/>
        <v>0</v>
      </c>
      <c r="AM1026" s="55">
        <f t="shared" si="158"/>
        <v>0</v>
      </c>
      <c r="AN1026" s="4"/>
      <c r="AO1026" s="4"/>
    </row>
    <row r="1027" spans="1:41" ht="12.75">
      <c r="A1027" s="11">
        <v>1020</v>
      </c>
      <c r="B1027" s="75">
        <v>23700963</v>
      </c>
      <c r="C1027" s="11"/>
      <c r="D1027" s="5" t="s">
        <v>752</v>
      </c>
      <c r="E1027" s="23">
        <v>38564</v>
      </c>
      <c r="F1027" s="48">
        <v>-4607243.07</v>
      </c>
      <c r="G1027" s="48">
        <v>-5749534.74</v>
      </c>
      <c r="H1027" s="48">
        <v>-6891826.41</v>
      </c>
      <c r="I1027" s="48">
        <v>-1180368.08</v>
      </c>
      <c r="J1027" s="48">
        <v>-2322659.75</v>
      </c>
      <c r="K1027" s="48">
        <v>-3464951.42</v>
      </c>
      <c r="L1027" s="48">
        <v>-4607243.09</v>
      </c>
      <c r="M1027" s="49">
        <v>-5749534.76</v>
      </c>
      <c r="N1027" s="49">
        <v>-6891826.43</v>
      </c>
      <c r="O1027" s="49">
        <v>-1180368.1</v>
      </c>
      <c r="P1027" s="49">
        <v>-2322659.77</v>
      </c>
      <c r="Q1027" s="49">
        <v>-3464951.44</v>
      </c>
      <c r="R1027" s="49">
        <v>-4607243.11</v>
      </c>
      <c r="S1027" s="50">
        <f t="shared" si="156"/>
        <v>-4036097.2566666664</v>
      </c>
      <c r="T1027" s="50" t="e">
        <f>S1027-#REF!</f>
        <v>#REF!</v>
      </c>
      <c r="U1027" s="51" t="s">
        <v>1148</v>
      </c>
      <c r="V1027" s="51"/>
      <c r="W1027" s="51" t="s">
        <v>1149</v>
      </c>
      <c r="X1027" s="56"/>
      <c r="Y1027" s="56"/>
      <c r="AA1027" s="53">
        <v>0</v>
      </c>
      <c r="AB1027" s="8">
        <v>0</v>
      </c>
      <c r="AC1027" s="54">
        <v>0</v>
      </c>
      <c r="AD1027" s="53"/>
      <c r="AE1027" s="8"/>
      <c r="AF1027" s="54">
        <f t="shared" si="152"/>
        <v>0</v>
      </c>
      <c r="AG1027" s="53"/>
      <c r="AH1027" s="8"/>
      <c r="AI1027" s="54">
        <f t="shared" si="157"/>
        <v>0</v>
      </c>
      <c r="AJ1027" s="53">
        <f t="shared" si="155"/>
        <v>0</v>
      </c>
      <c r="AK1027" s="8">
        <f t="shared" si="155"/>
        <v>0</v>
      </c>
      <c r="AL1027" s="54">
        <f t="shared" si="155"/>
        <v>0</v>
      </c>
      <c r="AM1027" s="55">
        <f t="shared" si="158"/>
        <v>-4036097.2566666664</v>
      </c>
      <c r="AN1027" s="4"/>
      <c r="AO1027" s="4"/>
    </row>
    <row r="1028" spans="1:41" ht="12.75">
      <c r="A1028" s="11">
        <v>1021</v>
      </c>
      <c r="B1028" s="97">
        <v>23700993</v>
      </c>
      <c r="C1028" s="11"/>
      <c r="D1028" s="73" t="s">
        <v>753</v>
      </c>
      <c r="E1028" s="23">
        <v>38691</v>
      </c>
      <c r="F1028" s="48">
        <v>-3897750.06</v>
      </c>
      <c r="G1028" s="48">
        <v>-649625.06</v>
      </c>
      <c r="H1028" s="48">
        <v>-1299250.06</v>
      </c>
      <c r="I1028" s="48">
        <v>-1948875.06</v>
      </c>
      <c r="J1028" s="48">
        <v>-2598500.06</v>
      </c>
      <c r="K1028" s="48">
        <v>-3248125.06</v>
      </c>
      <c r="L1028" s="48">
        <v>-3897750.06</v>
      </c>
      <c r="M1028" s="49">
        <v>-649625.06</v>
      </c>
      <c r="N1028" s="49">
        <v>-1299250.06</v>
      </c>
      <c r="O1028" s="49">
        <v>-1948875.06</v>
      </c>
      <c r="P1028" s="49">
        <v>-2598500.06</v>
      </c>
      <c r="Q1028" s="49">
        <v>-3248125.06</v>
      </c>
      <c r="R1028" s="49">
        <v>-3897750.06</v>
      </c>
      <c r="S1028" s="50">
        <f t="shared" si="156"/>
        <v>-2273687.56</v>
      </c>
      <c r="T1028" s="50" t="e">
        <f>S1028-#REF!</f>
        <v>#REF!</v>
      </c>
      <c r="U1028" s="51" t="s">
        <v>1148</v>
      </c>
      <c r="V1028" s="51"/>
      <c r="W1028" s="51" t="s">
        <v>1149</v>
      </c>
      <c r="X1028" s="56"/>
      <c r="Y1028" s="56"/>
      <c r="AA1028" s="53">
        <v>0</v>
      </c>
      <c r="AB1028" s="8">
        <v>0</v>
      </c>
      <c r="AC1028" s="54">
        <v>0</v>
      </c>
      <c r="AD1028" s="53"/>
      <c r="AE1028" s="8"/>
      <c r="AF1028" s="54">
        <f t="shared" si="152"/>
        <v>0</v>
      </c>
      <c r="AG1028" s="53"/>
      <c r="AH1028" s="8"/>
      <c r="AI1028" s="54">
        <f t="shared" si="157"/>
        <v>0</v>
      </c>
      <c r="AJ1028" s="53">
        <f t="shared" si="155"/>
        <v>0</v>
      </c>
      <c r="AK1028" s="8">
        <f t="shared" si="155"/>
        <v>0</v>
      </c>
      <c r="AL1028" s="54">
        <f t="shared" si="155"/>
        <v>0</v>
      </c>
      <c r="AM1028" s="55">
        <f t="shared" si="158"/>
        <v>-2273687.56</v>
      </c>
      <c r="AN1028" s="4"/>
      <c r="AO1028" s="4"/>
    </row>
    <row r="1029" spans="1:41" ht="12.75">
      <c r="A1029" s="11">
        <v>1022</v>
      </c>
      <c r="B1029" s="75">
        <v>23701002</v>
      </c>
      <c r="C1029" s="11"/>
      <c r="D1029" s="5" t="s">
        <v>754</v>
      </c>
      <c r="E1029" s="23">
        <v>38596</v>
      </c>
      <c r="F1029" s="48">
        <v>0</v>
      </c>
      <c r="G1029" s="48">
        <v>0</v>
      </c>
      <c r="H1029" s="48">
        <v>0</v>
      </c>
      <c r="I1029" s="48">
        <v>0</v>
      </c>
      <c r="J1029" s="48">
        <v>0</v>
      </c>
      <c r="K1029" s="48">
        <v>0</v>
      </c>
      <c r="L1029" s="48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50">
        <f t="shared" si="156"/>
        <v>0</v>
      </c>
      <c r="T1029" s="50" t="e">
        <f>S1029-#REF!</f>
        <v>#REF!</v>
      </c>
      <c r="U1029" s="51" t="s">
        <v>1186</v>
      </c>
      <c r="V1029" s="51"/>
      <c r="W1029" s="51"/>
      <c r="X1029" s="56"/>
      <c r="Y1029" s="56"/>
      <c r="AA1029" s="53">
        <v>0</v>
      </c>
      <c r="AB1029" s="8">
        <v>0</v>
      </c>
      <c r="AC1029" s="54">
        <v>0</v>
      </c>
      <c r="AD1029" s="53"/>
      <c r="AE1029" s="8"/>
      <c r="AF1029" s="54">
        <f t="shared" si="152"/>
        <v>0</v>
      </c>
      <c r="AG1029" s="53"/>
      <c r="AH1029" s="8"/>
      <c r="AI1029" s="54">
        <f t="shared" si="157"/>
        <v>0</v>
      </c>
      <c r="AJ1029" s="53">
        <f t="shared" si="155"/>
        <v>0</v>
      </c>
      <c r="AK1029" s="8">
        <f t="shared" si="155"/>
        <v>0</v>
      </c>
      <c r="AL1029" s="54">
        <f t="shared" si="155"/>
        <v>0</v>
      </c>
      <c r="AM1029" s="55">
        <f t="shared" si="158"/>
        <v>0</v>
      </c>
      <c r="AN1029" s="4"/>
      <c r="AO1029" s="4"/>
    </row>
    <row r="1030" spans="1:41" ht="12.75">
      <c r="A1030" s="11">
        <v>1023</v>
      </c>
      <c r="B1030" s="46">
        <v>23701003</v>
      </c>
      <c r="D1030" s="5" t="s">
        <v>755</v>
      </c>
      <c r="F1030" s="48">
        <v>-1681500</v>
      </c>
      <c r="G1030" s="48">
        <v>-2101875</v>
      </c>
      <c r="H1030" s="48">
        <v>-2522250</v>
      </c>
      <c r="I1030" s="48">
        <v>-420375</v>
      </c>
      <c r="J1030" s="48">
        <v>-840750</v>
      </c>
      <c r="K1030" s="48">
        <v>-1261125</v>
      </c>
      <c r="L1030" s="48">
        <v>-1681500</v>
      </c>
      <c r="M1030" s="49">
        <v>-2101875</v>
      </c>
      <c r="N1030" s="49">
        <v>-2522250</v>
      </c>
      <c r="O1030" s="49">
        <v>-420375</v>
      </c>
      <c r="P1030" s="49">
        <v>-840750</v>
      </c>
      <c r="Q1030" s="49">
        <v>-1261125</v>
      </c>
      <c r="R1030" s="49">
        <v>-1681500</v>
      </c>
      <c r="S1030" s="50">
        <f t="shared" si="156"/>
        <v>-1471312.5</v>
      </c>
      <c r="T1030" s="50" t="e">
        <f>S1030-#REF!</f>
        <v>#REF!</v>
      </c>
      <c r="U1030" s="51" t="s">
        <v>1148</v>
      </c>
      <c r="V1030" s="51"/>
      <c r="W1030" s="51" t="s">
        <v>1149</v>
      </c>
      <c r="X1030" s="56"/>
      <c r="Y1030" s="56"/>
      <c r="AA1030" s="53">
        <v>0</v>
      </c>
      <c r="AB1030" s="8">
        <v>0</v>
      </c>
      <c r="AC1030" s="54">
        <v>0</v>
      </c>
      <c r="AD1030" s="53"/>
      <c r="AE1030" s="8"/>
      <c r="AF1030" s="54">
        <f t="shared" si="152"/>
        <v>0</v>
      </c>
      <c r="AG1030" s="53"/>
      <c r="AH1030" s="8"/>
      <c r="AI1030" s="54">
        <f t="shared" si="157"/>
        <v>0</v>
      </c>
      <c r="AJ1030" s="53">
        <f t="shared" si="155"/>
        <v>0</v>
      </c>
      <c r="AK1030" s="8">
        <f t="shared" si="155"/>
        <v>0</v>
      </c>
      <c r="AL1030" s="54">
        <f t="shared" si="155"/>
        <v>0</v>
      </c>
      <c r="AM1030" s="55">
        <f t="shared" si="158"/>
        <v>-1471312.5</v>
      </c>
      <c r="AN1030" s="4"/>
      <c r="AO1030" s="4"/>
    </row>
    <row r="1031" spans="1:41" ht="12.75">
      <c r="A1031" s="11">
        <v>1024</v>
      </c>
      <c r="B1031" s="72">
        <v>23701013</v>
      </c>
      <c r="C1031" s="73"/>
      <c r="D1031" s="79" t="s">
        <v>756</v>
      </c>
      <c r="E1031" s="3">
        <v>38869</v>
      </c>
      <c r="F1031" s="48">
        <v>-118954.26</v>
      </c>
      <c r="G1031" s="48">
        <v>-115492.51</v>
      </c>
      <c r="H1031" s="48">
        <v>-111476.41</v>
      </c>
      <c r="I1031" s="48">
        <v>-115907.46</v>
      </c>
      <c r="J1031" s="48">
        <v>-116483.07</v>
      </c>
      <c r="K1031" s="48">
        <v>-103936.82</v>
      </c>
      <c r="L1031" s="48">
        <v>-115709.89</v>
      </c>
      <c r="M1031" s="49">
        <v>-112401.42</v>
      </c>
      <c r="N1031" s="49">
        <v>-114914.84</v>
      </c>
      <c r="O1031" s="49">
        <v>-111391.1</v>
      </c>
      <c r="P1031" s="49">
        <v>-116249.98</v>
      </c>
      <c r="Q1031" s="49">
        <v>-116576.47</v>
      </c>
      <c r="R1031" s="49">
        <v>-118916.9</v>
      </c>
      <c r="S1031" s="50">
        <f t="shared" si="156"/>
        <v>-114122.96250000001</v>
      </c>
      <c r="T1031" s="50" t="e">
        <f>S1031-#REF!</f>
        <v>#REF!</v>
      </c>
      <c r="U1031" s="51" t="s">
        <v>1148</v>
      </c>
      <c r="V1031" s="51"/>
      <c r="W1031" s="51" t="s">
        <v>1149</v>
      </c>
      <c r="X1031" s="56"/>
      <c r="Y1031" s="56"/>
      <c r="AA1031" s="53">
        <v>0</v>
      </c>
      <c r="AB1031" s="8">
        <v>0</v>
      </c>
      <c r="AC1031" s="54">
        <v>0</v>
      </c>
      <c r="AD1031" s="53"/>
      <c r="AE1031" s="8"/>
      <c r="AF1031" s="54">
        <f t="shared" si="152"/>
        <v>0</v>
      </c>
      <c r="AG1031" s="53"/>
      <c r="AH1031" s="8"/>
      <c r="AI1031" s="54">
        <f t="shared" si="157"/>
        <v>0</v>
      </c>
      <c r="AJ1031" s="53">
        <f t="shared" si="155"/>
        <v>0</v>
      </c>
      <c r="AK1031" s="8">
        <f t="shared" si="155"/>
        <v>0</v>
      </c>
      <c r="AL1031" s="54">
        <f t="shared" si="155"/>
        <v>0</v>
      </c>
      <c r="AM1031" s="55">
        <f t="shared" si="158"/>
        <v>-114122.96250000001</v>
      </c>
      <c r="AN1031" s="4"/>
      <c r="AO1031" s="4"/>
    </row>
    <row r="1032" spans="1:41" ht="12.75">
      <c r="A1032" s="11">
        <v>1025</v>
      </c>
      <c r="B1032" s="72">
        <v>23701023</v>
      </c>
      <c r="C1032" s="73"/>
      <c r="D1032" s="79" t="s">
        <v>757</v>
      </c>
      <c r="E1032" s="3">
        <v>38869</v>
      </c>
      <c r="F1032" s="48">
        <v>-4248554.79</v>
      </c>
      <c r="G1032" s="48">
        <v>-5649388.12</v>
      </c>
      <c r="H1032" s="48">
        <v>-7050221.45</v>
      </c>
      <c r="I1032" s="48">
        <v>-746471.45</v>
      </c>
      <c r="J1032" s="48">
        <v>-2147304.78</v>
      </c>
      <c r="K1032" s="48">
        <v>-3548138.11</v>
      </c>
      <c r="L1032" s="48">
        <v>-4948971.44</v>
      </c>
      <c r="M1032" s="49">
        <v>-6349804.77</v>
      </c>
      <c r="N1032" s="49">
        <v>-7750638.1</v>
      </c>
      <c r="O1032" s="49">
        <v>-746471.43</v>
      </c>
      <c r="P1032" s="49">
        <v>-2147304.76</v>
      </c>
      <c r="Q1032" s="49">
        <v>-3548138.09</v>
      </c>
      <c r="R1032" s="49">
        <v>-4948971.42</v>
      </c>
      <c r="S1032" s="50">
        <f t="shared" si="156"/>
        <v>-4102634.6337500005</v>
      </c>
      <c r="T1032" s="50" t="e">
        <f>S1032-#REF!</f>
        <v>#REF!</v>
      </c>
      <c r="U1032" s="51" t="s">
        <v>1148</v>
      </c>
      <c r="V1032" s="51"/>
      <c r="W1032" s="51" t="s">
        <v>1149</v>
      </c>
      <c r="X1032" s="56"/>
      <c r="Y1032" s="56"/>
      <c r="AA1032" s="53">
        <v>0</v>
      </c>
      <c r="AB1032" s="8">
        <v>0</v>
      </c>
      <c r="AC1032" s="54">
        <v>0</v>
      </c>
      <c r="AD1032" s="53"/>
      <c r="AE1032" s="8"/>
      <c r="AF1032" s="54">
        <f t="shared" si="152"/>
        <v>0</v>
      </c>
      <c r="AG1032" s="53"/>
      <c r="AH1032" s="8"/>
      <c r="AI1032" s="54">
        <f t="shared" si="157"/>
        <v>0</v>
      </c>
      <c r="AJ1032" s="53">
        <f t="shared" si="155"/>
        <v>0</v>
      </c>
      <c r="AK1032" s="8">
        <f t="shared" si="155"/>
        <v>0</v>
      </c>
      <c r="AL1032" s="54">
        <f t="shared" si="155"/>
        <v>0</v>
      </c>
      <c r="AM1032" s="55">
        <f t="shared" si="158"/>
        <v>-4102634.6337500005</v>
      </c>
      <c r="AN1032" s="4"/>
      <c r="AO1032" s="4"/>
    </row>
    <row r="1033" spans="1:41" ht="25.5">
      <c r="A1033" s="11">
        <v>1026</v>
      </c>
      <c r="B1033" s="72">
        <v>23701033</v>
      </c>
      <c r="C1033" s="73"/>
      <c r="D1033" s="79" t="s">
        <v>758</v>
      </c>
      <c r="E1033" s="3">
        <v>38961</v>
      </c>
      <c r="F1033" s="48">
        <v>-679683.33</v>
      </c>
      <c r="G1033" s="48">
        <v>-2248183.33</v>
      </c>
      <c r="H1033" s="48">
        <v>-3816683.33</v>
      </c>
      <c r="I1033" s="48">
        <v>-5385183.33</v>
      </c>
      <c r="J1033" s="48">
        <v>-6953683.33</v>
      </c>
      <c r="K1033" s="48">
        <v>-8522183.33</v>
      </c>
      <c r="L1033" s="48">
        <v>-836533.33</v>
      </c>
      <c r="M1033" s="49">
        <v>-2405033.33</v>
      </c>
      <c r="N1033" s="49">
        <v>-3973533.33</v>
      </c>
      <c r="O1033" s="49">
        <v>-5542033.33</v>
      </c>
      <c r="P1033" s="49">
        <v>-7110533.33</v>
      </c>
      <c r="Q1033" s="49">
        <v>-8679033.33</v>
      </c>
      <c r="R1033" s="49">
        <v>-836533.33</v>
      </c>
      <c r="S1033" s="50">
        <f t="shared" si="156"/>
        <v>-4685893.746666665</v>
      </c>
      <c r="T1033" s="50" t="e">
        <f>S1033-#REF!</f>
        <v>#REF!</v>
      </c>
      <c r="U1033" s="51" t="s">
        <v>1148</v>
      </c>
      <c r="V1033" s="51"/>
      <c r="W1033" s="51" t="s">
        <v>1149</v>
      </c>
      <c r="X1033" s="56"/>
      <c r="Y1033" s="56"/>
      <c r="Z1033" s="60"/>
      <c r="AA1033" s="53">
        <v>0</v>
      </c>
      <c r="AB1033" s="8">
        <v>0</v>
      </c>
      <c r="AC1033" s="54">
        <v>0</v>
      </c>
      <c r="AD1033" s="58"/>
      <c r="AE1033" s="59"/>
      <c r="AF1033" s="54">
        <f t="shared" si="152"/>
        <v>0</v>
      </c>
      <c r="AG1033" s="58"/>
      <c r="AH1033" s="59"/>
      <c r="AI1033" s="54">
        <f t="shared" si="157"/>
        <v>0</v>
      </c>
      <c r="AJ1033" s="53">
        <f t="shared" si="155"/>
        <v>0</v>
      </c>
      <c r="AK1033" s="8">
        <f t="shared" si="155"/>
        <v>0</v>
      </c>
      <c r="AL1033" s="54">
        <f t="shared" si="155"/>
        <v>0</v>
      </c>
      <c r="AM1033" s="55">
        <f t="shared" si="158"/>
        <v>-4685893.746666665</v>
      </c>
      <c r="AN1033" s="4"/>
      <c r="AO1033" s="4"/>
    </row>
    <row r="1034" spans="1:41" ht="12.75">
      <c r="A1034" s="11">
        <v>1027</v>
      </c>
      <c r="B1034" s="72">
        <v>23701043</v>
      </c>
      <c r="C1034" s="73"/>
      <c r="D1034" s="74" t="s">
        <v>517</v>
      </c>
      <c r="E1034" s="3">
        <v>39240</v>
      </c>
      <c r="F1034" s="48"/>
      <c r="G1034" s="48"/>
      <c r="H1034" s="48"/>
      <c r="I1034" s="48"/>
      <c r="J1034" s="48"/>
      <c r="K1034" s="48"/>
      <c r="L1034" s="48"/>
      <c r="N1034" s="49">
        <v>0</v>
      </c>
      <c r="O1034" s="49">
        <v>-1307625</v>
      </c>
      <c r="P1034" s="49">
        <v>0</v>
      </c>
      <c r="Q1034" s="49">
        <v>0</v>
      </c>
      <c r="R1034" s="49">
        <v>0</v>
      </c>
      <c r="S1034" s="50">
        <f t="shared" si="156"/>
        <v>-108968.75</v>
      </c>
      <c r="T1034" s="50" t="e">
        <f>S1034-#REF!</f>
        <v>#REF!</v>
      </c>
      <c r="U1034" s="51" t="s">
        <v>1148</v>
      </c>
      <c r="V1034" s="51"/>
      <c r="W1034" s="51" t="s">
        <v>1149</v>
      </c>
      <c r="X1034" s="56"/>
      <c r="Y1034" s="56"/>
      <c r="Z1034" s="60"/>
      <c r="AA1034" s="53">
        <v>0</v>
      </c>
      <c r="AB1034" s="8">
        <v>0</v>
      </c>
      <c r="AC1034" s="54">
        <v>0</v>
      </c>
      <c r="AD1034" s="58"/>
      <c r="AE1034" s="59"/>
      <c r="AF1034" s="54">
        <f t="shared" si="152"/>
        <v>0</v>
      </c>
      <c r="AG1034" s="58"/>
      <c r="AH1034" s="59"/>
      <c r="AI1034" s="54">
        <f t="shared" si="157"/>
        <v>0</v>
      </c>
      <c r="AJ1034" s="53">
        <f t="shared" si="155"/>
        <v>0</v>
      </c>
      <c r="AK1034" s="8">
        <f t="shared" si="155"/>
        <v>0</v>
      </c>
      <c r="AL1034" s="54">
        <f t="shared" si="155"/>
        <v>0</v>
      </c>
      <c r="AM1034" s="55">
        <f t="shared" si="158"/>
        <v>-108968.75</v>
      </c>
      <c r="AN1034" s="4"/>
      <c r="AO1034" s="4"/>
    </row>
    <row r="1035" spans="1:41" ht="12.75">
      <c r="A1035" s="11">
        <v>1028</v>
      </c>
      <c r="B1035" s="96" t="s">
        <v>759</v>
      </c>
      <c r="C1035" s="73"/>
      <c r="D1035" s="99" t="s">
        <v>19</v>
      </c>
      <c r="E1035" s="3">
        <v>39270</v>
      </c>
      <c r="F1035" s="48"/>
      <c r="G1035" s="48"/>
      <c r="H1035" s="48"/>
      <c r="I1035" s="48"/>
      <c r="J1035" s="48"/>
      <c r="K1035" s="48"/>
      <c r="L1035" s="48"/>
      <c r="P1035" s="49">
        <v>-2760541.67</v>
      </c>
      <c r="Q1035" s="49">
        <v>-4213458.34</v>
      </c>
      <c r="R1035" s="49">
        <v>-5666375.01</v>
      </c>
      <c r="S1035" s="50">
        <f t="shared" si="156"/>
        <v>-817265.6262500001</v>
      </c>
      <c r="T1035" s="50" t="e">
        <f>S1035-#REF!</f>
        <v>#REF!</v>
      </c>
      <c r="U1035" s="51" t="s">
        <v>1148</v>
      </c>
      <c r="V1035" s="51"/>
      <c r="W1035" s="51" t="s">
        <v>1149</v>
      </c>
      <c r="X1035" s="56"/>
      <c r="Y1035" s="56"/>
      <c r="Z1035" s="60"/>
      <c r="AA1035" s="53">
        <v>0</v>
      </c>
      <c r="AB1035" s="8">
        <v>0</v>
      </c>
      <c r="AC1035" s="54">
        <v>0</v>
      </c>
      <c r="AD1035" s="58"/>
      <c r="AE1035" s="59"/>
      <c r="AF1035" s="54">
        <f t="shared" si="152"/>
        <v>0</v>
      </c>
      <c r="AG1035" s="58"/>
      <c r="AH1035" s="59"/>
      <c r="AI1035" s="54">
        <f t="shared" si="157"/>
        <v>0</v>
      </c>
      <c r="AJ1035" s="53">
        <f t="shared" si="155"/>
        <v>0</v>
      </c>
      <c r="AK1035" s="8">
        <f t="shared" si="155"/>
        <v>0</v>
      </c>
      <c r="AL1035" s="54">
        <f t="shared" si="155"/>
        <v>0</v>
      </c>
      <c r="AM1035" s="55">
        <f t="shared" si="158"/>
        <v>-817265.6262500001</v>
      </c>
      <c r="AN1035" s="4"/>
      <c r="AO1035" s="4"/>
    </row>
    <row r="1036" spans="1:41" ht="12.75">
      <c r="A1036" s="11">
        <v>1029</v>
      </c>
      <c r="B1036" s="46">
        <v>24100013</v>
      </c>
      <c r="D1036" s="11" t="s">
        <v>760</v>
      </c>
      <c r="F1036" s="48">
        <v>0</v>
      </c>
      <c r="G1036" s="48">
        <v>0</v>
      </c>
      <c r="H1036" s="48">
        <v>146845.82</v>
      </c>
      <c r="I1036" s="48">
        <v>0</v>
      </c>
      <c r="J1036" s="48">
        <v>0</v>
      </c>
      <c r="K1036" s="48">
        <v>0</v>
      </c>
      <c r="L1036" s="48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50">
        <f t="shared" si="156"/>
        <v>12237.151666666667</v>
      </c>
      <c r="T1036" s="50" t="e">
        <f>S1036-#REF!</f>
        <v>#REF!</v>
      </c>
      <c r="U1036" s="51" t="s">
        <v>1148</v>
      </c>
      <c r="V1036" s="51"/>
      <c r="W1036" s="51" t="s">
        <v>1149</v>
      </c>
      <c r="X1036" s="56"/>
      <c r="Y1036" s="56"/>
      <c r="AA1036" s="53">
        <v>0</v>
      </c>
      <c r="AB1036" s="8">
        <v>0</v>
      </c>
      <c r="AC1036" s="54">
        <v>0</v>
      </c>
      <c r="AD1036" s="53"/>
      <c r="AE1036" s="8"/>
      <c r="AF1036" s="54">
        <f t="shared" si="152"/>
        <v>0</v>
      </c>
      <c r="AG1036" s="53"/>
      <c r="AH1036" s="8"/>
      <c r="AI1036" s="54">
        <f t="shared" si="157"/>
        <v>0</v>
      </c>
      <c r="AJ1036" s="53">
        <f t="shared" si="155"/>
        <v>0</v>
      </c>
      <c r="AK1036" s="8">
        <f t="shared" si="155"/>
        <v>0</v>
      </c>
      <c r="AL1036" s="54">
        <f t="shared" si="155"/>
        <v>0</v>
      </c>
      <c r="AM1036" s="55">
        <f t="shared" si="158"/>
        <v>12237.151666666667</v>
      </c>
      <c r="AN1036" s="4"/>
      <c r="AO1036" s="4"/>
    </row>
    <row r="1037" spans="1:41" ht="12.75">
      <c r="A1037" s="11">
        <v>1030</v>
      </c>
      <c r="B1037" s="46">
        <v>24100043</v>
      </c>
      <c r="D1037" s="11" t="s">
        <v>761</v>
      </c>
      <c r="F1037" s="48">
        <v>-232285.09</v>
      </c>
      <c r="G1037" s="48">
        <v>-78.64</v>
      </c>
      <c r="H1037" s="48">
        <v>-887.75</v>
      </c>
      <c r="I1037" s="48">
        <v>-422552.77</v>
      </c>
      <c r="J1037" s="48">
        <v>-247637.12</v>
      </c>
      <c r="K1037" s="48">
        <v>-273360.08</v>
      </c>
      <c r="L1037" s="48">
        <v>-253924.62</v>
      </c>
      <c r="M1037" s="49">
        <v>-1869.4</v>
      </c>
      <c r="N1037" s="49">
        <v>-113.49</v>
      </c>
      <c r="O1037" s="49">
        <v>-29.88</v>
      </c>
      <c r="P1037" s="49">
        <v>-269903.42</v>
      </c>
      <c r="Q1037" s="49">
        <v>-255366.01</v>
      </c>
      <c r="R1037" s="49">
        <v>-902.95</v>
      </c>
      <c r="S1037" s="50">
        <f t="shared" si="156"/>
        <v>-153526.43333333332</v>
      </c>
      <c r="T1037" s="50" t="e">
        <f>S1037-#REF!</f>
        <v>#REF!</v>
      </c>
      <c r="U1037" s="51" t="s">
        <v>1148</v>
      </c>
      <c r="V1037" s="51"/>
      <c r="W1037" s="51" t="s">
        <v>1149</v>
      </c>
      <c r="X1037" s="56"/>
      <c r="Y1037" s="56"/>
      <c r="AA1037" s="53">
        <v>0</v>
      </c>
      <c r="AB1037" s="8">
        <v>0</v>
      </c>
      <c r="AC1037" s="54">
        <v>0</v>
      </c>
      <c r="AD1037" s="53"/>
      <c r="AE1037" s="8"/>
      <c r="AF1037" s="54">
        <f t="shared" si="152"/>
        <v>0</v>
      </c>
      <c r="AG1037" s="53"/>
      <c r="AH1037" s="8"/>
      <c r="AI1037" s="54">
        <f t="shared" si="157"/>
        <v>0</v>
      </c>
      <c r="AJ1037" s="53">
        <f t="shared" si="155"/>
        <v>0</v>
      </c>
      <c r="AK1037" s="8">
        <f t="shared" si="155"/>
        <v>0</v>
      </c>
      <c r="AL1037" s="54">
        <f t="shared" si="155"/>
        <v>0</v>
      </c>
      <c r="AM1037" s="55">
        <f t="shared" si="158"/>
        <v>-153526.43333333332</v>
      </c>
      <c r="AN1037" s="4"/>
      <c r="AO1037" s="4"/>
    </row>
    <row r="1038" spans="1:41" ht="12.75">
      <c r="A1038" s="11">
        <v>1031</v>
      </c>
      <c r="B1038" s="46">
        <v>24100063</v>
      </c>
      <c r="D1038" s="11" t="s">
        <v>762</v>
      </c>
      <c r="F1038" s="48">
        <v>-54269.03</v>
      </c>
      <c r="G1038" s="48">
        <v>-33278.5</v>
      </c>
      <c r="H1038" s="48">
        <v>-101743.78</v>
      </c>
      <c r="I1038" s="48">
        <v>-47670.34</v>
      </c>
      <c r="J1038" s="48">
        <v>-18270.48</v>
      </c>
      <c r="K1038" s="48">
        <v>-43501.17</v>
      </c>
      <c r="L1038" s="48">
        <v>-132010.64</v>
      </c>
      <c r="M1038" s="49">
        <v>-27988.34</v>
      </c>
      <c r="N1038" s="49">
        <v>-9306.46</v>
      </c>
      <c r="O1038" s="49">
        <v>-46511.49</v>
      </c>
      <c r="P1038" s="49">
        <v>-92678.07</v>
      </c>
      <c r="Q1038" s="49">
        <v>-20805.96</v>
      </c>
      <c r="R1038" s="49">
        <v>-44111.15</v>
      </c>
      <c r="S1038" s="50">
        <f t="shared" si="156"/>
        <v>-51912.94333333333</v>
      </c>
      <c r="T1038" s="50" t="e">
        <f>S1038-#REF!</f>
        <v>#REF!</v>
      </c>
      <c r="U1038" s="51" t="s">
        <v>1148</v>
      </c>
      <c r="V1038" s="51"/>
      <c r="W1038" s="51" t="s">
        <v>1149</v>
      </c>
      <c r="X1038" s="56"/>
      <c r="Y1038" s="56"/>
      <c r="AA1038" s="53">
        <v>0</v>
      </c>
      <c r="AB1038" s="8">
        <v>0</v>
      </c>
      <c r="AC1038" s="54">
        <v>0</v>
      </c>
      <c r="AD1038" s="53"/>
      <c r="AE1038" s="8"/>
      <c r="AF1038" s="54">
        <f aca="true" t="shared" si="159" ref="AF1038:AF1082">AD1038+AE1038</f>
        <v>0</v>
      </c>
      <c r="AG1038" s="53"/>
      <c r="AH1038" s="8"/>
      <c r="AI1038" s="54">
        <f t="shared" si="157"/>
        <v>0</v>
      </c>
      <c r="AJ1038" s="53">
        <f aca="true" t="shared" si="160" ref="AJ1038:AL1057">IF($Y1038&gt;0,$S1038-$AF1038-$AI1038-$AC1038,0)</f>
        <v>0</v>
      </c>
      <c r="AK1038" s="8">
        <f t="shared" si="160"/>
        <v>0</v>
      </c>
      <c r="AL1038" s="54">
        <f t="shared" si="160"/>
        <v>0</v>
      </c>
      <c r="AM1038" s="55">
        <f t="shared" si="158"/>
        <v>-51912.94333333333</v>
      </c>
      <c r="AN1038" s="4"/>
      <c r="AO1038" s="4"/>
    </row>
    <row r="1039" spans="1:41" ht="12.75">
      <c r="A1039" s="11">
        <v>1032</v>
      </c>
      <c r="B1039" s="46">
        <v>24100101</v>
      </c>
      <c r="D1039" s="11" t="s">
        <v>763</v>
      </c>
      <c r="F1039" s="48">
        <v>0</v>
      </c>
      <c r="G1039" s="48">
        <v>0</v>
      </c>
      <c r="H1039" s="48">
        <v>0</v>
      </c>
      <c r="I1039" s="48">
        <v>0</v>
      </c>
      <c r="J1039" s="48">
        <v>0</v>
      </c>
      <c r="K1039" s="48">
        <v>0</v>
      </c>
      <c r="L1039" s="48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50">
        <f t="shared" si="156"/>
        <v>0</v>
      </c>
      <c r="T1039" s="50" t="e">
        <f>S1039-#REF!</f>
        <v>#REF!</v>
      </c>
      <c r="U1039" s="51"/>
      <c r="V1039" s="51"/>
      <c r="W1039" s="51" t="s">
        <v>1161</v>
      </c>
      <c r="X1039" s="56"/>
      <c r="Y1039" s="56"/>
      <c r="AA1039" s="53">
        <v>0</v>
      </c>
      <c r="AB1039" s="8">
        <v>0</v>
      </c>
      <c r="AC1039" s="54">
        <v>0</v>
      </c>
      <c r="AD1039" s="53"/>
      <c r="AE1039" s="8"/>
      <c r="AF1039" s="54">
        <f t="shared" si="159"/>
        <v>0</v>
      </c>
      <c r="AG1039" s="53"/>
      <c r="AH1039" s="8"/>
      <c r="AI1039" s="54">
        <f t="shared" si="157"/>
        <v>0</v>
      </c>
      <c r="AJ1039" s="53">
        <f t="shared" si="160"/>
        <v>0</v>
      </c>
      <c r="AK1039" s="8">
        <f t="shared" si="160"/>
        <v>0</v>
      </c>
      <c r="AL1039" s="54">
        <f t="shared" si="160"/>
        <v>0</v>
      </c>
      <c r="AM1039" s="55">
        <f t="shared" si="158"/>
        <v>0</v>
      </c>
      <c r="AN1039" s="4"/>
      <c r="AO1039" s="4"/>
    </row>
    <row r="1040" spans="1:41" ht="12.75">
      <c r="A1040" s="11">
        <v>1033</v>
      </c>
      <c r="B1040" s="46">
        <v>24100111</v>
      </c>
      <c r="D1040" s="11" t="s">
        <v>764</v>
      </c>
      <c r="E1040" s="3">
        <v>38691</v>
      </c>
      <c r="F1040" s="48">
        <v>0</v>
      </c>
      <c r="G1040" s="48">
        <v>0</v>
      </c>
      <c r="H1040" s="48">
        <v>0</v>
      </c>
      <c r="I1040" s="48">
        <v>-144</v>
      </c>
      <c r="J1040" s="48">
        <v>0</v>
      </c>
      <c r="K1040" s="48">
        <v>-712</v>
      </c>
      <c r="L1040" s="48">
        <v>-298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-292</v>
      </c>
      <c r="S1040" s="50">
        <f t="shared" si="156"/>
        <v>-108.33333333333333</v>
      </c>
      <c r="T1040" s="50" t="e">
        <f>S1040-#REF!</f>
        <v>#REF!</v>
      </c>
      <c r="U1040" s="51"/>
      <c r="V1040" s="51"/>
      <c r="W1040" s="51" t="s">
        <v>1161</v>
      </c>
      <c r="X1040" s="56"/>
      <c r="Y1040" s="56"/>
      <c r="AA1040" s="53">
        <v>0</v>
      </c>
      <c r="AB1040" s="8">
        <v>0</v>
      </c>
      <c r="AC1040" s="54">
        <v>0</v>
      </c>
      <c r="AD1040" s="53"/>
      <c r="AE1040" s="8"/>
      <c r="AF1040" s="54">
        <f t="shared" si="159"/>
        <v>0</v>
      </c>
      <c r="AG1040" s="53"/>
      <c r="AH1040" s="8"/>
      <c r="AI1040" s="54">
        <f t="shared" si="157"/>
        <v>0</v>
      </c>
      <c r="AJ1040" s="53">
        <f t="shared" si="160"/>
        <v>0</v>
      </c>
      <c r="AK1040" s="8">
        <f t="shared" si="160"/>
        <v>0</v>
      </c>
      <c r="AL1040" s="54">
        <f t="shared" si="160"/>
        <v>0</v>
      </c>
      <c r="AM1040" s="55">
        <f t="shared" si="158"/>
        <v>-108.33333333333333</v>
      </c>
      <c r="AN1040" s="4"/>
      <c r="AO1040" s="4"/>
    </row>
    <row r="1041" spans="1:41" ht="12.75">
      <c r="A1041" s="11">
        <v>1034</v>
      </c>
      <c r="B1041" s="94">
        <v>24100143</v>
      </c>
      <c r="D1041" s="102" t="s">
        <v>760</v>
      </c>
      <c r="E1041" s="3">
        <v>38600</v>
      </c>
      <c r="F1041" s="48">
        <v>-470912.92</v>
      </c>
      <c r="G1041" s="48">
        <v>-52.61</v>
      </c>
      <c r="H1041" s="48">
        <v>-148983.55</v>
      </c>
      <c r="I1041" s="48">
        <v>-959713</v>
      </c>
      <c r="J1041" s="48">
        <v>-426464.37</v>
      </c>
      <c r="K1041" s="48">
        <v>-498526.72</v>
      </c>
      <c r="L1041" s="48">
        <v>-433094.04</v>
      </c>
      <c r="M1041" s="49">
        <v>-4597.77</v>
      </c>
      <c r="N1041" s="49">
        <v>-249.62</v>
      </c>
      <c r="O1041" s="49">
        <v>-21.59</v>
      </c>
      <c r="P1041" s="49">
        <v>-338597.68</v>
      </c>
      <c r="Q1041" s="49">
        <v>-484703.76</v>
      </c>
      <c r="R1041" s="49">
        <v>-2480.05</v>
      </c>
      <c r="S1041" s="50">
        <f t="shared" si="156"/>
        <v>-294308.4329166667</v>
      </c>
      <c r="T1041" s="50" t="e">
        <f>S1041-#REF!</f>
        <v>#REF!</v>
      </c>
      <c r="U1041" s="51" t="s">
        <v>1148</v>
      </c>
      <c r="V1041" s="51"/>
      <c r="W1041" s="51" t="s">
        <v>1149</v>
      </c>
      <c r="X1041" s="56"/>
      <c r="Y1041" s="56"/>
      <c r="AA1041" s="53">
        <v>0</v>
      </c>
      <c r="AB1041" s="8">
        <v>0</v>
      </c>
      <c r="AC1041" s="54">
        <v>0</v>
      </c>
      <c r="AD1041" s="53"/>
      <c r="AE1041" s="8"/>
      <c r="AF1041" s="54">
        <f t="shared" si="159"/>
        <v>0</v>
      </c>
      <c r="AG1041" s="53"/>
      <c r="AH1041" s="8"/>
      <c r="AI1041" s="54">
        <f t="shared" si="157"/>
        <v>0</v>
      </c>
      <c r="AJ1041" s="53">
        <f t="shared" si="160"/>
        <v>0</v>
      </c>
      <c r="AK1041" s="8">
        <f t="shared" si="160"/>
        <v>0</v>
      </c>
      <c r="AL1041" s="54">
        <f t="shared" si="160"/>
        <v>0</v>
      </c>
      <c r="AM1041" s="55">
        <f t="shared" si="158"/>
        <v>-294308.4329166667</v>
      </c>
      <c r="AN1041" s="4"/>
      <c r="AO1041" s="4"/>
    </row>
    <row r="1042" spans="1:41" ht="12.75">
      <c r="A1042" s="11">
        <v>1035</v>
      </c>
      <c r="B1042" s="46">
        <v>24100153</v>
      </c>
      <c r="D1042" s="11" t="s">
        <v>763</v>
      </c>
      <c r="E1042" s="3">
        <v>38600</v>
      </c>
      <c r="F1042" s="48">
        <v>0</v>
      </c>
      <c r="G1042" s="48">
        <v>0</v>
      </c>
      <c r="H1042" s="48">
        <v>0</v>
      </c>
      <c r="I1042" s="48">
        <v>0</v>
      </c>
      <c r="J1042" s="48">
        <v>0</v>
      </c>
      <c r="K1042" s="48">
        <v>0</v>
      </c>
      <c r="L1042" s="48">
        <v>0</v>
      </c>
      <c r="M1042" s="49">
        <v>0</v>
      </c>
      <c r="N1042" s="49">
        <v>0</v>
      </c>
      <c r="O1042" s="49">
        <v>0</v>
      </c>
      <c r="P1042" s="49">
        <v>0</v>
      </c>
      <c r="Q1042" s="49">
        <v>0</v>
      </c>
      <c r="R1042" s="49">
        <v>0</v>
      </c>
      <c r="S1042" s="50">
        <f t="shared" si="156"/>
        <v>0</v>
      </c>
      <c r="T1042" s="50" t="e">
        <f>S1042-#REF!</f>
        <v>#REF!</v>
      </c>
      <c r="U1042" s="51"/>
      <c r="V1042" s="51"/>
      <c r="W1042" s="51" t="s">
        <v>1161</v>
      </c>
      <c r="X1042" s="56"/>
      <c r="Y1042" s="56"/>
      <c r="AA1042" s="53">
        <v>0</v>
      </c>
      <c r="AB1042" s="8">
        <v>0</v>
      </c>
      <c r="AC1042" s="54">
        <v>0</v>
      </c>
      <c r="AD1042" s="53"/>
      <c r="AE1042" s="8"/>
      <c r="AF1042" s="54">
        <f t="shared" si="159"/>
        <v>0</v>
      </c>
      <c r="AG1042" s="53"/>
      <c r="AH1042" s="8"/>
      <c r="AI1042" s="54">
        <f t="shared" si="157"/>
        <v>0</v>
      </c>
      <c r="AJ1042" s="53">
        <f t="shared" si="160"/>
        <v>0</v>
      </c>
      <c r="AK1042" s="8">
        <f t="shared" si="160"/>
        <v>0</v>
      </c>
      <c r="AL1042" s="54">
        <f t="shared" si="160"/>
        <v>0</v>
      </c>
      <c r="AM1042" s="55">
        <f t="shared" si="158"/>
        <v>0</v>
      </c>
      <c r="AN1042" s="4"/>
      <c r="AO1042" s="4"/>
    </row>
    <row r="1043" spans="1:41" ht="12.75">
      <c r="A1043" s="11">
        <v>1036</v>
      </c>
      <c r="B1043" s="46">
        <v>24100212</v>
      </c>
      <c r="D1043" s="11" t="s">
        <v>765</v>
      </c>
      <c r="E1043" s="3">
        <v>38961</v>
      </c>
      <c r="F1043" s="48">
        <v>-146504.71</v>
      </c>
      <c r="G1043" s="48">
        <v>0</v>
      </c>
      <c r="H1043" s="48">
        <v>0</v>
      </c>
      <c r="I1043" s="48">
        <v>-1784219.51</v>
      </c>
      <c r="J1043" s="48">
        <v>-1071401.46</v>
      </c>
      <c r="K1043" s="48">
        <v>-821000.99</v>
      </c>
      <c r="L1043" s="48">
        <v>-1649114.88</v>
      </c>
      <c r="M1043" s="49">
        <v>-2449683.46</v>
      </c>
      <c r="N1043" s="49">
        <v>-3804857.72</v>
      </c>
      <c r="O1043" s="49">
        <v>-2590650.86</v>
      </c>
      <c r="P1043" s="49">
        <v>-4444426.12</v>
      </c>
      <c r="Q1043" s="49">
        <v>-6347410.36</v>
      </c>
      <c r="R1043" s="49">
        <v>0</v>
      </c>
      <c r="S1043" s="50">
        <f t="shared" si="156"/>
        <v>-2086334.8095833333</v>
      </c>
      <c r="T1043" s="50" t="e">
        <f>S1043-#REF!</f>
        <v>#REF!</v>
      </c>
      <c r="U1043" s="51" t="s">
        <v>1186</v>
      </c>
      <c r="V1043" s="51"/>
      <c r="W1043" s="51"/>
      <c r="X1043" s="56"/>
      <c r="Y1043" s="56"/>
      <c r="AA1043" s="53">
        <v>0</v>
      </c>
      <c r="AB1043" s="8">
        <v>0</v>
      </c>
      <c r="AC1043" s="54">
        <v>0</v>
      </c>
      <c r="AD1043" s="53"/>
      <c r="AE1043" s="8"/>
      <c r="AF1043" s="54">
        <f t="shared" si="159"/>
        <v>0</v>
      </c>
      <c r="AG1043" s="53"/>
      <c r="AH1043" s="8"/>
      <c r="AI1043" s="54">
        <f t="shared" si="157"/>
        <v>0</v>
      </c>
      <c r="AJ1043" s="53">
        <f t="shared" si="160"/>
        <v>0</v>
      </c>
      <c r="AK1043" s="8">
        <f t="shared" si="160"/>
        <v>0</v>
      </c>
      <c r="AL1043" s="54">
        <f t="shared" si="160"/>
        <v>0</v>
      </c>
      <c r="AM1043" s="55">
        <f t="shared" si="158"/>
        <v>-2086334.8095833333</v>
      </c>
      <c r="AN1043" s="4"/>
      <c r="AO1043" s="4"/>
    </row>
    <row r="1044" spans="1:41" ht="12.75">
      <c r="A1044" s="11">
        <v>1037</v>
      </c>
      <c r="B1044" s="75">
        <v>24200001</v>
      </c>
      <c r="C1044" s="11"/>
      <c r="D1044" s="5" t="s">
        <v>766</v>
      </c>
      <c r="E1044" s="23"/>
      <c r="F1044" s="48">
        <v>-221908.46</v>
      </c>
      <c r="G1044" s="48">
        <v>-221908.46</v>
      </c>
      <c r="H1044" s="48">
        <v>-221908.46</v>
      </c>
      <c r="I1044" s="48">
        <v>-220826.8</v>
      </c>
      <c r="J1044" s="48">
        <v>-220826.8</v>
      </c>
      <c r="K1044" s="48">
        <v>-220826.8</v>
      </c>
      <c r="L1044" s="48">
        <v>-220826.8</v>
      </c>
      <c r="M1044" s="49">
        <v>-220826.8</v>
      </c>
      <c r="N1044" s="49">
        <v>-220826.8</v>
      </c>
      <c r="O1044" s="49">
        <v>-220826.8</v>
      </c>
      <c r="P1044" s="49">
        <v>-220826.8</v>
      </c>
      <c r="Q1044" s="49">
        <v>-220826.8</v>
      </c>
      <c r="R1044" s="49">
        <v>-220826.8</v>
      </c>
      <c r="S1044" s="50">
        <f t="shared" si="156"/>
        <v>-221052.14583333334</v>
      </c>
      <c r="T1044" s="50" t="e">
        <f>S1044-#REF!</f>
        <v>#REF!</v>
      </c>
      <c r="U1044" s="51" t="s">
        <v>100</v>
      </c>
      <c r="V1044" s="51"/>
      <c r="W1044" s="51" t="s">
        <v>1161</v>
      </c>
      <c r="X1044" s="56"/>
      <c r="Y1044" s="56"/>
      <c r="AA1044" s="53">
        <v>0</v>
      </c>
      <c r="AB1044" s="8">
        <v>0</v>
      </c>
      <c r="AC1044" s="54">
        <v>0</v>
      </c>
      <c r="AD1044" s="53"/>
      <c r="AE1044" s="8"/>
      <c r="AF1044" s="54">
        <f t="shared" si="159"/>
        <v>0</v>
      </c>
      <c r="AG1044" s="53"/>
      <c r="AH1044" s="8"/>
      <c r="AI1044" s="54">
        <f t="shared" si="157"/>
        <v>0</v>
      </c>
      <c r="AJ1044" s="53">
        <f t="shared" si="160"/>
        <v>0</v>
      </c>
      <c r="AK1044" s="8">
        <f t="shared" si="160"/>
        <v>0</v>
      </c>
      <c r="AL1044" s="54">
        <f t="shared" si="160"/>
        <v>0</v>
      </c>
      <c r="AM1044" s="55">
        <f t="shared" si="158"/>
        <v>-221052.14583333334</v>
      </c>
      <c r="AN1044" s="4"/>
      <c r="AO1044" s="4"/>
    </row>
    <row r="1045" spans="1:41" ht="12.75">
      <c r="A1045" s="11">
        <v>1038</v>
      </c>
      <c r="B1045" s="75">
        <v>24200002</v>
      </c>
      <c r="C1045" s="11"/>
      <c r="D1045" s="5" t="s">
        <v>767</v>
      </c>
      <c r="E1045" s="23">
        <v>39240</v>
      </c>
      <c r="F1045" s="48"/>
      <c r="G1045" s="48"/>
      <c r="H1045" s="48"/>
      <c r="I1045" s="48"/>
      <c r="J1045" s="48"/>
      <c r="K1045" s="48"/>
      <c r="L1045" s="48"/>
      <c r="N1045" s="49">
        <v>0</v>
      </c>
      <c r="O1045" s="49">
        <v>-2000000</v>
      </c>
      <c r="P1045" s="49">
        <v>-2000000</v>
      </c>
      <c r="Q1045" s="49">
        <v>-2000000</v>
      </c>
      <c r="R1045" s="49">
        <v>-2000000</v>
      </c>
      <c r="S1045" s="50">
        <f t="shared" si="156"/>
        <v>-583333.3333333334</v>
      </c>
      <c r="T1045" s="50" t="e">
        <f>S1045-#REF!</f>
        <v>#REF!</v>
      </c>
      <c r="U1045" s="51">
        <v>65</v>
      </c>
      <c r="V1045" s="51"/>
      <c r="W1045" s="51">
        <v>62</v>
      </c>
      <c r="X1045" s="56"/>
      <c r="Y1045" s="56">
        <v>42</v>
      </c>
      <c r="AA1045" s="53">
        <v>0</v>
      </c>
      <c r="AB1045" s="8">
        <v>0</v>
      </c>
      <c r="AC1045" s="54">
        <v>0</v>
      </c>
      <c r="AD1045" s="53"/>
      <c r="AE1045" s="8"/>
      <c r="AF1045" s="54">
        <f t="shared" si="159"/>
        <v>0</v>
      </c>
      <c r="AG1045" s="53"/>
      <c r="AH1045" s="8"/>
      <c r="AI1045" s="54">
        <f t="shared" si="157"/>
        <v>0</v>
      </c>
      <c r="AJ1045" s="53">
        <f t="shared" si="160"/>
        <v>-583333.3333333334</v>
      </c>
      <c r="AK1045" s="8">
        <f t="shared" si="160"/>
        <v>-583333.3333333334</v>
      </c>
      <c r="AL1045" s="54">
        <f t="shared" si="160"/>
        <v>-583333.3333333334</v>
      </c>
      <c r="AM1045" s="55">
        <f t="shared" si="158"/>
        <v>0</v>
      </c>
      <c r="AN1045" s="4"/>
      <c r="AO1045" s="4"/>
    </row>
    <row r="1046" spans="1:41" ht="12.75">
      <c r="A1046" s="11">
        <v>1039</v>
      </c>
      <c r="B1046" s="75">
        <v>24200021</v>
      </c>
      <c r="C1046" s="11"/>
      <c r="D1046" s="5" t="s">
        <v>768</v>
      </c>
      <c r="E1046" s="23"/>
      <c r="F1046" s="48">
        <v>-239343.89</v>
      </c>
      <c r="G1046" s="48">
        <v>-239343.89</v>
      </c>
      <c r="H1046" s="48">
        <v>-239343.89</v>
      </c>
      <c r="I1046" s="48">
        <v>-239343.89</v>
      </c>
      <c r="J1046" s="48">
        <v>-239343.89</v>
      </c>
      <c r="K1046" s="48">
        <v>-239343.89</v>
      </c>
      <c r="L1046" s="48">
        <v>-239343.89</v>
      </c>
      <c r="M1046" s="49">
        <v>-239343.89</v>
      </c>
      <c r="N1046" s="49">
        <v>-239343.89</v>
      </c>
      <c r="O1046" s="49">
        <v>-239343.89</v>
      </c>
      <c r="P1046" s="49">
        <v>-239343.89</v>
      </c>
      <c r="Q1046" s="49">
        <v>-239343.89</v>
      </c>
      <c r="R1046" s="49">
        <v>-239343.89</v>
      </c>
      <c r="S1046" s="50">
        <f t="shared" si="156"/>
        <v>-239343.8900000001</v>
      </c>
      <c r="T1046" s="50" t="e">
        <f>S1046-#REF!</f>
        <v>#REF!</v>
      </c>
      <c r="U1046" s="51"/>
      <c r="V1046" s="51"/>
      <c r="W1046" s="51" t="s">
        <v>1161</v>
      </c>
      <c r="X1046" s="51"/>
      <c r="Y1046" s="51"/>
      <c r="AA1046" s="53">
        <v>0</v>
      </c>
      <c r="AB1046" s="8">
        <v>0</v>
      </c>
      <c r="AC1046" s="54">
        <v>0</v>
      </c>
      <c r="AD1046" s="53"/>
      <c r="AE1046" s="8"/>
      <c r="AF1046" s="54">
        <f t="shared" si="159"/>
        <v>0</v>
      </c>
      <c r="AG1046" s="53"/>
      <c r="AH1046" s="8"/>
      <c r="AI1046" s="54">
        <f t="shared" si="157"/>
        <v>0</v>
      </c>
      <c r="AJ1046" s="53">
        <f t="shared" si="160"/>
        <v>0</v>
      </c>
      <c r="AK1046" s="8">
        <f t="shared" si="160"/>
        <v>0</v>
      </c>
      <c r="AL1046" s="54">
        <f t="shared" si="160"/>
        <v>0</v>
      </c>
      <c r="AM1046" s="55">
        <f t="shared" si="158"/>
        <v>-239343.8900000001</v>
      </c>
      <c r="AN1046" s="4"/>
      <c r="AO1046" s="4"/>
    </row>
    <row r="1047" spans="1:41" ht="12.75">
      <c r="A1047" s="11">
        <v>1040</v>
      </c>
      <c r="B1047" s="75">
        <v>24200031</v>
      </c>
      <c r="C1047" s="11"/>
      <c r="D1047" s="5" t="s">
        <v>769</v>
      </c>
      <c r="E1047" s="23">
        <v>38352</v>
      </c>
      <c r="F1047" s="48">
        <v>0</v>
      </c>
      <c r="G1047" s="48">
        <v>0</v>
      </c>
      <c r="H1047" s="48">
        <v>0</v>
      </c>
      <c r="I1047" s="48">
        <v>0</v>
      </c>
      <c r="J1047" s="48">
        <v>0</v>
      </c>
      <c r="K1047" s="48">
        <v>0</v>
      </c>
      <c r="L1047" s="48">
        <v>0</v>
      </c>
      <c r="M1047" s="49">
        <v>0</v>
      </c>
      <c r="N1047" s="49">
        <v>0</v>
      </c>
      <c r="O1047" s="49">
        <v>0</v>
      </c>
      <c r="P1047" s="49">
        <v>0</v>
      </c>
      <c r="Q1047" s="49">
        <v>0</v>
      </c>
      <c r="R1047" s="49">
        <v>0</v>
      </c>
      <c r="S1047" s="50">
        <f t="shared" si="156"/>
        <v>0</v>
      </c>
      <c r="T1047" s="50" t="e">
        <f>S1047-#REF!</f>
        <v>#REF!</v>
      </c>
      <c r="U1047" s="51"/>
      <c r="V1047" s="51"/>
      <c r="W1047" s="51" t="s">
        <v>1161</v>
      </c>
      <c r="X1047" s="56"/>
      <c r="Y1047" s="56"/>
      <c r="AA1047" s="53">
        <v>0</v>
      </c>
      <c r="AB1047" s="8">
        <v>0</v>
      </c>
      <c r="AC1047" s="54">
        <v>0</v>
      </c>
      <c r="AD1047" s="53"/>
      <c r="AE1047" s="8"/>
      <c r="AF1047" s="54">
        <f t="shared" si="159"/>
        <v>0</v>
      </c>
      <c r="AG1047" s="53"/>
      <c r="AH1047" s="8"/>
      <c r="AI1047" s="54">
        <f t="shared" si="157"/>
        <v>0</v>
      </c>
      <c r="AJ1047" s="53">
        <f t="shared" si="160"/>
        <v>0</v>
      </c>
      <c r="AK1047" s="8">
        <f t="shared" si="160"/>
        <v>0</v>
      </c>
      <c r="AL1047" s="54">
        <f t="shared" si="160"/>
        <v>0</v>
      </c>
      <c r="AM1047" s="55">
        <f t="shared" si="158"/>
        <v>0</v>
      </c>
      <c r="AN1047" s="4"/>
      <c r="AO1047" s="4"/>
    </row>
    <row r="1048" spans="1:41" ht="12.75">
      <c r="A1048" s="11">
        <v>1041</v>
      </c>
      <c r="B1048" s="46">
        <v>24200063</v>
      </c>
      <c r="C1048" s="11"/>
      <c r="D1048" s="5" t="s">
        <v>770</v>
      </c>
      <c r="F1048" s="48">
        <v>0</v>
      </c>
      <c r="G1048" s="48">
        <v>0</v>
      </c>
      <c r="H1048" s="48">
        <v>0</v>
      </c>
      <c r="I1048" s="48">
        <v>0</v>
      </c>
      <c r="J1048" s="48">
        <v>0</v>
      </c>
      <c r="K1048" s="48">
        <v>0</v>
      </c>
      <c r="L1048" s="48">
        <v>0</v>
      </c>
      <c r="M1048" s="49">
        <v>0</v>
      </c>
      <c r="N1048" s="49">
        <v>0</v>
      </c>
      <c r="O1048" s="49">
        <v>0</v>
      </c>
      <c r="P1048" s="49">
        <v>0</v>
      </c>
      <c r="Q1048" s="49">
        <v>0</v>
      </c>
      <c r="R1048" s="49">
        <v>0</v>
      </c>
      <c r="S1048" s="50">
        <f t="shared" si="156"/>
        <v>0</v>
      </c>
      <c r="T1048" s="50" t="e">
        <f>S1048-#REF!</f>
        <v>#REF!</v>
      </c>
      <c r="U1048" s="51" t="s">
        <v>1148</v>
      </c>
      <c r="V1048" s="51"/>
      <c r="W1048" s="51" t="s">
        <v>1149</v>
      </c>
      <c r="X1048" s="56"/>
      <c r="Y1048" s="56"/>
      <c r="AA1048" s="53">
        <v>0</v>
      </c>
      <c r="AB1048" s="8">
        <v>0</v>
      </c>
      <c r="AC1048" s="54">
        <v>0</v>
      </c>
      <c r="AD1048" s="53"/>
      <c r="AE1048" s="8"/>
      <c r="AF1048" s="54">
        <f t="shared" si="159"/>
        <v>0</v>
      </c>
      <c r="AG1048" s="53"/>
      <c r="AH1048" s="8"/>
      <c r="AI1048" s="54">
        <f t="shared" si="157"/>
        <v>0</v>
      </c>
      <c r="AJ1048" s="53">
        <f t="shared" si="160"/>
        <v>0</v>
      </c>
      <c r="AK1048" s="8">
        <f t="shared" si="160"/>
        <v>0</v>
      </c>
      <c r="AL1048" s="54">
        <f t="shared" si="160"/>
        <v>0</v>
      </c>
      <c r="AM1048" s="55">
        <f t="shared" si="158"/>
        <v>0</v>
      </c>
      <c r="AN1048" s="4"/>
      <c r="AO1048" s="4"/>
    </row>
    <row r="1049" spans="1:41" ht="12.75">
      <c r="A1049" s="11">
        <v>1042</v>
      </c>
      <c r="B1049" s="75">
        <v>24200453</v>
      </c>
      <c r="C1049" s="47"/>
      <c r="D1049" s="5" t="s">
        <v>771</v>
      </c>
      <c r="E1049" s="3">
        <v>38442</v>
      </c>
      <c r="F1049" s="48">
        <v>0</v>
      </c>
      <c r="G1049" s="48">
        <v>0</v>
      </c>
      <c r="H1049" s="48">
        <v>0</v>
      </c>
      <c r="I1049" s="48">
        <v>0</v>
      </c>
      <c r="J1049" s="48">
        <v>0</v>
      </c>
      <c r="K1049" s="48">
        <v>0</v>
      </c>
      <c r="L1049" s="48">
        <v>0</v>
      </c>
      <c r="M1049" s="49">
        <v>0</v>
      </c>
      <c r="N1049" s="49">
        <v>0</v>
      </c>
      <c r="O1049" s="49">
        <v>0</v>
      </c>
      <c r="P1049" s="49">
        <v>0</v>
      </c>
      <c r="Q1049" s="49">
        <v>0</v>
      </c>
      <c r="R1049" s="49">
        <v>0</v>
      </c>
      <c r="S1049" s="50">
        <f t="shared" si="156"/>
        <v>0</v>
      </c>
      <c r="T1049" s="50" t="e">
        <f>S1049-#REF!</f>
        <v>#REF!</v>
      </c>
      <c r="U1049" s="51" t="s">
        <v>1148</v>
      </c>
      <c r="V1049" s="51"/>
      <c r="W1049" s="51" t="s">
        <v>1149</v>
      </c>
      <c r="X1049" s="56"/>
      <c r="Y1049" s="56"/>
      <c r="AA1049" s="53">
        <v>0</v>
      </c>
      <c r="AB1049" s="8">
        <v>0</v>
      </c>
      <c r="AC1049" s="54">
        <v>0</v>
      </c>
      <c r="AD1049" s="53"/>
      <c r="AE1049" s="8"/>
      <c r="AF1049" s="54">
        <f t="shared" si="159"/>
        <v>0</v>
      </c>
      <c r="AG1049" s="53"/>
      <c r="AH1049" s="8"/>
      <c r="AI1049" s="54">
        <f t="shared" si="157"/>
        <v>0</v>
      </c>
      <c r="AJ1049" s="53">
        <f t="shared" si="160"/>
        <v>0</v>
      </c>
      <c r="AK1049" s="8">
        <f t="shared" si="160"/>
        <v>0</v>
      </c>
      <c r="AL1049" s="54">
        <f t="shared" si="160"/>
        <v>0</v>
      </c>
      <c r="AM1049" s="55">
        <f t="shared" si="158"/>
        <v>0</v>
      </c>
      <c r="AN1049" s="4"/>
      <c r="AO1049" s="4"/>
    </row>
    <row r="1050" spans="1:41" ht="12.75">
      <c r="A1050" s="11">
        <v>1043</v>
      </c>
      <c r="B1050" s="46">
        <v>24200491</v>
      </c>
      <c r="D1050" s="11" t="s">
        <v>772</v>
      </c>
      <c r="F1050" s="48">
        <v>-289712.5</v>
      </c>
      <c r="G1050" s="48">
        <v>-434702.45</v>
      </c>
      <c r="H1050" s="48">
        <v>-312183.28</v>
      </c>
      <c r="I1050" s="48">
        <v>-323418.67</v>
      </c>
      <c r="J1050" s="48">
        <v>-334654.06</v>
      </c>
      <c r="K1050" s="48">
        <v>-11235.39</v>
      </c>
      <c r="L1050" s="48">
        <v>-22470.78</v>
      </c>
      <c r="M1050" s="49">
        <v>-33706.17</v>
      </c>
      <c r="N1050" s="49">
        <v>-44941.56</v>
      </c>
      <c r="O1050" s="49">
        <v>-56176.95</v>
      </c>
      <c r="P1050" s="49">
        <v>-67412.34</v>
      </c>
      <c r="Q1050" s="49">
        <v>-11235.42</v>
      </c>
      <c r="R1050" s="49">
        <v>-22470.76</v>
      </c>
      <c r="S1050" s="50">
        <f t="shared" si="156"/>
        <v>-150685.72499999998</v>
      </c>
      <c r="T1050" s="50" t="e">
        <f>S1050-#REF!</f>
        <v>#REF!</v>
      </c>
      <c r="U1050" s="51" t="s">
        <v>100</v>
      </c>
      <c r="V1050" s="51"/>
      <c r="W1050" s="51" t="s">
        <v>1161</v>
      </c>
      <c r="X1050" s="56"/>
      <c r="Y1050" s="56"/>
      <c r="AA1050" s="53">
        <v>0</v>
      </c>
      <c r="AB1050" s="8">
        <v>0</v>
      </c>
      <c r="AC1050" s="54">
        <v>0</v>
      </c>
      <c r="AD1050" s="53"/>
      <c r="AE1050" s="8"/>
      <c r="AF1050" s="54">
        <f t="shared" si="159"/>
        <v>0</v>
      </c>
      <c r="AG1050" s="53"/>
      <c r="AH1050" s="8"/>
      <c r="AI1050" s="54">
        <f t="shared" si="157"/>
        <v>0</v>
      </c>
      <c r="AJ1050" s="53">
        <f t="shared" si="160"/>
        <v>0</v>
      </c>
      <c r="AK1050" s="8">
        <f t="shared" si="160"/>
        <v>0</v>
      </c>
      <c r="AL1050" s="54">
        <f t="shared" si="160"/>
        <v>0</v>
      </c>
      <c r="AM1050" s="55">
        <f t="shared" si="158"/>
        <v>-150685.72499999998</v>
      </c>
      <c r="AN1050" s="4"/>
      <c r="AO1050" s="4"/>
    </row>
    <row r="1051" spans="1:41" ht="12.75">
      <c r="A1051" s="11">
        <v>1044</v>
      </c>
      <c r="B1051" s="46">
        <v>24200511</v>
      </c>
      <c r="D1051" s="11" t="s">
        <v>773</v>
      </c>
      <c r="F1051" s="48">
        <v>-2296615.1</v>
      </c>
      <c r="G1051" s="48">
        <v>-2541552.1</v>
      </c>
      <c r="H1051" s="48">
        <v>-2827046.1</v>
      </c>
      <c r="I1051" s="48">
        <v>-3176774.1</v>
      </c>
      <c r="J1051" s="48">
        <v>-3528396.1</v>
      </c>
      <c r="K1051" s="48">
        <v>-3874865.1</v>
      </c>
      <c r="L1051" s="48">
        <v>-4411056.95</v>
      </c>
      <c r="M1051" s="49">
        <v>-1351988.87</v>
      </c>
      <c r="N1051" s="49">
        <v>-1628645.87</v>
      </c>
      <c r="O1051" s="49">
        <v>-1897888.87</v>
      </c>
      <c r="P1051" s="49">
        <v>-2164678.87</v>
      </c>
      <c r="Q1051" s="49">
        <v>-2424303.87</v>
      </c>
      <c r="R1051" s="49">
        <v>-2691719.87</v>
      </c>
      <c r="S1051" s="50">
        <f t="shared" si="156"/>
        <v>-2693447.02375</v>
      </c>
      <c r="T1051" s="50" t="e">
        <f>S1051-#REF!</f>
        <v>#REF!</v>
      </c>
      <c r="U1051" s="51" t="s">
        <v>100</v>
      </c>
      <c r="V1051" s="51"/>
      <c r="W1051" s="51" t="s">
        <v>1161</v>
      </c>
      <c r="X1051" s="56"/>
      <c r="Y1051" s="56"/>
      <c r="AA1051" s="53">
        <v>0</v>
      </c>
      <c r="AB1051" s="8">
        <v>0</v>
      </c>
      <c r="AC1051" s="54">
        <v>0</v>
      </c>
      <c r="AD1051" s="53"/>
      <c r="AE1051" s="8"/>
      <c r="AF1051" s="54">
        <f t="shared" si="159"/>
        <v>0</v>
      </c>
      <c r="AG1051" s="53"/>
      <c r="AH1051" s="8"/>
      <c r="AI1051" s="54">
        <f t="shared" si="157"/>
        <v>0</v>
      </c>
      <c r="AJ1051" s="53">
        <f t="shared" si="160"/>
        <v>0</v>
      </c>
      <c r="AK1051" s="8">
        <f t="shared" si="160"/>
        <v>0</v>
      </c>
      <c r="AL1051" s="54">
        <f t="shared" si="160"/>
        <v>0</v>
      </c>
      <c r="AM1051" s="55">
        <f t="shared" si="158"/>
        <v>-2693447.02375</v>
      </c>
      <c r="AN1051" s="4"/>
      <c r="AO1051" s="4"/>
    </row>
    <row r="1052" spans="1:41" ht="12.75">
      <c r="A1052" s="11">
        <v>1045</v>
      </c>
      <c r="B1052" s="75">
        <v>24200513</v>
      </c>
      <c r="C1052" s="11"/>
      <c r="D1052" s="5" t="s">
        <v>774</v>
      </c>
      <c r="F1052" s="48">
        <v>0</v>
      </c>
      <c r="G1052" s="48">
        <v>0</v>
      </c>
      <c r="H1052" s="48">
        <v>0</v>
      </c>
      <c r="I1052" s="48">
        <v>0</v>
      </c>
      <c r="J1052" s="48">
        <v>0</v>
      </c>
      <c r="K1052" s="48">
        <v>0</v>
      </c>
      <c r="L1052" s="48">
        <v>0</v>
      </c>
      <c r="M1052" s="49">
        <v>0</v>
      </c>
      <c r="N1052" s="49">
        <v>0</v>
      </c>
      <c r="O1052" s="49">
        <v>0</v>
      </c>
      <c r="P1052" s="49">
        <v>0</v>
      </c>
      <c r="Q1052" s="49">
        <v>0</v>
      </c>
      <c r="R1052" s="49">
        <v>0</v>
      </c>
      <c r="S1052" s="50">
        <f t="shared" si="156"/>
        <v>0</v>
      </c>
      <c r="T1052" s="50" t="e">
        <f>S1052-#REF!</f>
        <v>#REF!</v>
      </c>
      <c r="U1052" s="51" t="s">
        <v>1056</v>
      </c>
      <c r="V1052" s="51"/>
      <c r="W1052" s="51" t="s">
        <v>40</v>
      </c>
      <c r="X1052" s="56"/>
      <c r="Y1052" s="56" t="s">
        <v>37</v>
      </c>
      <c r="AA1052" s="53">
        <v>0</v>
      </c>
      <c r="AB1052" s="8">
        <v>0</v>
      </c>
      <c r="AC1052" s="54">
        <v>0</v>
      </c>
      <c r="AD1052" s="53"/>
      <c r="AE1052" s="8"/>
      <c r="AF1052" s="54">
        <f t="shared" si="159"/>
        <v>0</v>
      </c>
      <c r="AG1052" s="53"/>
      <c r="AH1052" s="8"/>
      <c r="AI1052" s="54">
        <f t="shared" si="157"/>
        <v>0</v>
      </c>
      <c r="AJ1052" s="53">
        <f t="shared" si="160"/>
        <v>0</v>
      </c>
      <c r="AK1052" s="8">
        <f t="shared" si="160"/>
        <v>0</v>
      </c>
      <c r="AL1052" s="54">
        <f t="shared" si="160"/>
        <v>0</v>
      </c>
      <c r="AM1052" s="55">
        <f t="shared" si="158"/>
        <v>0</v>
      </c>
      <c r="AN1052" s="4"/>
      <c r="AO1052" s="4"/>
    </row>
    <row r="1053" spans="1:41" ht="12.75">
      <c r="A1053" s="11">
        <v>1046</v>
      </c>
      <c r="B1053" s="46">
        <v>24200541</v>
      </c>
      <c r="D1053" s="11" t="s">
        <v>775</v>
      </c>
      <c r="F1053" s="48">
        <v>-26446.32</v>
      </c>
      <c r="G1053" s="48">
        <v>-39669.48</v>
      </c>
      <c r="H1053" s="48">
        <v>-52892.64</v>
      </c>
      <c r="I1053" s="48">
        <v>-66115.8</v>
      </c>
      <c r="J1053" s="48">
        <v>-79338.96</v>
      </c>
      <c r="K1053" s="48">
        <v>-92562.12</v>
      </c>
      <c r="L1053" s="48">
        <v>-110044.3</v>
      </c>
      <c r="M1053" s="49">
        <v>-123267.46</v>
      </c>
      <c r="N1053" s="49">
        <v>-136490.62</v>
      </c>
      <c r="O1053" s="49">
        <v>-149713.78</v>
      </c>
      <c r="P1053" s="49">
        <v>-162936.94</v>
      </c>
      <c r="Q1053" s="49">
        <v>-13889.14</v>
      </c>
      <c r="R1053" s="49">
        <v>-27778.28</v>
      </c>
      <c r="S1053" s="50">
        <f t="shared" si="156"/>
        <v>-87836.12833333334</v>
      </c>
      <c r="T1053" s="50" t="e">
        <f>S1053-#REF!</f>
        <v>#REF!</v>
      </c>
      <c r="U1053" s="51"/>
      <c r="V1053" s="51"/>
      <c r="W1053" s="51" t="s">
        <v>1161</v>
      </c>
      <c r="X1053" s="56"/>
      <c r="Y1053" s="56"/>
      <c r="AA1053" s="53">
        <v>0</v>
      </c>
      <c r="AB1053" s="8">
        <v>0</v>
      </c>
      <c r="AC1053" s="54">
        <v>0</v>
      </c>
      <c r="AD1053" s="53"/>
      <c r="AE1053" s="8"/>
      <c r="AF1053" s="54">
        <f t="shared" si="159"/>
        <v>0</v>
      </c>
      <c r="AG1053" s="53"/>
      <c r="AH1053" s="8"/>
      <c r="AI1053" s="54">
        <f t="shared" si="157"/>
        <v>0</v>
      </c>
      <c r="AJ1053" s="53">
        <f t="shared" si="160"/>
        <v>0</v>
      </c>
      <c r="AK1053" s="8">
        <f t="shared" si="160"/>
        <v>0</v>
      </c>
      <c r="AL1053" s="54">
        <f t="shared" si="160"/>
        <v>0</v>
      </c>
      <c r="AM1053" s="55">
        <f t="shared" si="158"/>
        <v>-87836.12833333334</v>
      </c>
      <c r="AN1053" s="4"/>
      <c r="AO1053" s="4"/>
    </row>
    <row r="1054" spans="1:41" ht="12.75">
      <c r="A1054" s="11">
        <v>1047</v>
      </c>
      <c r="B1054" s="46">
        <v>24200551</v>
      </c>
      <c r="D1054" s="11" t="s">
        <v>776</v>
      </c>
      <c r="F1054" s="48">
        <v>-26446.32</v>
      </c>
      <c r="G1054" s="48">
        <v>-39669.48</v>
      </c>
      <c r="H1054" s="48">
        <v>-52892.64</v>
      </c>
      <c r="I1054" s="48">
        <v>-66115.8</v>
      </c>
      <c r="J1054" s="48">
        <v>-79338.96</v>
      </c>
      <c r="K1054" s="48">
        <v>-92562.12</v>
      </c>
      <c r="L1054" s="48">
        <v>-110044.3</v>
      </c>
      <c r="M1054" s="49">
        <v>-123267.46</v>
      </c>
      <c r="N1054" s="49">
        <v>-136490.62</v>
      </c>
      <c r="O1054" s="49">
        <v>-149713.78</v>
      </c>
      <c r="P1054" s="49">
        <v>-162936.94</v>
      </c>
      <c r="Q1054" s="49">
        <v>-13889.14</v>
      </c>
      <c r="R1054" s="49">
        <v>-27778.28</v>
      </c>
      <c r="S1054" s="50">
        <f t="shared" si="156"/>
        <v>-87836.12833333334</v>
      </c>
      <c r="T1054" s="50" t="e">
        <f>S1054-#REF!</f>
        <v>#REF!</v>
      </c>
      <c r="U1054" s="51"/>
      <c r="V1054" s="51"/>
      <c r="W1054" s="51" t="s">
        <v>1161</v>
      </c>
      <c r="X1054" s="56"/>
      <c r="Y1054" s="56"/>
      <c r="AA1054" s="53">
        <v>0</v>
      </c>
      <c r="AB1054" s="8">
        <v>0</v>
      </c>
      <c r="AC1054" s="54">
        <v>0</v>
      </c>
      <c r="AD1054" s="53"/>
      <c r="AE1054" s="8"/>
      <c r="AF1054" s="54">
        <f t="shared" si="159"/>
        <v>0</v>
      </c>
      <c r="AG1054" s="53"/>
      <c r="AH1054" s="8"/>
      <c r="AI1054" s="54">
        <f t="shared" si="157"/>
        <v>0</v>
      </c>
      <c r="AJ1054" s="53">
        <f t="shared" si="160"/>
        <v>0</v>
      </c>
      <c r="AK1054" s="8">
        <f t="shared" si="160"/>
        <v>0</v>
      </c>
      <c r="AL1054" s="54">
        <f t="shared" si="160"/>
        <v>0</v>
      </c>
      <c r="AM1054" s="55">
        <f t="shared" si="158"/>
        <v>-87836.12833333334</v>
      </c>
      <c r="AN1054" s="4"/>
      <c r="AO1054" s="4"/>
    </row>
    <row r="1055" spans="1:41" ht="12.75">
      <c r="A1055" s="11">
        <v>1048</v>
      </c>
      <c r="B1055" s="46">
        <v>24200561</v>
      </c>
      <c r="D1055" s="11" t="s">
        <v>777</v>
      </c>
      <c r="F1055" s="48">
        <v>-6814.34</v>
      </c>
      <c r="G1055" s="48">
        <v>-10221.51</v>
      </c>
      <c r="H1055" s="48">
        <v>-13628.68</v>
      </c>
      <c r="I1055" s="48">
        <v>-17035.85</v>
      </c>
      <c r="J1055" s="48">
        <v>-20443.02</v>
      </c>
      <c r="K1055" s="48">
        <v>-23850.19</v>
      </c>
      <c r="L1055" s="48">
        <v>-31516.37</v>
      </c>
      <c r="M1055" s="49">
        <v>-34923.54</v>
      </c>
      <c r="N1055" s="49">
        <v>-38330.71</v>
      </c>
      <c r="O1055" s="49">
        <v>-41737.88</v>
      </c>
      <c r="P1055" s="49">
        <v>-45145.05</v>
      </c>
      <c r="Q1055" s="49">
        <v>-3989.42</v>
      </c>
      <c r="R1055" s="49">
        <v>-7978.84</v>
      </c>
      <c r="S1055" s="50">
        <f t="shared" si="156"/>
        <v>-24018.234166666665</v>
      </c>
      <c r="T1055" s="50" t="e">
        <f>S1055-#REF!</f>
        <v>#REF!</v>
      </c>
      <c r="U1055" s="51"/>
      <c r="V1055" s="51"/>
      <c r="W1055" s="51" t="s">
        <v>1161</v>
      </c>
      <c r="X1055" s="56"/>
      <c r="Y1055" s="56"/>
      <c r="AA1055" s="53">
        <v>0</v>
      </c>
      <c r="AB1055" s="8">
        <v>0</v>
      </c>
      <c r="AC1055" s="54">
        <v>0</v>
      </c>
      <c r="AD1055" s="53"/>
      <c r="AE1055" s="8"/>
      <c r="AF1055" s="54">
        <f t="shared" si="159"/>
        <v>0</v>
      </c>
      <c r="AG1055" s="53"/>
      <c r="AH1055" s="8"/>
      <c r="AI1055" s="54">
        <f t="shared" si="157"/>
        <v>0</v>
      </c>
      <c r="AJ1055" s="53">
        <f t="shared" si="160"/>
        <v>0</v>
      </c>
      <c r="AK1055" s="8">
        <f t="shared" si="160"/>
        <v>0</v>
      </c>
      <c r="AL1055" s="54">
        <f t="shared" si="160"/>
        <v>0</v>
      </c>
      <c r="AM1055" s="55">
        <f t="shared" si="158"/>
        <v>-24018.234166666665</v>
      </c>
      <c r="AN1055" s="4"/>
      <c r="AO1055" s="4"/>
    </row>
    <row r="1056" spans="1:41" ht="12.75">
      <c r="A1056" s="11">
        <v>1049</v>
      </c>
      <c r="B1056" s="46">
        <v>24200571</v>
      </c>
      <c r="D1056" s="11" t="s">
        <v>778</v>
      </c>
      <c r="F1056" s="48">
        <v>-6814.32</v>
      </c>
      <c r="G1056" s="48">
        <v>-10221.48</v>
      </c>
      <c r="H1056" s="48">
        <v>-13628.64</v>
      </c>
      <c r="I1056" s="48">
        <v>-17035.8</v>
      </c>
      <c r="J1056" s="48">
        <v>-20442.96</v>
      </c>
      <c r="K1056" s="48">
        <v>-23850.12</v>
      </c>
      <c r="L1056" s="48">
        <v>-31516.29</v>
      </c>
      <c r="M1056" s="49">
        <v>-34923.45</v>
      </c>
      <c r="N1056" s="49">
        <v>-38330.61</v>
      </c>
      <c r="O1056" s="49">
        <v>-41737.77</v>
      </c>
      <c r="P1056" s="49">
        <v>-45144.93</v>
      </c>
      <c r="Q1056" s="49">
        <v>-3989.42</v>
      </c>
      <c r="R1056" s="49">
        <v>-7978.84</v>
      </c>
      <c r="S1056" s="50">
        <f t="shared" si="156"/>
        <v>-24018.170833333334</v>
      </c>
      <c r="T1056" s="50" t="e">
        <f>S1056-#REF!</f>
        <v>#REF!</v>
      </c>
      <c r="U1056" s="51"/>
      <c r="V1056" s="51"/>
      <c r="W1056" s="51" t="s">
        <v>1161</v>
      </c>
      <c r="X1056" s="56"/>
      <c r="Y1056" s="56"/>
      <c r="AA1056" s="53">
        <v>0</v>
      </c>
      <c r="AB1056" s="8">
        <v>0</v>
      </c>
      <c r="AC1056" s="54">
        <v>0</v>
      </c>
      <c r="AD1056" s="53"/>
      <c r="AE1056" s="8"/>
      <c r="AF1056" s="54">
        <f t="shared" si="159"/>
        <v>0</v>
      </c>
      <c r="AG1056" s="53"/>
      <c r="AH1056" s="8"/>
      <c r="AI1056" s="54">
        <f t="shared" si="157"/>
        <v>0</v>
      </c>
      <c r="AJ1056" s="53">
        <f t="shared" si="160"/>
        <v>0</v>
      </c>
      <c r="AK1056" s="8">
        <f t="shared" si="160"/>
        <v>0</v>
      </c>
      <c r="AL1056" s="54">
        <f t="shared" si="160"/>
        <v>0</v>
      </c>
      <c r="AM1056" s="55">
        <f t="shared" si="158"/>
        <v>-24018.170833333334</v>
      </c>
      <c r="AN1056" s="4"/>
      <c r="AO1056" s="4"/>
    </row>
    <row r="1057" spans="1:41" ht="12.75">
      <c r="A1057" s="11">
        <v>1050</v>
      </c>
      <c r="B1057" s="46">
        <v>24200581</v>
      </c>
      <c r="D1057" s="11" t="s">
        <v>779</v>
      </c>
      <c r="F1057" s="48">
        <v>0</v>
      </c>
      <c r="G1057" s="48">
        <v>0</v>
      </c>
      <c r="H1057" s="48">
        <v>0</v>
      </c>
      <c r="I1057" s="48">
        <v>0</v>
      </c>
      <c r="J1057" s="48">
        <v>0</v>
      </c>
      <c r="K1057" s="48">
        <v>0</v>
      </c>
      <c r="L1057" s="48">
        <v>0</v>
      </c>
      <c r="M1057" s="49">
        <v>0</v>
      </c>
      <c r="N1057" s="49">
        <v>0</v>
      </c>
      <c r="O1057" s="49">
        <v>0</v>
      </c>
      <c r="P1057" s="49">
        <v>0</v>
      </c>
      <c r="Q1057" s="49">
        <v>0</v>
      </c>
      <c r="R1057" s="49">
        <v>0</v>
      </c>
      <c r="S1057" s="50">
        <f t="shared" si="156"/>
        <v>0</v>
      </c>
      <c r="T1057" s="50" t="e">
        <f>S1057-#REF!</f>
        <v>#REF!</v>
      </c>
      <c r="U1057" s="51"/>
      <c r="V1057" s="51"/>
      <c r="W1057" s="51" t="s">
        <v>1161</v>
      </c>
      <c r="X1057" s="56"/>
      <c r="Y1057" s="56"/>
      <c r="AA1057" s="53">
        <v>0</v>
      </c>
      <c r="AB1057" s="8">
        <v>0</v>
      </c>
      <c r="AC1057" s="54">
        <v>0</v>
      </c>
      <c r="AD1057" s="53"/>
      <c r="AE1057" s="8"/>
      <c r="AF1057" s="54">
        <f t="shared" si="159"/>
        <v>0</v>
      </c>
      <c r="AG1057" s="53"/>
      <c r="AH1057" s="8"/>
      <c r="AI1057" s="54">
        <f t="shared" si="157"/>
        <v>0</v>
      </c>
      <c r="AJ1057" s="53">
        <f t="shared" si="160"/>
        <v>0</v>
      </c>
      <c r="AK1057" s="8">
        <f t="shared" si="160"/>
        <v>0</v>
      </c>
      <c r="AL1057" s="54">
        <f t="shared" si="160"/>
        <v>0</v>
      </c>
      <c r="AM1057" s="55">
        <f t="shared" si="158"/>
        <v>0</v>
      </c>
      <c r="AN1057" s="4"/>
      <c r="AO1057" s="4"/>
    </row>
    <row r="1058" spans="1:41" ht="12.75">
      <c r="A1058" s="11">
        <v>1051</v>
      </c>
      <c r="B1058" s="46">
        <v>24200593</v>
      </c>
      <c r="D1058" s="11" t="s">
        <v>780</v>
      </c>
      <c r="F1058" s="48">
        <v>-2007354</v>
      </c>
      <c r="G1058" s="48">
        <v>-2007354</v>
      </c>
      <c r="H1058" s="48">
        <v>-2007354</v>
      </c>
      <c r="I1058" s="48">
        <v>-2353586</v>
      </c>
      <c r="J1058" s="48">
        <v>-2006740.39</v>
      </c>
      <c r="K1058" s="48">
        <v>-2006740.39</v>
      </c>
      <c r="L1058" s="48">
        <v>-2152087</v>
      </c>
      <c r="M1058" s="49">
        <v>-2152087</v>
      </c>
      <c r="N1058" s="49">
        <v>-2152087</v>
      </c>
      <c r="O1058" s="49">
        <v>-2174012</v>
      </c>
      <c r="P1058" s="49">
        <v>-2174012</v>
      </c>
      <c r="Q1058" s="49">
        <v>-2174012</v>
      </c>
      <c r="R1058" s="49">
        <v>-2352585</v>
      </c>
      <c r="S1058" s="50">
        <f t="shared" si="156"/>
        <v>-2128336.7733333334</v>
      </c>
      <c r="T1058" s="50" t="e">
        <f>S1058-#REF!</f>
        <v>#REF!</v>
      </c>
      <c r="U1058" s="51" t="s">
        <v>1148</v>
      </c>
      <c r="V1058" s="51"/>
      <c r="W1058" s="51" t="s">
        <v>1149</v>
      </c>
      <c r="X1058" s="56"/>
      <c r="Y1058" s="56"/>
      <c r="AA1058" s="53">
        <v>0</v>
      </c>
      <c r="AB1058" s="8">
        <v>0</v>
      </c>
      <c r="AC1058" s="54">
        <v>0</v>
      </c>
      <c r="AD1058" s="53"/>
      <c r="AE1058" s="8"/>
      <c r="AF1058" s="54">
        <f t="shared" si="159"/>
        <v>0</v>
      </c>
      <c r="AG1058" s="53"/>
      <c r="AH1058" s="8"/>
      <c r="AI1058" s="54">
        <f t="shared" si="157"/>
        <v>0</v>
      </c>
      <c r="AJ1058" s="53">
        <f aca="true" t="shared" si="161" ref="AJ1058:AL1077">IF($Y1058&gt;0,$S1058-$AF1058-$AI1058-$AC1058,0)</f>
        <v>0</v>
      </c>
      <c r="AK1058" s="8">
        <f t="shared" si="161"/>
        <v>0</v>
      </c>
      <c r="AL1058" s="54">
        <f t="shared" si="161"/>
        <v>0</v>
      </c>
      <c r="AM1058" s="55">
        <f t="shared" si="158"/>
        <v>-2128336.7733333334</v>
      </c>
      <c r="AN1058" s="4"/>
      <c r="AO1058" s="4"/>
    </row>
    <row r="1059" spans="1:41" ht="12.75">
      <c r="A1059" s="11">
        <v>1052</v>
      </c>
      <c r="B1059" s="46">
        <v>24200603</v>
      </c>
      <c r="D1059" s="5" t="s">
        <v>781</v>
      </c>
      <c r="F1059" s="48">
        <v>0</v>
      </c>
      <c r="G1059" s="48">
        <v>0</v>
      </c>
      <c r="H1059" s="48">
        <v>0</v>
      </c>
      <c r="I1059" s="48">
        <v>0</v>
      </c>
      <c r="J1059" s="48">
        <v>0</v>
      </c>
      <c r="K1059" s="48">
        <v>0</v>
      </c>
      <c r="L1059" s="48">
        <v>0</v>
      </c>
      <c r="M1059" s="49">
        <v>0</v>
      </c>
      <c r="N1059" s="49">
        <v>0</v>
      </c>
      <c r="O1059" s="49">
        <v>0</v>
      </c>
      <c r="P1059" s="49">
        <v>0</v>
      </c>
      <c r="Q1059" s="49">
        <v>0</v>
      </c>
      <c r="R1059" s="49">
        <v>0</v>
      </c>
      <c r="S1059" s="50">
        <f t="shared" si="156"/>
        <v>0</v>
      </c>
      <c r="T1059" s="50" t="e">
        <f>S1059-#REF!</f>
        <v>#REF!</v>
      </c>
      <c r="U1059" s="51" t="s">
        <v>165</v>
      </c>
      <c r="V1059" s="51"/>
      <c r="W1059" s="51">
        <v>48</v>
      </c>
      <c r="X1059" s="56"/>
      <c r="Y1059" s="56">
        <v>52</v>
      </c>
      <c r="AA1059" s="53">
        <v>0</v>
      </c>
      <c r="AB1059" s="8">
        <v>0</v>
      </c>
      <c r="AC1059" s="54">
        <v>0</v>
      </c>
      <c r="AD1059" s="53"/>
      <c r="AE1059" s="8"/>
      <c r="AF1059" s="54">
        <f t="shared" si="159"/>
        <v>0</v>
      </c>
      <c r="AG1059" s="53"/>
      <c r="AH1059" s="8"/>
      <c r="AI1059" s="54">
        <f t="shared" si="157"/>
        <v>0</v>
      </c>
      <c r="AJ1059" s="53">
        <f t="shared" si="161"/>
        <v>0</v>
      </c>
      <c r="AK1059" s="8">
        <f t="shared" si="161"/>
        <v>0</v>
      </c>
      <c r="AL1059" s="54">
        <f t="shared" si="161"/>
        <v>0</v>
      </c>
      <c r="AM1059" s="55">
        <f t="shared" si="158"/>
        <v>0</v>
      </c>
      <c r="AN1059" s="4"/>
      <c r="AO1059" s="4"/>
    </row>
    <row r="1060" spans="1:41" ht="12.75">
      <c r="A1060" s="11">
        <v>1053</v>
      </c>
      <c r="B1060" s="82">
        <v>24200611</v>
      </c>
      <c r="D1060" s="5" t="s">
        <v>782</v>
      </c>
      <c r="F1060" s="48">
        <v>0</v>
      </c>
      <c r="G1060" s="48">
        <v>-31750</v>
      </c>
      <c r="H1060" s="48">
        <v>-63500</v>
      </c>
      <c r="I1060" s="48">
        <v>-95250</v>
      </c>
      <c r="J1060" s="48">
        <v>-127000</v>
      </c>
      <c r="K1060" s="48">
        <v>-158750</v>
      </c>
      <c r="L1060" s="48">
        <v>-190500</v>
      </c>
      <c r="M1060" s="49">
        <v>-222250</v>
      </c>
      <c r="N1060" s="49">
        <v>-254000</v>
      </c>
      <c r="O1060" s="49">
        <v>-285750</v>
      </c>
      <c r="P1060" s="49">
        <v>-317500</v>
      </c>
      <c r="Q1060" s="49">
        <v>48647.5</v>
      </c>
      <c r="R1060" s="49">
        <v>0</v>
      </c>
      <c r="S1060" s="50">
        <f t="shared" si="156"/>
        <v>-141466.875</v>
      </c>
      <c r="T1060" s="50" t="e">
        <f>S1060-#REF!</f>
        <v>#REF!</v>
      </c>
      <c r="U1060" s="51"/>
      <c r="V1060" s="51"/>
      <c r="W1060" s="51" t="s">
        <v>1161</v>
      </c>
      <c r="X1060" s="56"/>
      <c r="Y1060" s="56"/>
      <c r="AA1060" s="53">
        <v>0</v>
      </c>
      <c r="AB1060" s="8">
        <v>0</v>
      </c>
      <c r="AC1060" s="54">
        <v>0</v>
      </c>
      <c r="AD1060" s="53"/>
      <c r="AE1060" s="8"/>
      <c r="AF1060" s="54">
        <f t="shared" si="159"/>
        <v>0</v>
      </c>
      <c r="AG1060" s="53"/>
      <c r="AH1060" s="8"/>
      <c r="AI1060" s="54">
        <f t="shared" si="157"/>
        <v>0</v>
      </c>
      <c r="AJ1060" s="53">
        <f t="shared" si="161"/>
        <v>0</v>
      </c>
      <c r="AK1060" s="8">
        <f t="shared" si="161"/>
        <v>0</v>
      </c>
      <c r="AL1060" s="54">
        <f t="shared" si="161"/>
        <v>0</v>
      </c>
      <c r="AM1060" s="55">
        <f t="shared" si="158"/>
        <v>-141466.875</v>
      </c>
      <c r="AN1060" s="4"/>
      <c r="AO1060" s="4"/>
    </row>
    <row r="1061" spans="1:41" ht="12.75">
      <c r="A1061" s="11">
        <v>1054</v>
      </c>
      <c r="B1061" s="75">
        <v>24200621</v>
      </c>
      <c r="C1061" s="11"/>
      <c r="D1061" s="5" t="s">
        <v>783</v>
      </c>
      <c r="F1061" s="48">
        <v>-160597.07</v>
      </c>
      <c r="G1061" s="48">
        <v>-159470.03</v>
      </c>
      <c r="H1061" s="48">
        <v>-158331.7</v>
      </c>
      <c r="I1061" s="48">
        <v>-157181.96</v>
      </c>
      <c r="J1061" s="48">
        <v>-156020.68</v>
      </c>
      <c r="K1061" s="48">
        <v>-154847.74</v>
      </c>
      <c r="L1061" s="48">
        <v>-153663.01</v>
      </c>
      <c r="M1061" s="49">
        <v>-152466.36</v>
      </c>
      <c r="N1061" s="49">
        <v>-151257.66</v>
      </c>
      <c r="O1061" s="49">
        <v>-150036.79</v>
      </c>
      <c r="P1061" s="49">
        <v>-148803.61</v>
      </c>
      <c r="Q1061" s="49">
        <v>-147561.06</v>
      </c>
      <c r="R1061" s="49">
        <v>-146303.67</v>
      </c>
      <c r="S1061" s="50">
        <f t="shared" si="156"/>
        <v>-153590.91416666668</v>
      </c>
      <c r="T1061" s="50" t="e">
        <f>S1061-#REF!</f>
        <v>#REF!</v>
      </c>
      <c r="U1061" s="51"/>
      <c r="V1061" s="51"/>
      <c r="W1061" s="51" t="s">
        <v>1161</v>
      </c>
      <c r="X1061" s="56"/>
      <c r="Y1061" s="56"/>
      <c r="AA1061" s="53">
        <v>0</v>
      </c>
      <c r="AB1061" s="8">
        <v>0</v>
      </c>
      <c r="AC1061" s="54">
        <v>0</v>
      </c>
      <c r="AD1061" s="53"/>
      <c r="AE1061" s="8"/>
      <c r="AF1061" s="54">
        <f t="shared" si="159"/>
        <v>0</v>
      </c>
      <c r="AG1061" s="53"/>
      <c r="AH1061" s="8"/>
      <c r="AI1061" s="54">
        <f t="shared" si="157"/>
        <v>0</v>
      </c>
      <c r="AJ1061" s="53">
        <f t="shared" si="161"/>
        <v>0</v>
      </c>
      <c r="AK1061" s="8">
        <f t="shared" si="161"/>
        <v>0</v>
      </c>
      <c r="AL1061" s="54">
        <f t="shared" si="161"/>
        <v>0</v>
      </c>
      <c r="AM1061" s="55">
        <f t="shared" si="158"/>
        <v>-153590.91416666668</v>
      </c>
      <c r="AN1061" s="4"/>
      <c r="AO1061" s="4"/>
    </row>
    <row r="1062" spans="1:41" ht="12.75">
      <c r="A1062" s="11">
        <v>1055</v>
      </c>
      <c r="B1062" s="46">
        <v>24200622</v>
      </c>
      <c r="D1062" s="11" t="s">
        <v>784</v>
      </c>
      <c r="F1062" s="48">
        <v>-1461129.98</v>
      </c>
      <c r="G1062" s="48">
        <v>-1574732.98</v>
      </c>
      <c r="H1062" s="48">
        <v>-1781865.98</v>
      </c>
      <c r="I1062" s="48">
        <v>-2086587.98</v>
      </c>
      <c r="J1062" s="48">
        <v>-2441594.98</v>
      </c>
      <c r="K1062" s="48">
        <v>-2767185.98</v>
      </c>
      <c r="L1062" s="48">
        <v>-3196962.41</v>
      </c>
      <c r="M1062" s="49">
        <v>-1223064.76</v>
      </c>
      <c r="N1062" s="49">
        <v>-1394610.76</v>
      </c>
      <c r="O1062" s="49">
        <v>-1518759.76</v>
      </c>
      <c r="P1062" s="49">
        <v>-1614077.76</v>
      </c>
      <c r="Q1062" s="49">
        <v>-1700829.76</v>
      </c>
      <c r="R1062" s="49">
        <v>-1792463.76</v>
      </c>
      <c r="S1062" s="50">
        <f t="shared" si="156"/>
        <v>-1910589.1650000003</v>
      </c>
      <c r="T1062" s="50" t="e">
        <f>S1062-#REF!</f>
        <v>#REF!</v>
      </c>
      <c r="U1062" s="51" t="s">
        <v>1186</v>
      </c>
      <c r="V1062" s="51"/>
      <c r="W1062" s="51"/>
      <c r="X1062" s="56"/>
      <c r="Y1062" s="56"/>
      <c r="AA1062" s="53">
        <v>0</v>
      </c>
      <c r="AB1062" s="8">
        <v>0</v>
      </c>
      <c r="AC1062" s="54">
        <v>0</v>
      </c>
      <c r="AD1062" s="53"/>
      <c r="AE1062" s="8"/>
      <c r="AF1062" s="54">
        <f t="shared" si="159"/>
        <v>0</v>
      </c>
      <c r="AG1062" s="53"/>
      <c r="AH1062" s="8"/>
      <c r="AI1062" s="54">
        <f t="shared" si="157"/>
        <v>0</v>
      </c>
      <c r="AJ1062" s="53">
        <f t="shared" si="161"/>
        <v>0</v>
      </c>
      <c r="AK1062" s="8">
        <f t="shared" si="161"/>
        <v>0</v>
      </c>
      <c r="AL1062" s="54">
        <f t="shared" si="161"/>
        <v>0</v>
      </c>
      <c r="AM1062" s="55">
        <f t="shared" si="158"/>
        <v>-1910589.1650000003</v>
      </c>
      <c r="AN1062" s="4"/>
      <c r="AO1062" s="4"/>
    </row>
    <row r="1063" spans="1:41" ht="12.75">
      <c r="A1063" s="11">
        <v>1056</v>
      </c>
      <c r="B1063" s="46">
        <v>24200632</v>
      </c>
      <c r="D1063" s="11" t="s">
        <v>785</v>
      </c>
      <c r="E1063" s="3">
        <v>38596</v>
      </c>
      <c r="F1063" s="48">
        <v>0</v>
      </c>
      <c r="G1063" s="48">
        <v>0</v>
      </c>
      <c r="H1063" s="48">
        <v>0</v>
      </c>
      <c r="I1063" s="48">
        <v>0</v>
      </c>
      <c r="J1063" s="48">
        <v>0</v>
      </c>
      <c r="K1063" s="48">
        <v>0</v>
      </c>
      <c r="L1063" s="48">
        <v>0</v>
      </c>
      <c r="M1063" s="49">
        <v>0</v>
      </c>
      <c r="N1063" s="49">
        <v>0</v>
      </c>
      <c r="O1063" s="49">
        <v>0</v>
      </c>
      <c r="P1063" s="49">
        <v>0</v>
      </c>
      <c r="Q1063" s="49">
        <v>0</v>
      </c>
      <c r="R1063" s="49">
        <v>0</v>
      </c>
      <c r="S1063" s="50">
        <f t="shared" si="156"/>
        <v>0</v>
      </c>
      <c r="T1063" s="50" t="e">
        <f>S1063-#REF!</f>
        <v>#REF!</v>
      </c>
      <c r="U1063" s="51">
        <v>65</v>
      </c>
      <c r="V1063" s="51"/>
      <c r="W1063" s="51">
        <v>62</v>
      </c>
      <c r="X1063" s="56"/>
      <c r="Y1063" s="56">
        <v>42</v>
      </c>
      <c r="AA1063" s="53">
        <v>0</v>
      </c>
      <c r="AB1063" s="8">
        <v>0</v>
      </c>
      <c r="AC1063" s="54">
        <v>0</v>
      </c>
      <c r="AD1063" s="53"/>
      <c r="AE1063" s="8"/>
      <c r="AF1063" s="54">
        <f t="shared" si="159"/>
        <v>0</v>
      </c>
      <c r="AG1063" s="53"/>
      <c r="AH1063" s="8"/>
      <c r="AI1063" s="54">
        <f t="shared" si="157"/>
        <v>0</v>
      </c>
      <c r="AJ1063" s="53">
        <f t="shared" si="161"/>
        <v>0</v>
      </c>
      <c r="AK1063" s="8">
        <f t="shared" si="161"/>
        <v>0</v>
      </c>
      <c r="AL1063" s="54">
        <f t="shared" si="161"/>
        <v>0</v>
      </c>
      <c r="AM1063" s="55">
        <f t="shared" si="158"/>
        <v>0</v>
      </c>
      <c r="AN1063" s="4"/>
      <c r="AO1063" s="4"/>
    </row>
    <row r="1064" spans="1:41" ht="12.75">
      <c r="A1064" s="11">
        <v>1057</v>
      </c>
      <c r="B1064" s="46">
        <v>24200633</v>
      </c>
      <c r="D1064" s="11" t="s">
        <v>786</v>
      </c>
      <c r="F1064" s="48">
        <v>-928858.15</v>
      </c>
      <c r="G1064" s="48">
        <v>-1014189.86</v>
      </c>
      <c r="H1064" s="48">
        <v>-1102221.77</v>
      </c>
      <c r="I1064" s="48">
        <v>-1210711.88</v>
      </c>
      <c r="J1064" s="48">
        <v>-1313703.43</v>
      </c>
      <c r="K1064" s="48">
        <v>-291904.02</v>
      </c>
      <c r="L1064" s="48">
        <v>-266981.25</v>
      </c>
      <c r="M1064" s="49">
        <v>-358253.23</v>
      </c>
      <c r="N1064" s="49">
        <v>-450999.81</v>
      </c>
      <c r="O1064" s="49">
        <v>-527400.83</v>
      </c>
      <c r="P1064" s="49">
        <v>-634637.16</v>
      </c>
      <c r="Q1064" s="49">
        <v>-729265.77</v>
      </c>
      <c r="R1064" s="49">
        <v>-791641.25</v>
      </c>
      <c r="S1064" s="50">
        <f t="shared" si="156"/>
        <v>-730043.2258333332</v>
      </c>
      <c r="T1064" s="50" t="e">
        <f>S1064-#REF!</f>
        <v>#REF!</v>
      </c>
      <c r="U1064" s="51" t="s">
        <v>1148</v>
      </c>
      <c r="V1064" s="51"/>
      <c r="W1064" s="51" t="s">
        <v>1149</v>
      </c>
      <c r="X1064" s="56"/>
      <c r="Y1064" s="56"/>
      <c r="AA1064" s="53">
        <v>0</v>
      </c>
      <c r="AB1064" s="8">
        <v>0</v>
      </c>
      <c r="AC1064" s="54">
        <v>0</v>
      </c>
      <c r="AD1064" s="53"/>
      <c r="AE1064" s="8"/>
      <c r="AF1064" s="54">
        <f t="shared" si="159"/>
        <v>0</v>
      </c>
      <c r="AG1064" s="53"/>
      <c r="AH1064" s="8"/>
      <c r="AI1064" s="54">
        <f t="shared" si="157"/>
        <v>0</v>
      </c>
      <c r="AJ1064" s="53">
        <f t="shared" si="161"/>
        <v>0</v>
      </c>
      <c r="AK1064" s="8">
        <f t="shared" si="161"/>
        <v>0</v>
      </c>
      <c r="AL1064" s="54">
        <f t="shared" si="161"/>
        <v>0</v>
      </c>
      <c r="AM1064" s="55">
        <f t="shared" si="158"/>
        <v>-730043.2258333332</v>
      </c>
      <c r="AN1064" s="4"/>
      <c r="AO1064" s="4"/>
    </row>
    <row r="1065" spans="1:41" ht="12.75">
      <c r="A1065" s="11">
        <v>1058</v>
      </c>
      <c r="B1065" s="75">
        <v>24200631</v>
      </c>
      <c r="C1065" s="11"/>
      <c r="D1065" s="5" t="s">
        <v>787</v>
      </c>
      <c r="E1065" s="23"/>
      <c r="F1065" s="48">
        <v>0</v>
      </c>
      <c r="G1065" s="48">
        <v>0</v>
      </c>
      <c r="H1065" s="48">
        <v>0</v>
      </c>
      <c r="I1065" s="48">
        <v>0</v>
      </c>
      <c r="J1065" s="48">
        <v>0</v>
      </c>
      <c r="K1065" s="48">
        <v>0</v>
      </c>
      <c r="L1065" s="48">
        <v>0</v>
      </c>
      <c r="M1065" s="49">
        <v>0</v>
      </c>
      <c r="N1065" s="49">
        <v>0</v>
      </c>
      <c r="O1065" s="49">
        <v>0</v>
      </c>
      <c r="P1065" s="49">
        <v>0</v>
      </c>
      <c r="Q1065" s="49">
        <v>0</v>
      </c>
      <c r="R1065" s="49">
        <v>0</v>
      </c>
      <c r="S1065" s="50">
        <f t="shared" si="156"/>
        <v>0</v>
      </c>
      <c r="T1065" s="50" t="e">
        <f>S1065-#REF!</f>
        <v>#REF!</v>
      </c>
      <c r="U1065" s="51"/>
      <c r="V1065" s="51"/>
      <c r="W1065" s="51" t="s">
        <v>1161</v>
      </c>
      <c r="X1065" s="56"/>
      <c r="Y1065" s="56"/>
      <c r="AA1065" s="53">
        <v>0</v>
      </c>
      <c r="AB1065" s="8">
        <v>0</v>
      </c>
      <c r="AC1065" s="54">
        <v>0</v>
      </c>
      <c r="AD1065" s="53"/>
      <c r="AE1065" s="8"/>
      <c r="AF1065" s="54">
        <f t="shared" si="159"/>
        <v>0</v>
      </c>
      <c r="AG1065" s="53"/>
      <c r="AH1065" s="8"/>
      <c r="AI1065" s="54">
        <f t="shared" si="157"/>
        <v>0</v>
      </c>
      <c r="AJ1065" s="53">
        <f t="shared" si="161"/>
        <v>0</v>
      </c>
      <c r="AK1065" s="8">
        <f t="shared" si="161"/>
        <v>0</v>
      </c>
      <c r="AL1065" s="54">
        <f t="shared" si="161"/>
        <v>0</v>
      </c>
      <c r="AM1065" s="55">
        <f t="shared" si="158"/>
        <v>0</v>
      </c>
      <c r="AN1065" s="4"/>
      <c r="AO1065" s="4"/>
    </row>
    <row r="1066" spans="1:41" ht="12.75">
      <c r="A1066" s="11">
        <v>1059</v>
      </c>
      <c r="B1066" s="75">
        <v>24200641</v>
      </c>
      <c r="C1066" s="11"/>
      <c r="D1066" s="5" t="s">
        <v>788</v>
      </c>
      <c r="E1066" s="23">
        <v>38869</v>
      </c>
      <c r="F1066" s="48">
        <v>-375000</v>
      </c>
      <c r="G1066" s="48">
        <v>-375000</v>
      </c>
      <c r="H1066" s="48">
        <v>-375000</v>
      </c>
      <c r="I1066" s="48">
        <v>-976103</v>
      </c>
      <c r="J1066" s="48">
        <v>-976103</v>
      </c>
      <c r="K1066" s="48">
        <v>-1000000</v>
      </c>
      <c r="L1066" s="48">
        <v>0</v>
      </c>
      <c r="M1066" s="49">
        <v>0</v>
      </c>
      <c r="N1066" s="49">
        <v>0</v>
      </c>
      <c r="O1066" s="49">
        <v>-363970.5</v>
      </c>
      <c r="P1066" s="49">
        <v>-363970.5</v>
      </c>
      <c r="Q1066" s="49">
        <v>-363970.5</v>
      </c>
      <c r="R1066" s="49">
        <v>-620404.5</v>
      </c>
      <c r="S1066" s="50">
        <f t="shared" si="156"/>
        <v>-440984.9791666667</v>
      </c>
      <c r="T1066" s="50" t="e">
        <f>S1066-#REF!</f>
        <v>#REF!</v>
      </c>
      <c r="U1066" s="51" t="s">
        <v>597</v>
      </c>
      <c r="V1066" s="51"/>
      <c r="W1066" s="51" t="s">
        <v>598</v>
      </c>
      <c r="X1066" s="56"/>
      <c r="Y1066" s="56" t="s">
        <v>328</v>
      </c>
      <c r="AA1066" s="53">
        <v>0</v>
      </c>
      <c r="AB1066" s="8">
        <v>0</v>
      </c>
      <c r="AC1066" s="54">
        <v>0</v>
      </c>
      <c r="AD1066" s="53"/>
      <c r="AE1066" s="8"/>
      <c r="AF1066" s="54">
        <f t="shared" si="159"/>
        <v>0</v>
      </c>
      <c r="AG1066" s="53"/>
      <c r="AH1066" s="8"/>
      <c r="AI1066" s="54">
        <f t="shared" si="157"/>
        <v>0</v>
      </c>
      <c r="AJ1066" s="53">
        <f t="shared" si="161"/>
        <v>-440984.9791666667</v>
      </c>
      <c r="AK1066" s="8">
        <f t="shared" si="161"/>
        <v>-440984.9791666667</v>
      </c>
      <c r="AL1066" s="54">
        <f t="shared" si="161"/>
        <v>-440984.9791666667</v>
      </c>
      <c r="AM1066" s="55">
        <f t="shared" si="158"/>
        <v>0</v>
      </c>
      <c r="AN1066" s="4"/>
      <c r="AO1066" s="4"/>
    </row>
    <row r="1067" spans="1:41" ht="12.75">
      <c r="A1067" s="11">
        <v>1060</v>
      </c>
      <c r="B1067" s="46">
        <v>24200643</v>
      </c>
      <c r="D1067" s="11" t="s">
        <v>789</v>
      </c>
      <c r="F1067" s="48">
        <v>-570456.42</v>
      </c>
      <c r="G1067" s="48">
        <v>-563840.42</v>
      </c>
      <c r="H1067" s="48">
        <v>-562002.71</v>
      </c>
      <c r="I1067" s="48">
        <v>-559203.87</v>
      </c>
      <c r="J1067" s="48">
        <v>-555671.03</v>
      </c>
      <c r="K1067" s="48">
        <v>-553728.19</v>
      </c>
      <c r="L1067" s="48">
        <v>-550154.55</v>
      </c>
      <c r="M1067" s="49">
        <v>-547138.11</v>
      </c>
      <c r="N1067" s="49">
        <v>-537033.55</v>
      </c>
      <c r="O1067" s="49">
        <v>-532959.79</v>
      </c>
      <c r="P1067" s="49">
        <v>-530795.39</v>
      </c>
      <c r="Q1067" s="49">
        <v>-526202</v>
      </c>
      <c r="R1067" s="49">
        <v>-520662.85</v>
      </c>
      <c r="S1067" s="50">
        <f t="shared" si="156"/>
        <v>-547024.10375</v>
      </c>
      <c r="T1067" s="50" t="e">
        <f>S1067-#REF!</f>
        <v>#REF!</v>
      </c>
      <c r="U1067" s="51" t="s">
        <v>1148</v>
      </c>
      <c r="V1067" s="51"/>
      <c r="W1067" s="51" t="s">
        <v>1149</v>
      </c>
      <c r="X1067" s="56"/>
      <c r="Y1067" s="56"/>
      <c r="AA1067" s="53">
        <v>0</v>
      </c>
      <c r="AB1067" s="8">
        <v>0</v>
      </c>
      <c r="AC1067" s="54">
        <v>0</v>
      </c>
      <c r="AD1067" s="53"/>
      <c r="AE1067" s="8"/>
      <c r="AF1067" s="54">
        <f t="shared" si="159"/>
        <v>0</v>
      </c>
      <c r="AG1067" s="53"/>
      <c r="AH1067" s="8"/>
      <c r="AI1067" s="54">
        <f t="shared" si="157"/>
        <v>0</v>
      </c>
      <c r="AJ1067" s="53">
        <f t="shared" si="161"/>
        <v>0</v>
      </c>
      <c r="AK1067" s="8">
        <f t="shared" si="161"/>
        <v>0</v>
      </c>
      <c r="AL1067" s="54">
        <f t="shared" si="161"/>
        <v>0</v>
      </c>
      <c r="AM1067" s="55">
        <f t="shared" si="158"/>
        <v>-547024.10375</v>
      </c>
      <c r="AN1067" s="4"/>
      <c r="AO1067" s="4"/>
    </row>
    <row r="1068" spans="1:41" ht="12.75">
      <c r="A1068" s="11">
        <v>1061</v>
      </c>
      <c r="B1068" s="82">
        <v>24200653</v>
      </c>
      <c r="D1068" s="5" t="s">
        <v>790</v>
      </c>
      <c r="F1068" s="48">
        <v>-538971.58</v>
      </c>
      <c r="G1068" s="48">
        <v>-598855.42</v>
      </c>
      <c r="H1068" s="48">
        <v>-658743.09</v>
      </c>
      <c r="I1068" s="48">
        <v>-842677.82</v>
      </c>
      <c r="J1068" s="48">
        <v>-873051.52</v>
      </c>
      <c r="K1068" s="48">
        <v>-54856.16</v>
      </c>
      <c r="L1068" s="48">
        <v>-219794.85</v>
      </c>
      <c r="M1068" s="49">
        <v>-139786.41</v>
      </c>
      <c r="N1068" s="49">
        <v>-178666.04</v>
      </c>
      <c r="O1068" s="49">
        <v>-334530.95</v>
      </c>
      <c r="P1068" s="49">
        <v>-369102.58</v>
      </c>
      <c r="Q1068" s="49">
        <v>-407342.51</v>
      </c>
      <c r="R1068" s="49">
        <v>-379742.9</v>
      </c>
      <c r="S1068" s="50">
        <f t="shared" si="156"/>
        <v>-428063.7158333334</v>
      </c>
      <c r="T1068" s="50" t="e">
        <f>S1068-#REF!</f>
        <v>#REF!</v>
      </c>
      <c r="U1068" s="51" t="s">
        <v>1148</v>
      </c>
      <c r="V1068" s="51"/>
      <c r="W1068" s="51" t="s">
        <v>1149</v>
      </c>
      <c r="X1068" s="56"/>
      <c r="Y1068" s="56"/>
      <c r="AA1068" s="53">
        <v>0</v>
      </c>
      <c r="AB1068" s="8">
        <v>0</v>
      </c>
      <c r="AC1068" s="54">
        <v>0</v>
      </c>
      <c r="AD1068" s="53"/>
      <c r="AE1068" s="8"/>
      <c r="AF1068" s="54">
        <f t="shared" si="159"/>
        <v>0</v>
      </c>
      <c r="AG1068" s="53"/>
      <c r="AH1068" s="8"/>
      <c r="AI1068" s="54">
        <f t="shared" si="157"/>
        <v>0</v>
      </c>
      <c r="AJ1068" s="53">
        <f t="shared" si="161"/>
        <v>0</v>
      </c>
      <c r="AK1068" s="8">
        <f t="shared" si="161"/>
        <v>0</v>
      </c>
      <c r="AL1068" s="54">
        <f t="shared" si="161"/>
        <v>0</v>
      </c>
      <c r="AM1068" s="55">
        <f t="shared" si="158"/>
        <v>-428063.7158333334</v>
      </c>
      <c r="AN1068" s="4"/>
      <c r="AO1068" s="4"/>
    </row>
    <row r="1069" spans="1:41" ht="12.75">
      <c r="A1069" s="11">
        <v>1062</v>
      </c>
      <c r="B1069" s="75">
        <v>24200713</v>
      </c>
      <c r="D1069" s="5" t="s">
        <v>791</v>
      </c>
      <c r="E1069" s="3">
        <v>38961</v>
      </c>
      <c r="F1069" s="48">
        <v>-72000</v>
      </c>
      <c r="G1069" s="48">
        <v>-72000</v>
      </c>
      <c r="H1069" s="48">
        <v>-72000</v>
      </c>
      <c r="I1069" s="48">
        <v>0</v>
      </c>
      <c r="J1069" s="48">
        <v>0</v>
      </c>
      <c r="K1069" s="48">
        <v>0</v>
      </c>
      <c r="L1069" s="48">
        <v>0</v>
      </c>
      <c r="M1069" s="49">
        <v>0</v>
      </c>
      <c r="N1069" s="49">
        <v>0</v>
      </c>
      <c r="O1069" s="49">
        <v>0</v>
      </c>
      <c r="P1069" s="49">
        <v>0</v>
      </c>
      <c r="Q1069" s="49">
        <v>0</v>
      </c>
      <c r="R1069" s="49">
        <v>0</v>
      </c>
      <c r="S1069" s="50">
        <f t="shared" si="156"/>
        <v>-15000</v>
      </c>
      <c r="T1069" s="50" t="e">
        <f>S1069-#REF!</f>
        <v>#REF!</v>
      </c>
      <c r="U1069" s="51" t="s">
        <v>1056</v>
      </c>
      <c r="V1069" s="51"/>
      <c r="W1069" s="51" t="s">
        <v>1130</v>
      </c>
      <c r="X1069" s="56"/>
      <c r="Y1069" s="56" t="s">
        <v>328</v>
      </c>
      <c r="AA1069" s="53">
        <v>0</v>
      </c>
      <c r="AB1069" s="8">
        <v>0</v>
      </c>
      <c r="AC1069" s="54">
        <v>0</v>
      </c>
      <c r="AD1069" s="53"/>
      <c r="AE1069" s="8"/>
      <c r="AF1069" s="54">
        <f t="shared" si="159"/>
        <v>0</v>
      </c>
      <c r="AG1069" s="53"/>
      <c r="AH1069" s="8"/>
      <c r="AI1069" s="54">
        <f t="shared" si="157"/>
        <v>0</v>
      </c>
      <c r="AJ1069" s="53">
        <f t="shared" si="161"/>
        <v>-15000</v>
      </c>
      <c r="AK1069" s="8">
        <f t="shared" si="161"/>
        <v>-15000</v>
      </c>
      <c r="AL1069" s="54">
        <f t="shared" si="161"/>
        <v>-15000</v>
      </c>
      <c r="AM1069" s="55">
        <f t="shared" si="158"/>
        <v>0</v>
      </c>
      <c r="AN1069" s="4"/>
      <c r="AO1069" s="4"/>
    </row>
    <row r="1070" spans="1:41" ht="12.75">
      <c r="A1070" s="11">
        <v>1063</v>
      </c>
      <c r="B1070" s="75">
        <v>24200723</v>
      </c>
      <c r="D1070" s="5" t="s">
        <v>792</v>
      </c>
      <c r="E1070" s="3">
        <v>39142</v>
      </c>
      <c r="F1070" s="48"/>
      <c r="G1070" s="48"/>
      <c r="H1070" s="48"/>
      <c r="I1070" s="48">
        <v>0</v>
      </c>
      <c r="J1070" s="48">
        <v>0</v>
      </c>
      <c r="K1070" s="84">
        <v>0</v>
      </c>
      <c r="L1070" s="48">
        <v>-16717.68</v>
      </c>
      <c r="M1070" s="49">
        <v>0</v>
      </c>
      <c r="N1070" s="49">
        <v>0</v>
      </c>
      <c r="O1070" s="49">
        <v>-19972.68</v>
      </c>
      <c r="P1070" s="49">
        <v>0</v>
      </c>
      <c r="Q1070" s="49">
        <v>0</v>
      </c>
      <c r="R1070" s="49">
        <v>-19991.99</v>
      </c>
      <c r="S1070" s="50">
        <f t="shared" si="156"/>
        <v>-3890.5295833333334</v>
      </c>
      <c r="T1070" s="50" t="e">
        <f>S1070-#REF!</f>
        <v>#REF!</v>
      </c>
      <c r="U1070" s="51" t="s">
        <v>1148</v>
      </c>
      <c r="V1070" s="51"/>
      <c r="W1070" s="51" t="s">
        <v>1149</v>
      </c>
      <c r="X1070" s="56"/>
      <c r="Y1070" s="56"/>
      <c r="AA1070" s="53">
        <v>0</v>
      </c>
      <c r="AB1070" s="8">
        <v>0</v>
      </c>
      <c r="AC1070" s="54">
        <v>0</v>
      </c>
      <c r="AD1070" s="53"/>
      <c r="AE1070" s="8"/>
      <c r="AF1070" s="54">
        <f t="shared" si="159"/>
        <v>0</v>
      </c>
      <c r="AG1070" s="53"/>
      <c r="AH1070" s="8"/>
      <c r="AI1070" s="54">
        <f t="shared" si="157"/>
        <v>0</v>
      </c>
      <c r="AJ1070" s="53">
        <f t="shared" si="161"/>
        <v>0</v>
      </c>
      <c r="AK1070" s="8">
        <f t="shared" si="161"/>
        <v>0</v>
      </c>
      <c r="AL1070" s="54">
        <f t="shared" si="161"/>
        <v>0</v>
      </c>
      <c r="AM1070" s="55">
        <f t="shared" si="158"/>
        <v>-3890.5295833333334</v>
      </c>
      <c r="AN1070" s="4"/>
      <c r="AO1070" s="4"/>
    </row>
    <row r="1071" spans="1:41" ht="12.75">
      <c r="A1071" s="11">
        <v>1064</v>
      </c>
      <c r="B1071" s="75">
        <v>24300011</v>
      </c>
      <c r="D1071" s="5" t="s">
        <v>793</v>
      </c>
      <c r="E1071" s="3">
        <v>39052</v>
      </c>
      <c r="F1071" s="48">
        <v>0</v>
      </c>
      <c r="G1071" s="48">
        <v>0</v>
      </c>
      <c r="H1071" s="48">
        <v>-1605054</v>
      </c>
      <c r="I1071" s="48">
        <v>-1605054</v>
      </c>
      <c r="J1071" s="48">
        <v>-1605054</v>
      </c>
      <c r="K1071" s="48">
        <v>-1552498.78</v>
      </c>
      <c r="L1071" s="48">
        <v>-1552498.78</v>
      </c>
      <c r="M1071" s="49">
        <v>-1552498.78</v>
      </c>
      <c r="N1071" s="49">
        <v>-1552498.78</v>
      </c>
      <c r="O1071" s="49">
        <v>-165159.68</v>
      </c>
      <c r="P1071" s="49">
        <v>-165159.68</v>
      </c>
      <c r="Q1071" s="49">
        <v>-83855.1</v>
      </c>
      <c r="R1071" s="49">
        <v>-83855.1</v>
      </c>
      <c r="S1071" s="50">
        <f t="shared" si="156"/>
        <v>-956771.5941666666</v>
      </c>
      <c r="T1071" s="50" t="e">
        <f>S1071-#REF!</f>
        <v>#REF!</v>
      </c>
      <c r="U1071" s="51" t="s">
        <v>1054</v>
      </c>
      <c r="V1071" s="51"/>
      <c r="W1071" s="51" t="s">
        <v>1055</v>
      </c>
      <c r="X1071" s="56"/>
      <c r="Y1071" s="56" t="s">
        <v>1056</v>
      </c>
      <c r="AA1071" s="53">
        <v>0</v>
      </c>
      <c r="AB1071" s="8">
        <v>0</v>
      </c>
      <c r="AC1071" s="54">
        <v>0</v>
      </c>
      <c r="AD1071" s="53"/>
      <c r="AE1071" s="8"/>
      <c r="AF1071" s="54">
        <f t="shared" si="159"/>
        <v>0</v>
      </c>
      <c r="AG1071" s="53"/>
      <c r="AH1071" s="8"/>
      <c r="AI1071" s="54">
        <f t="shared" si="157"/>
        <v>0</v>
      </c>
      <c r="AJ1071" s="53">
        <f t="shared" si="161"/>
        <v>-956771.5941666666</v>
      </c>
      <c r="AK1071" s="8">
        <f t="shared" si="161"/>
        <v>-956771.5941666666</v>
      </c>
      <c r="AL1071" s="54">
        <f t="shared" si="161"/>
        <v>-956771.5941666666</v>
      </c>
      <c r="AM1071" s="55">
        <f t="shared" si="158"/>
        <v>0</v>
      </c>
      <c r="AN1071" s="4"/>
      <c r="AO1071" s="4"/>
    </row>
    <row r="1072" spans="1:41" ht="12.75">
      <c r="A1072" s="11">
        <v>1065</v>
      </c>
      <c r="B1072" s="75">
        <v>24400001</v>
      </c>
      <c r="C1072" s="11"/>
      <c r="D1072" s="5" t="s">
        <v>794</v>
      </c>
      <c r="F1072" s="48">
        <v>-1762833</v>
      </c>
      <c r="G1072" s="48">
        <v>-1695429</v>
      </c>
      <c r="H1072" s="48">
        <v>-1695429</v>
      </c>
      <c r="I1072" s="48">
        <v>-917995</v>
      </c>
      <c r="J1072" s="48">
        <v>0</v>
      </c>
      <c r="K1072" s="48">
        <v>0</v>
      </c>
      <c r="L1072" s="48">
        <v>-60803</v>
      </c>
      <c r="M1072" s="49">
        <v>-35882</v>
      </c>
      <c r="N1072" s="49">
        <v>-35882</v>
      </c>
      <c r="O1072" s="49">
        <v>-2736968</v>
      </c>
      <c r="P1072" s="49">
        <v>-2725088</v>
      </c>
      <c r="Q1072" s="49">
        <v>-2725088</v>
      </c>
      <c r="R1072" s="49">
        <v>-3205087</v>
      </c>
      <c r="S1072" s="50">
        <f t="shared" si="156"/>
        <v>-1259377</v>
      </c>
      <c r="T1072" s="50" t="e">
        <f>S1072-#REF!</f>
        <v>#REF!</v>
      </c>
      <c r="U1072" s="51" t="s">
        <v>1163</v>
      </c>
      <c r="V1072" s="51"/>
      <c r="W1072" s="51" t="s">
        <v>1164</v>
      </c>
      <c r="X1072" s="56"/>
      <c r="Y1072" s="56">
        <v>40</v>
      </c>
      <c r="AA1072" s="53">
        <v>0</v>
      </c>
      <c r="AB1072" s="8">
        <v>0</v>
      </c>
      <c r="AC1072" s="54">
        <v>0</v>
      </c>
      <c r="AD1072" s="53"/>
      <c r="AE1072" s="8"/>
      <c r="AF1072" s="54">
        <f t="shared" si="159"/>
        <v>0</v>
      </c>
      <c r="AG1072" s="53"/>
      <c r="AH1072" s="8"/>
      <c r="AI1072" s="54">
        <f t="shared" si="157"/>
        <v>0</v>
      </c>
      <c r="AJ1072" s="53">
        <f t="shared" si="161"/>
        <v>-1259377</v>
      </c>
      <c r="AK1072" s="8">
        <f t="shared" si="161"/>
        <v>-1259377</v>
      </c>
      <c r="AL1072" s="54">
        <f t="shared" si="161"/>
        <v>-1259377</v>
      </c>
      <c r="AM1072" s="55">
        <f t="shared" si="158"/>
        <v>0</v>
      </c>
      <c r="AN1072" s="4"/>
      <c r="AO1072" s="4"/>
    </row>
    <row r="1073" spans="1:41" ht="12.75">
      <c r="A1073" s="11">
        <v>1066</v>
      </c>
      <c r="B1073" s="75">
        <v>24400011</v>
      </c>
      <c r="C1073" s="11"/>
      <c r="D1073" s="5" t="s">
        <v>795</v>
      </c>
      <c r="E1073" s="3">
        <v>39240</v>
      </c>
      <c r="F1073" s="48"/>
      <c r="G1073" s="48"/>
      <c r="H1073" s="48"/>
      <c r="I1073" s="48"/>
      <c r="J1073" s="48"/>
      <c r="K1073" s="48"/>
      <c r="L1073" s="48"/>
      <c r="O1073" s="49">
        <v>-7271776</v>
      </c>
      <c r="P1073" s="49">
        <v>-7486827</v>
      </c>
      <c r="Q1073" s="49">
        <v>-7486827</v>
      </c>
      <c r="R1073" s="49">
        <v>-6463772</v>
      </c>
      <c r="S1073" s="50">
        <f t="shared" si="156"/>
        <v>-2123109.6666666665</v>
      </c>
      <c r="T1073" s="50" t="e">
        <f>S1073-#REF!</f>
        <v>#REF!</v>
      </c>
      <c r="U1073" s="51" t="s">
        <v>1163</v>
      </c>
      <c r="V1073" s="51"/>
      <c r="W1073" s="51" t="s">
        <v>1164</v>
      </c>
      <c r="X1073" s="56"/>
      <c r="Y1073" s="56">
        <v>40</v>
      </c>
      <c r="AA1073" s="53">
        <v>0</v>
      </c>
      <c r="AB1073" s="8">
        <v>0</v>
      </c>
      <c r="AC1073" s="54">
        <v>0</v>
      </c>
      <c r="AD1073" s="53"/>
      <c r="AE1073" s="8"/>
      <c r="AF1073" s="54">
        <f t="shared" si="159"/>
        <v>0</v>
      </c>
      <c r="AG1073" s="53"/>
      <c r="AH1073" s="8"/>
      <c r="AI1073" s="54">
        <f t="shared" si="157"/>
        <v>0</v>
      </c>
      <c r="AJ1073" s="53">
        <f t="shared" si="161"/>
        <v>-2123109.6666666665</v>
      </c>
      <c r="AK1073" s="8">
        <f t="shared" si="161"/>
        <v>-2123109.6666666665</v>
      </c>
      <c r="AL1073" s="54">
        <f t="shared" si="161"/>
        <v>-2123109.6666666665</v>
      </c>
      <c r="AM1073" s="55">
        <f t="shared" si="158"/>
        <v>0</v>
      </c>
      <c r="AN1073" s="4"/>
      <c r="AO1073" s="4"/>
    </row>
    <row r="1074" spans="1:41" ht="12.75">
      <c r="A1074" s="11">
        <v>1067</v>
      </c>
      <c r="B1074" s="75">
        <v>24400021</v>
      </c>
      <c r="C1074" s="11"/>
      <c r="D1074" s="5" t="s">
        <v>796</v>
      </c>
      <c r="E1074" s="3">
        <v>39240</v>
      </c>
      <c r="F1074" s="48"/>
      <c r="G1074" s="48"/>
      <c r="H1074" s="48"/>
      <c r="I1074" s="48"/>
      <c r="J1074" s="48"/>
      <c r="K1074" s="48"/>
      <c r="L1074" s="48"/>
      <c r="O1074" s="49">
        <v>2705310</v>
      </c>
      <c r="P1074" s="49">
        <v>2703401</v>
      </c>
      <c r="Q1074" s="49">
        <v>2703401</v>
      </c>
      <c r="R1074" s="49">
        <v>2300983</v>
      </c>
      <c r="S1074" s="50">
        <f t="shared" si="156"/>
        <v>771883.625</v>
      </c>
      <c r="T1074" s="50" t="e">
        <f>S1074-#REF!</f>
        <v>#REF!</v>
      </c>
      <c r="U1074" s="51" t="s">
        <v>1163</v>
      </c>
      <c r="V1074" s="51"/>
      <c r="W1074" s="51" t="s">
        <v>1164</v>
      </c>
      <c r="X1074" s="67"/>
      <c r="Y1074" s="67">
        <v>40</v>
      </c>
      <c r="AA1074" s="53">
        <v>0</v>
      </c>
      <c r="AB1074" s="8">
        <v>0</v>
      </c>
      <c r="AC1074" s="54">
        <v>0</v>
      </c>
      <c r="AD1074" s="53"/>
      <c r="AE1074" s="8"/>
      <c r="AF1074" s="54">
        <f t="shared" si="159"/>
        <v>0</v>
      </c>
      <c r="AG1074" s="53"/>
      <c r="AH1074" s="8"/>
      <c r="AI1074" s="54">
        <f t="shared" si="157"/>
        <v>0</v>
      </c>
      <c r="AJ1074" s="53">
        <f t="shared" si="161"/>
        <v>771883.625</v>
      </c>
      <c r="AK1074" s="8">
        <f t="shared" si="161"/>
        <v>771883.625</v>
      </c>
      <c r="AL1074" s="54">
        <f t="shared" si="161"/>
        <v>771883.625</v>
      </c>
      <c r="AM1074" s="55">
        <f t="shared" si="158"/>
        <v>0</v>
      </c>
      <c r="AN1074" s="4"/>
      <c r="AO1074" s="4"/>
    </row>
    <row r="1075" spans="1:41" ht="12.75">
      <c r="A1075" s="11">
        <v>1068</v>
      </c>
      <c r="B1075" s="75">
        <v>24400031</v>
      </c>
      <c r="C1075" s="11"/>
      <c r="D1075" s="5" t="s">
        <v>797</v>
      </c>
      <c r="E1075" s="3">
        <v>39240</v>
      </c>
      <c r="F1075" s="48"/>
      <c r="G1075" s="48"/>
      <c r="H1075" s="48"/>
      <c r="I1075" s="48"/>
      <c r="J1075" s="48"/>
      <c r="K1075" s="48"/>
      <c r="L1075" s="48"/>
      <c r="O1075" s="49">
        <v>7271776</v>
      </c>
      <c r="P1075" s="49">
        <v>7486827</v>
      </c>
      <c r="Q1075" s="49">
        <v>7486827</v>
      </c>
      <c r="R1075" s="49">
        <v>7339504</v>
      </c>
      <c r="S1075" s="50">
        <f t="shared" si="156"/>
        <v>2159598.5</v>
      </c>
      <c r="T1075" s="50" t="e">
        <f>S1075-#REF!</f>
        <v>#REF!</v>
      </c>
      <c r="U1075" s="51" t="s">
        <v>1163</v>
      </c>
      <c r="V1075" s="51"/>
      <c r="W1075" s="51" t="s">
        <v>1164</v>
      </c>
      <c r="X1075" s="51"/>
      <c r="Y1075" s="51">
        <v>40</v>
      </c>
      <c r="AA1075" s="53">
        <v>0</v>
      </c>
      <c r="AB1075" s="8">
        <v>0</v>
      </c>
      <c r="AC1075" s="54">
        <v>0</v>
      </c>
      <c r="AD1075" s="53"/>
      <c r="AE1075" s="8"/>
      <c r="AF1075" s="54">
        <f t="shared" si="159"/>
        <v>0</v>
      </c>
      <c r="AG1075" s="53"/>
      <c r="AH1075" s="8"/>
      <c r="AI1075" s="54">
        <f t="shared" si="157"/>
        <v>0</v>
      </c>
      <c r="AJ1075" s="53">
        <f t="shared" si="161"/>
        <v>2159598.5</v>
      </c>
      <c r="AK1075" s="8">
        <f t="shared" si="161"/>
        <v>2159598.5</v>
      </c>
      <c r="AL1075" s="54">
        <f t="shared" si="161"/>
        <v>2159598.5</v>
      </c>
      <c r="AM1075" s="55">
        <f t="shared" si="158"/>
        <v>0</v>
      </c>
      <c r="AN1075" s="4"/>
      <c r="AO1075" s="4"/>
    </row>
    <row r="1076" spans="1:41" ht="12.75">
      <c r="A1076" s="11">
        <v>1069</v>
      </c>
      <c r="B1076" s="75">
        <v>24500001</v>
      </c>
      <c r="D1076" s="5" t="s">
        <v>798</v>
      </c>
      <c r="F1076" s="48">
        <v>-12153420</v>
      </c>
      <c r="G1076" s="48">
        <v>-12153420</v>
      </c>
      <c r="H1076" s="48">
        <v>-12153420</v>
      </c>
      <c r="I1076" s="48">
        <v>-8046562</v>
      </c>
      <c r="J1076" s="48">
        <v>-8046562</v>
      </c>
      <c r="K1076" s="48">
        <v>-8046562</v>
      </c>
      <c r="L1076" s="48">
        <v>-630288</v>
      </c>
      <c r="M1076" s="49">
        <v>-630288</v>
      </c>
      <c r="N1076" s="49">
        <v>-630288</v>
      </c>
      <c r="O1076" s="49">
        <v>-15465965</v>
      </c>
      <c r="P1076" s="49">
        <v>-15465965</v>
      </c>
      <c r="Q1076" s="49">
        <v>-15465965</v>
      </c>
      <c r="R1076" s="49">
        <v>-16160158</v>
      </c>
      <c r="S1076" s="50">
        <f t="shared" si="156"/>
        <v>-9241006.166666666</v>
      </c>
      <c r="T1076" s="50" t="e">
        <f>S1076-#REF!</f>
        <v>#REF!</v>
      </c>
      <c r="U1076" s="51" t="s">
        <v>1163</v>
      </c>
      <c r="V1076" s="51"/>
      <c r="W1076" s="51" t="s">
        <v>1164</v>
      </c>
      <c r="X1076" s="56"/>
      <c r="Y1076" s="56">
        <v>40</v>
      </c>
      <c r="AA1076" s="53">
        <v>0</v>
      </c>
      <c r="AB1076" s="8">
        <v>0</v>
      </c>
      <c r="AC1076" s="54">
        <v>0</v>
      </c>
      <c r="AD1076" s="53"/>
      <c r="AE1076" s="8"/>
      <c r="AF1076" s="54">
        <f t="shared" si="159"/>
        <v>0</v>
      </c>
      <c r="AG1076" s="53"/>
      <c r="AH1076" s="8"/>
      <c r="AI1076" s="54">
        <f t="shared" si="157"/>
        <v>0</v>
      </c>
      <c r="AJ1076" s="53">
        <f t="shared" si="161"/>
        <v>-9241006.166666666</v>
      </c>
      <c r="AK1076" s="8">
        <f t="shared" si="161"/>
        <v>-9241006.166666666</v>
      </c>
      <c r="AL1076" s="54">
        <f t="shared" si="161"/>
        <v>-9241006.166666666</v>
      </c>
      <c r="AM1076" s="55">
        <f t="shared" si="158"/>
        <v>0</v>
      </c>
      <c r="AN1076" s="4"/>
      <c r="AO1076" s="4"/>
    </row>
    <row r="1077" spans="1:41" ht="12.75">
      <c r="A1077" s="11">
        <v>1070</v>
      </c>
      <c r="B1077" s="75">
        <v>24500002</v>
      </c>
      <c r="D1077" s="5" t="s">
        <v>799</v>
      </c>
      <c r="F1077" s="48">
        <v>-72401425</v>
      </c>
      <c r="G1077" s="48">
        <v>-72401425</v>
      </c>
      <c r="H1077" s="48">
        <v>-72401425</v>
      </c>
      <c r="I1077" s="48">
        <v>-61630943</v>
      </c>
      <c r="J1077" s="48">
        <v>-61630943</v>
      </c>
      <c r="K1077" s="48">
        <v>-61630943</v>
      </c>
      <c r="L1077" s="48">
        <v>-8890176</v>
      </c>
      <c r="M1077" s="49">
        <v>-8890176</v>
      </c>
      <c r="N1077" s="49">
        <v>-8890176</v>
      </c>
      <c r="O1077" s="49">
        <v>-23539306</v>
      </c>
      <c r="P1077" s="49">
        <v>-23539306</v>
      </c>
      <c r="Q1077" s="49">
        <v>-23539306</v>
      </c>
      <c r="R1077" s="49">
        <v>-39604067</v>
      </c>
      <c r="S1077" s="50">
        <f t="shared" si="156"/>
        <v>-40248905.916666664</v>
      </c>
      <c r="T1077" s="50" t="e">
        <f>S1077-#REF!</f>
        <v>#REF!</v>
      </c>
      <c r="U1077" s="51" t="s">
        <v>1163</v>
      </c>
      <c r="V1077" s="51"/>
      <c r="W1077" s="51" t="s">
        <v>1164</v>
      </c>
      <c r="X1077" s="56"/>
      <c r="Y1077" s="56">
        <v>40</v>
      </c>
      <c r="AA1077" s="53">
        <v>0</v>
      </c>
      <c r="AB1077" s="8">
        <v>0</v>
      </c>
      <c r="AC1077" s="54">
        <v>0</v>
      </c>
      <c r="AD1077" s="53"/>
      <c r="AE1077" s="8"/>
      <c r="AF1077" s="54">
        <f t="shared" si="159"/>
        <v>0</v>
      </c>
      <c r="AG1077" s="53"/>
      <c r="AH1077" s="8"/>
      <c r="AI1077" s="54">
        <f t="shared" si="157"/>
        <v>0</v>
      </c>
      <c r="AJ1077" s="53">
        <f t="shared" si="161"/>
        <v>-40248905.916666664</v>
      </c>
      <c r="AK1077" s="8">
        <f t="shared" si="161"/>
        <v>-40248905.916666664</v>
      </c>
      <c r="AL1077" s="54">
        <f t="shared" si="161"/>
        <v>-40248905.916666664</v>
      </c>
      <c r="AM1077" s="55">
        <f t="shared" si="158"/>
        <v>0</v>
      </c>
      <c r="AN1077" s="4"/>
      <c r="AO1077" s="4"/>
    </row>
    <row r="1078" spans="1:41" ht="12.75">
      <c r="A1078" s="11">
        <v>1071</v>
      </c>
      <c r="B1078" s="75">
        <v>24500003</v>
      </c>
      <c r="C1078" s="11"/>
      <c r="D1078" s="5" t="s">
        <v>800</v>
      </c>
      <c r="E1078" s="23"/>
      <c r="F1078" s="48">
        <v>0</v>
      </c>
      <c r="G1078" s="48">
        <v>0</v>
      </c>
      <c r="H1078" s="48">
        <v>0</v>
      </c>
      <c r="I1078" s="48">
        <v>0</v>
      </c>
      <c r="J1078" s="48">
        <v>0</v>
      </c>
      <c r="K1078" s="48">
        <v>0</v>
      </c>
      <c r="L1078" s="48">
        <v>0</v>
      </c>
      <c r="M1078" s="49">
        <v>0</v>
      </c>
      <c r="N1078" s="49">
        <v>0</v>
      </c>
      <c r="O1078" s="49">
        <v>0</v>
      </c>
      <c r="P1078" s="49">
        <v>0</v>
      </c>
      <c r="Q1078" s="49">
        <v>0</v>
      </c>
      <c r="R1078" s="49">
        <v>0</v>
      </c>
      <c r="S1078" s="50">
        <f t="shared" si="156"/>
        <v>0</v>
      </c>
      <c r="T1078" s="50" t="e">
        <f>S1078-#REF!</f>
        <v>#REF!</v>
      </c>
      <c r="U1078" s="51" t="s">
        <v>1163</v>
      </c>
      <c r="V1078" s="51"/>
      <c r="W1078" s="51" t="s">
        <v>1164</v>
      </c>
      <c r="X1078" s="56"/>
      <c r="Y1078" s="56">
        <v>40</v>
      </c>
      <c r="AA1078" s="53">
        <v>0</v>
      </c>
      <c r="AB1078" s="8">
        <v>0</v>
      </c>
      <c r="AC1078" s="54">
        <v>0</v>
      </c>
      <c r="AD1078" s="53"/>
      <c r="AE1078" s="8"/>
      <c r="AF1078" s="54">
        <f t="shared" si="159"/>
        <v>0</v>
      </c>
      <c r="AG1078" s="53"/>
      <c r="AH1078" s="8"/>
      <c r="AI1078" s="54">
        <f t="shared" si="157"/>
        <v>0</v>
      </c>
      <c r="AJ1078" s="53">
        <f aca="true" t="shared" si="162" ref="AJ1078:AL1097">IF($Y1078&gt;0,$S1078-$AF1078-$AI1078-$AC1078,0)</f>
        <v>0</v>
      </c>
      <c r="AK1078" s="8">
        <f t="shared" si="162"/>
        <v>0</v>
      </c>
      <c r="AL1078" s="54">
        <f t="shared" si="162"/>
        <v>0</v>
      </c>
      <c r="AM1078" s="55">
        <f t="shared" si="158"/>
        <v>0</v>
      </c>
      <c r="AN1078" s="4"/>
      <c r="AO1078" s="4"/>
    </row>
    <row r="1079" spans="1:41" ht="12.75">
      <c r="A1079" s="11">
        <v>1072</v>
      </c>
      <c r="B1079" s="75">
        <v>24500011</v>
      </c>
      <c r="C1079" s="11"/>
      <c r="D1079" s="5" t="s">
        <v>798</v>
      </c>
      <c r="E1079" s="23">
        <v>38508</v>
      </c>
      <c r="F1079" s="48">
        <v>-222031</v>
      </c>
      <c r="G1079" s="48">
        <v>-222031</v>
      </c>
      <c r="H1079" s="48">
        <v>-222031</v>
      </c>
      <c r="I1079" s="48">
        <v>-414555</v>
      </c>
      <c r="J1079" s="48">
        <v>-414555</v>
      </c>
      <c r="K1079" s="48">
        <v>-414555</v>
      </c>
      <c r="L1079" s="48">
        <v>-8396</v>
      </c>
      <c r="M1079" s="49">
        <v>-8396</v>
      </c>
      <c r="N1079" s="49">
        <v>-8396</v>
      </c>
      <c r="O1079" s="49">
        <v>-1009290</v>
      </c>
      <c r="P1079" s="49">
        <v>-1009290</v>
      </c>
      <c r="Q1079" s="49">
        <v>-1009290</v>
      </c>
      <c r="R1079" s="49">
        <v>-5644631</v>
      </c>
      <c r="S1079" s="50">
        <f t="shared" si="156"/>
        <v>-639509.6666666666</v>
      </c>
      <c r="T1079" s="50" t="e">
        <f>S1079-#REF!</f>
        <v>#REF!</v>
      </c>
      <c r="U1079" s="51" t="s">
        <v>1163</v>
      </c>
      <c r="V1079" s="51"/>
      <c r="W1079" s="51" t="s">
        <v>1164</v>
      </c>
      <c r="X1079" s="56"/>
      <c r="Y1079" s="56">
        <v>40</v>
      </c>
      <c r="AA1079" s="53">
        <v>0</v>
      </c>
      <c r="AB1079" s="8">
        <v>0</v>
      </c>
      <c r="AC1079" s="54">
        <v>0</v>
      </c>
      <c r="AD1079" s="53"/>
      <c r="AE1079" s="8"/>
      <c r="AF1079" s="54">
        <f t="shared" si="159"/>
        <v>0</v>
      </c>
      <c r="AG1079" s="53"/>
      <c r="AH1079" s="8"/>
      <c r="AI1079" s="54">
        <f t="shared" si="157"/>
        <v>0</v>
      </c>
      <c r="AJ1079" s="53">
        <f t="shared" si="162"/>
        <v>-639509.6666666666</v>
      </c>
      <c r="AK1079" s="8">
        <f t="shared" si="162"/>
        <v>-639509.6666666666</v>
      </c>
      <c r="AL1079" s="54">
        <f t="shared" si="162"/>
        <v>-639509.6666666666</v>
      </c>
      <c r="AM1079" s="55">
        <f t="shared" si="158"/>
        <v>0</v>
      </c>
      <c r="AN1079" s="4"/>
      <c r="AO1079" s="4"/>
    </row>
    <row r="1080" spans="1:41" ht="12.75">
      <c r="A1080" s="11">
        <v>1073</v>
      </c>
      <c r="B1080" s="75">
        <v>24500012</v>
      </c>
      <c r="C1080" s="11"/>
      <c r="D1080" s="5" t="s">
        <v>801</v>
      </c>
      <c r="E1080" s="23">
        <v>38352</v>
      </c>
      <c r="F1080" s="48">
        <v>-547639</v>
      </c>
      <c r="G1080" s="48">
        <v>-547639</v>
      </c>
      <c r="H1080" s="48">
        <v>-547639</v>
      </c>
      <c r="I1080" s="48">
        <v>0</v>
      </c>
      <c r="J1080" s="48">
        <v>0</v>
      </c>
      <c r="K1080" s="48">
        <v>0</v>
      </c>
      <c r="L1080" s="48">
        <v>0</v>
      </c>
      <c r="M1080" s="49">
        <v>0</v>
      </c>
      <c r="N1080" s="49">
        <v>0</v>
      </c>
      <c r="O1080" s="49">
        <v>-315540</v>
      </c>
      <c r="P1080" s="49">
        <v>-315540</v>
      </c>
      <c r="Q1080" s="49">
        <v>-315540</v>
      </c>
      <c r="R1080" s="49">
        <v>-399815</v>
      </c>
      <c r="S1080" s="50">
        <f t="shared" si="156"/>
        <v>-209635.41666666666</v>
      </c>
      <c r="T1080" s="50" t="e">
        <f>S1080-#REF!</f>
        <v>#REF!</v>
      </c>
      <c r="U1080" s="51" t="s">
        <v>1163</v>
      </c>
      <c r="V1080" s="51"/>
      <c r="W1080" s="51" t="s">
        <v>1164</v>
      </c>
      <c r="X1080" s="56"/>
      <c r="Y1080" s="56">
        <v>40</v>
      </c>
      <c r="AA1080" s="53">
        <v>0</v>
      </c>
      <c r="AB1080" s="8">
        <v>0</v>
      </c>
      <c r="AC1080" s="54">
        <v>0</v>
      </c>
      <c r="AD1080" s="53"/>
      <c r="AE1080" s="8"/>
      <c r="AF1080" s="54">
        <f t="shared" si="159"/>
        <v>0</v>
      </c>
      <c r="AG1080" s="53"/>
      <c r="AH1080" s="8"/>
      <c r="AI1080" s="54">
        <f t="shared" si="157"/>
        <v>0</v>
      </c>
      <c r="AJ1080" s="53">
        <f t="shared" si="162"/>
        <v>-209635.41666666666</v>
      </c>
      <c r="AK1080" s="8">
        <f t="shared" si="162"/>
        <v>-209635.41666666666</v>
      </c>
      <c r="AL1080" s="54">
        <f t="shared" si="162"/>
        <v>-209635.41666666666</v>
      </c>
      <c r="AM1080" s="55">
        <f t="shared" si="158"/>
        <v>0</v>
      </c>
      <c r="AN1080" s="4"/>
      <c r="AO1080" s="4"/>
    </row>
    <row r="1081" spans="1:41" ht="12.75">
      <c r="A1081" s="11">
        <v>1074</v>
      </c>
      <c r="B1081" s="75">
        <v>24500023</v>
      </c>
      <c r="C1081" s="11"/>
      <c r="D1081" s="5" t="s">
        <v>802</v>
      </c>
      <c r="E1081" s="23">
        <v>38508</v>
      </c>
      <c r="F1081" s="48">
        <v>0</v>
      </c>
      <c r="G1081" s="48">
        <v>0</v>
      </c>
      <c r="H1081" s="48">
        <v>0</v>
      </c>
      <c r="I1081" s="48">
        <v>0</v>
      </c>
      <c r="J1081" s="48">
        <v>0</v>
      </c>
      <c r="K1081" s="48">
        <v>0</v>
      </c>
      <c r="L1081" s="48">
        <v>0</v>
      </c>
      <c r="M1081" s="49">
        <v>0</v>
      </c>
      <c r="N1081" s="49">
        <v>0</v>
      </c>
      <c r="O1081" s="49">
        <v>0</v>
      </c>
      <c r="P1081" s="49">
        <v>0</v>
      </c>
      <c r="Q1081" s="49">
        <v>0</v>
      </c>
      <c r="R1081" s="49">
        <v>0</v>
      </c>
      <c r="S1081" s="50">
        <f t="shared" si="156"/>
        <v>0</v>
      </c>
      <c r="T1081" s="50" t="e">
        <f>S1081-#REF!</f>
        <v>#REF!</v>
      </c>
      <c r="U1081" s="51" t="s">
        <v>1163</v>
      </c>
      <c r="V1081" s="51"/>
      <c r="W1081" s="51" t="s">
        <v>1164</v>
      </c>
      <c r="X1081" s="56"/>
      <c r="Y1081" s="56">
        <v>40</v>
      </c>
      <c r="AA1081" s="53">
        <v>0</v>
      </c>
      <c r="AB1081" s="8">
        <v>0</v>
      </c>
      <c r="AC1081" s="54">
        <v>0</v>
      </c>
      <c r="AD1081" s="53"/>
      <c r="AE1081" s="8"/>
      <c r="AF1081" s="54">
        <f t="shared" si="159"/>
        <v>0</v>
      </c>
      <c r="AG1081" s="53"/>
      <c r="AH1081" s="8"/>
      <c r="AI1081" s="54">
        <f t="shared" si="157"/>
        <v>0</v>
      </c>
      <c r="AJ1081" s="53">
        <f t="shared" si="162"/>
        <v>0</v>
      </c>
      <c r="AK1081" s="8">
        <f t="shared" si="162"/>
        <v>0</v>
      </c>
      <c r="AL1081" s="54">
        <f t="shared" si="162"/>
        <v>0</v>
      </c>
      <c r="AM1081" s="55">
        <f t="shared" si="158"/>
        <v>0</v>
      </c>
      <c r="AN1081" s="4"/>
      <c r="AO1081" s="4"/>
    </row>
    <row r="1082" spans="1:41" ht="12.75">
      <c r="A1082" s="11">
        <v>1075</v>
      </c>
      <c r="B1082" s="75">
        <v>24500031</v>
      </c>
      <c r="C1082" s="11"/>
      <c r="D1082" s="5" t="s">
        <v>803</v>
      </c>
      <c r="E1082" s="23"/>
      <c r="F1082" s="48"/>
      <c r="G1082" s="48"/>
      <c r="H1082" s="48"/>
      <c r="I1082" s="48"/>
      <c r="J1082" s="48"/>
      <c r="K1082" s="48"/>
      <c r="L1082" s="48"/>
      <c r="R1082" s="49">
        <v>-3896048</v>
      </c>
      <c r="S1082" s="50">
        <f t="shared" si="156"/>
        <v>-162335.33333333334</v>
      </c>
      <c r="T1082" s="50" t="e">
        <f>S1082-#REF!</f>
        <v>#REF!</v>
      </c>
      <c r="U1082" s="51" t="s">
        <v>1163</v>
      </c>
      <c r="V1082" s="51"/>
      <c r="W1082" s="51" t="s">
        <v>1164</v>
      </c>
      <c r="X1082" s="56"/>
      <c r="Y1082" s="56" t="s">
        <v>1289</v>
      </c>
      <c r="AA1082" s="53">
        <v>0</v>
      </c>
      <c r="AB1082" s="8">
        <v>0</v>
      </c>
      <c r="AC1082" s="54">
        <v>0</v>
      </c>
      <c r="AD1082" s="53"/>
      <c r="AE1082" s="8"/>
      <c r="AF1082" s="54">
        <f t="shared" si="159"/>
        <v>0</v>
      </c>
      <c r="AG1082" s="53"/>
      <c r="AH1082" s="8"/>
      <c r="AI1082" s="54">
        <f t="shared" si="157"/>
        <v>0</v>
      </c>
      <c r="AJ1082" s="53">
        <f t="shared" si="162"/>
        <v>-162335.33333333334</v>
      </c>
      <c r="AK1082" s="8">
        <f t="shared" si="162"/>
        <v>-162335.33333333334</v>
      </c>
      <c r="AL1082" s="54">
        <f t="shared" si="162"/>
        <v>-162335.33333333334</v>
      </c>
      <c r="AM1082" s="55">
        <f t="shared" si="158"/>
        <v>0</v>
      </c>
      <c r="AN1082" s="4"/>
      <c r="AO1082" s="4"/>
    </row>
    <row r="1083" spans="1:41" ht="12.75">
      <c r="A1083" s="11">
        <v>1076</v>
      </c>
      <c r="B1083" s="46">
        <v>25200002</v>
      </c>
      <c r="D1083" s="11" t="s">
        <v>804</v>
      </c>
      <c r="F1083" s="48">
        <v>0</v>
      </c>
      <c r="G1083" s="48">
        <v>0</v>
      </c>
      <c r="H1083" s="48">
        <v>0</v>
      </c>
      <c r="I1083" s="48">
        <v>0</v>
      </c>
      <c r="J1083" s="48">
        <v>0</v>
      </c>
      <c r="K1083" s="48">
        <v>0</v>
      </c>
      <c r="L1083" s="48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50">
        <f t="shared" si="156"/>
        <v>0</v>
      </c>
      <c r="T1083" s="50" t="e">
        <f>S1083-#REF!</f>
        <v>#REF!</v>
      </c>
      <c r="U1083" s="51">
        <v>63</v>
      </c>
      <c r="V1083" s="51"/>
      <c r="W1083" s="51">
        <v>15</v>
      </c>
      <c r="X1083" s="69">
        <v>8</v>
      </c>
      <c r="Y1083" s="69">
        <v>20</v>
      </c>
      <c r="AA1083" s="53">
        <v>0</v>
      </c>
      <c r="AB1083" s="8">
        <v>0</v>
      </c>
      <c r="AC1083" s="54">
        <v>0</v>
      </c>
      <c r="AD1083" s="53"/>
      <c r="AE1083" s="8">
        <f>$S1083</f>
        <v>0</v>
      </c>
      <c r="AF1083" s="54">
        <f>S1083</f>
        <v>0</v>
      </c>
      <c r="AG1083" s="53">
        <v>0</v>
      </c>
      <c r="AH1083" s="8"/>
      <c r="AI1083" s="54">
        <f t="shared" si="157"/>
        <v>0</v>
      </c>
      <c r="AJ1083" s="53">
        <f t="shared" si="162"/>
        <v>0</v>
      </c>
      <c r="AK1083" s="8">
        <f t="shared" si="162"/>
        <v>0</v>
      </c>
      <c r="AL1083" s="54">
        <f t="shared" si="162"/>
        <v>0</v>
      </c>
      <c r="AM1083" s="55">
        <f t="shared" si="158"/>
        <v>0</v>
      </c>
      <c r="AN1083" s="4"/>
      <c r="AO1083" s="4"/>
    </row>
    <row r="1084" spans="1:41" ht="12.75">
      <c r="A1084" s="11">
        <v>1077</v>
      </c>
      <c r="B1084" s="46">
        <v>25200022</v>
      </c>
      <c r="D1084" s="11" t="s">
        <v>805</v>
      </c>
      <c r="F1084" s="48">
        <v>0</v>
      </c>
      <c r="G1084" s="48">
        <v>0</v>
      </c>
      <c r="H1084" s="48">
        <v>0</v>
      </c>
      <c r="I1084" s="48">
        <v>0</v>
      </c>
      <c r="J1084" s="48">
        <v>0</v>
      </c>
      <c r="K1084" s="48">
        <v>0</v>
      </c>
      <c r="L1084" s="48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50">
        <f t="shared" si="156"/>
        <v>0</v>
      </c>
      <c r="T1084" s="50" t="e">
        <f>S1084-#REF!</f>
        <v>#REF!</v>
      </c>
      <c r="U1084" s="51">
        <v>63</v>
      </c>
      <c r="V1084" s="51"/>
      <c r="W1084" s="51">
        <v>15</v>
      </c>
      <c r="X1084" s="69">
        <v>8</v>
      </c>
      <c r="Y1084" s="69">
        <v>20</v>
      </c>
      <c r="AA1084" s="53">
        <v>0</v>
      </c>
      <c r="AB1084" s="8">
        <v>0</v>
      </c>
      <c r="AC1084" s="54">
        <v>0</v>
      </c>
      <c r="AD1084" s="53"/>
      <c r="AE1084" s="8">
        <f>$S1084</f>
        <v>0</v>
      </c>
      <c r="AF1084" s="54">
        <f>S1084</f>
        <v>0</v>
      </c>
      <c r="AG1084" s="53">
        <v>0</v>
      </c>
      <c r="AH1084" s="8"/>
      <c r="AI1084" s="54">
        <f t="shared" si="157"/>
        <v>0</v>
      </c>
      <c r="AJ1084" s="53">
        <f t="shared" si="162"/>
        <v>0</v>
      </c>
      <c r="AK1084" s="8">
        <f t="shared" si="162"/>
        <v>0</v>
      </c>
      <c r="AL1084" s="54">
        <f t="shared" si="162"/>
        <v>0</v>
      </c>
      <c r="AM1084" s="55">
        <f t="shared" si="158"/>
        <v>0</v>
      </c>
      <c r="AN1084" s="4"/>
      <c r="AO1084" s="4"/>
    </row>
    <row r="1085" spans="1:41" ht="12.75">
      <c r="A1085" s="11">
        <v>1078</v>
      </c>
      <c r="B1085" s="46">
        <v>25200032</v>
      </c>
      <c r="D1085" s="11" t="s">
        <v>806</v>
      </c>
      <c r="F1085" s="48">
        <v>-73465</v>
      </c>
      <c r="G1085" s="48">
        <v>-73465</v>
      </c>
      <c r="H1085" s="48">
        <v>-73465</v>
      </c>
      <c r="I1085" s="48">
        <v>-12120</v>
      </c>
      <c r="J1085" s="48">
        <v>-12120</v>
      </c>
      <c r="K1085" s="48">
        <v>-11756</v>
      </c>
      <c r="L1085" s="48">
        <v>-11756</v>
      </c>
      <c r="M1085" s="49">
        <v>-11756</v>
      </c>
      <c r="N1085" s="49">
        <v>-11756</v>
      </c>
      <c r="O1085" s="49">
        <v>-11756</v>
      </c>
      <c r="P1085" s="49">
        <v>-11756</v>
      </c>
      <c r="Q1085" s="49">
        <v>-8495</v>
      </c>
      <c r="R1085" s="49">
        <v>-8495</v>
      </c>
      <c r="S1085" s="50">
        <f t="shared" si="156"/>
        <v>-24265.083333333332</v>
      </c>
      <c r="T1085" s="50" t="e">
        <f>S1085-#REF!</f>
        <v>#REF!</v>
      </c>
      <c r="U1085" s="51">
        <v>63</v>
      </c>
      <c r="V1085" s="51"/>
      <c r="W1085" s="51">
        <v>15</v>
      </c>
      <c r="X1085" s="69">
        <v>8</v>
      </c>
      <c r="Y1085" s="69">
        <v>20</v>
      </c>
      <c r="AA1085" s="53">
        <v>0</v>
      </c>
      <c r="AB1085" s="8">
        <v>0</v>
      </c>
      <c r="AC1085" s="54">
        <v>0</v>
      </c>
      <c r="AD1085" s="53"/>
      <c r="AE1085" s="8">
        <f>$S1085</f>
        <v>-24265.083333333332</v>
      </c>
      <c r="AF1085" s="54">
        <f>S1085</f>
        <v>-24265.083333333332</v>
      </c>
      <c r="AG1085" s="53">
        <v>0</v>
      </c>
      <c r="AH1085" s="8"/>
      <c r="AI1085" s="54">
        <f t="shared" si="157"/>
        <v>0</v>
      </c>
      <c r="AJ1085" s="53">
        <f t="shared" si="162"/>
        <v>0</v>
      </c>
      <c r="AK1085" s="8">
        <f t="shared" si="162"/>
        <v>0</v>
      </c>
      <c r="AL1085" s="54">
        <f t="shared" si="162"/>
        <v>0</v>
      </c>
      <c r="AM1085" s="55">
        <f t="shared" si="158"/>
        <v>0</v>
      </c>
      <c r="AN1085" s="4"/>
      <c r="AO1085" s="4"/>
    </row>
    <row r="1086" spans="1:41" ht="12.75">
      <c r="A1086" s="11">
        <v>1079</v>
      </c>
      <c r="B1086" s="46">
        <v>25200111</v>
      </c>
      <c r="D1086" s="11" t="s">
        <v>807</v>
      </c>
      <c r="F1086" s="48">
        <v>0</v>
      </c>
      <c r="G1086" s="48">
        <v>0</v>
      </c>
      <c r="H1086" s="48">
        <v>0</v>
      </c>
      <c r="I1086" s="48">
        <v>0</v>
      </c>
      <c r="J1086" s="48">
        <v>0</v>
      </c>
      <c r="K1086" s="48">
        <v>0</v>
      </c>
      <c r="L1086" s="48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0</v>
      </c>
      <c r="S1086" s="50">
        <f aca="true" t="shared" si="163" ref="S1086:S1149">(F1086+R1086+SUM(G1086:Q1086)*2)/24</f>
        <v>0</v>
      </c>
      <c r="T1086" s="50" t="e">
        <f>S1086-#REF!</f>
        <v>#REF!</v>
      </c>
      <c r="U1086" s="51">
        <v>20</v>
      </c>
      <c r="V1086" s="51">
        <v>30</v>
      </c>
      <c r="W1086" s="51">
        <v>54</v>
      </c>
      <c r="X1086" s="69"/>
      <c r="Y1086" s="69">
        <v>20</v>
      </c>
      <c r="AA1086" s="53">
        <v>0</v>
      </c>
      <c r="AB1086" s="8">
        <v>0</v>
      </c>
      <c r="AC1086" s="54">
        <v>0</v>
      </c>
      <c r="AD1086" s="53">
        <f>$S1086</f>
        <v>0</v>
      </c>
      <c r="AE1086" s="8"/>
      <c r="AF1086" s="54">
        <f>AD1086+AE1086</f>
        <v>0</v>
      </c>
      <c r="AG1086" s="53"/>
      <c r="AH1086" s="8">
        <v>0</v>
      </c>
      <c r="AI1086" s="54">
        <f aca="true" t="shared" si="164" ref="AI1086:AI1149">AG1086+AH1086</f>
        <v>0</v>
      </c>
      <c r="AJ1086" s="53">
        <f t="shared" si="162"/>
        <v>0</v>
      </c>
      <c r="AK1086" s="8">
        <f t="shared" si="162"/>
        <v>0</v>
      </c>
      <c r="AL1086" s="54">
        <f t="shared" si="162"/>
        <v>0</v>
      </c>
      <c r="AM1086" s="55">
        <f aca="true" t="shared" si="165" ref="AM1086:AM1149">S1086-AC1086-AF1086-AL1086-AI1086</f>
        <v>0</v>
      </c>
      <c r="AN1086" s="4"/>
      <c r="AO1086" s="4"/>
    </row>
    <row r="1087" spans="1:41" ht="12.75">
      <c r="A1087" s="11">
        <v>1080</v>
      </c>
      <c r="B1087" s="46">
        <v>25200121</v>
      </c>
      <c r="D1087" s="11" t="s">
        <v>808</v>
      </c>
      <c r="F1087" s="48">
        <v>-9654227.46</v>
      </c>
      <c r="G1087" s="48">
        <v>-9615587.89</v>
      </c>
      <c r="H1087" s="48">
        <v>-9356244.9</v>
      </c>
      <c r="I1087" s="48">
        <v>-7264364.79</v>
      </c>
      <c r="J1087" s="48">
        <v>-7254612.09</v>
      </c>
      <c r="K1087" s="48">
        <v>-7234860.17</v>
      </c>
      <c r="L1087" s="48">
        <v>-7207137.78</v>
      </c>
      <c r="M1087" s="49">
        <v>-7206789.48</v>
      </c>
      <c r="N1087" s="49">
        <v>-7205285.4</v>
      </c>
      <c r="O1087" s="49">
        <v>-7190533.32</v>
      </c>
      <c r="P1087" s="49">
        <v>-7180968.2</v>
      </c>
      <c r="Q1087" s="49">
        <v>-7157941.84</v>
      </c>
      <c r="R1087" s="49">
        <v>-7154215.05</v>
      </c>
      <c r="S1087" s="50">
        <f t="shared" si="163"/>
        <v>-7689878.92625</v>
      </c>
      <c r="T1087" s="50" t="e">
        <f>S1087-#REF!</f>
        <v>#REF!</v>
      </c>
      <c r="U1087" s="51">
        <v>20</v>
      </c>
      <c r="V1087" s="51">
        <v>30</v>
      </c>
      <c r="W1087" s="51">
        <v>54</v>
      </c>
      <c r="X1087" s="69"/>
      <c r="Y1087" s="69">
        <v>20</v>
      </c>
      <c r="AA1087" s="53">
        <v>0</v>
      </c>
      <c r="AB1087" s="8">
        <v>0</v>
      </c>
      <c r="AC1087" s="54">
        <v>0</v>
      </c>
      <c r="AD1087" s="53">
        <f>$S1087</f>
        <v>-7689878.92625</v>
      </c>
      <c r="AE1087" s="8"/>
      <c r="AF1087" s="54">
        <f>AD1087+AE1087</f>
        <v>-7689878.92625</v>
      </c>
      <c r="AG1087" s="53"/>
      <c r="AH1087" s="8">
        <v>0</v>
      </c>
      <c r="AI1087" s="54">
        <f t="shared" si="164"/>
        <v>0</v>
      </c>
      <c r="AJ1087" s="53">
        <f t="shared" si="162"/>
        <v>0</v>
      </c>
      <c r="AK1087" s="8">
        <f t="shared" si="162"/>
        <v>0</v>
      </c>
      <c r="AL1087" s="54">
        <f t="shared" si="162"/>
        <v>0</v>
      </c>
      <c r="AM1087" s="55">
        <f t="shared" si="165"/>
        <v>0</v>
      </c>
      <c r="AN1087" s="4"/>
      <c r="AO1087" s="4"/>
    </row>
    <row r="1088" spans="1:41" ht="12.75">
      <c r="A1088" s="11">
        <v>1081</v>
      </c>
      <c r="B1088" s="46">
        <v>25200122</v>
      </c>
      <c r="D1088" s="11" t="s">
        <v>809</v>
      </c>
      <c r="F1088" s="48">
        <v>-11223984.37</v>
      </c>
      <c r="G1088" s="48">
        <v>-11225381.21</v>
      </c>
      <c r="H1088" s="48">
        <v>-11218703.16</v>
      </c>
      <c r="I1088" s="48">
        <v>-9968068.36</v>
      </c>
      <c r="J1088" s="48">
        <v>-9915705.82</v>
      </c>
      <c r="K1088" s="48">
        <v>-9901973.47</v>
      </c>
      <c r="L1088" s="48">
        <v>-9897537.76</v>
      </c>
      <c r="M1088" s="49">
        <v>-9892959.95</v>
      </c>
      <c r="N1088" s="49">
        <v>-9891037.95</v>
      </c>
      <c r="O1088" s="49">
        <v>-9882397.45</v>
      </c>
      <c r="P1088" s="49">
        <v>-9863809.45</v>
      </c>
      <c r="Q1088" s="49">
        <v>-9851642.2</v>
      </c>
      <c r="R1088" s="49">
        <v>-9828675.95</v>
      </c>
      <c r="S1088" s="50">
        <f t="shared" si="163"/>
        <v>-10169628.911666667</v>
      </c>
      <c r="T1088" s="50" t="e">
        <f>S1088-#REF!</f>
        <v>#REF!</v>
      </c>
      <c r="U1088" s="51">
        <v>63</v>
      </c>
      <c r="V1088" s="51" t="s">
        <v>100</v>
      </c>
      <c r="W1088" s="51">
        <v>15</v>
      </c>
      <c r="X1088" s="69">
        <v>8</v>
      </c>
      <c r="Y1088" s="69">
        <v>20</v>
      </c>
      <c r="AA1088" s="53">
        <v>0</v>
      </c>
      <c r="AB1088" s="8">
        <v>0</v>
      </c>
      <c r="AC1088" s="54">
        <v>0</v>
      </c>
      <c r="AD1088" s="53"/>
      <c r="AE1088" s="8">
        <f>$S1088</f>
        <v>-10169628.911666667</v>
      </c>
      <c r="AF1088" s="54">
        <f>S1088</f>
        <v>-10169628.911666667</v>
      </c>
      <c r="AG1088" s="53">
        <v>0</v>
      </c>
      <c r="AH1088" s="8"/>
      <c r="AI1088" s="54">
        <f t="shared" si="164"/>
        <v>0</v>
      </c>
      <c r="AJ1088" s="53">
        <f t="shared" si="162"/>
        <v>0</v>
      </c>
      <c r="AK1088" s="8">
        <f t="shared" si="162"/>
        <v>0</v>
      </c>
      <c r="AL1088" s="54">
        <f t="shared" si="162"/>
        <v>0</v>
      </c>
      <c r="AM1088" s="55">
        <f t="shared" si="165"/>
        <v>0</v>
      </c>
      <c r="AN1088" s="4"/>
      <c r="AO1088" s="4"/>
    </row>
    <row r="1089" spans="1:41" ht="12.75">
      <c r="A1089" s="11">
        <v>1082</v>
      </c>
      <c r="B1089" s="46">
        <v>25200132</v>
      </c>
      <c r="D1089" s="11" t="s">
        <v>810</v>
      </c>
      <c r="F1089" s="48">
        <v>-368751.95</v>
      </c>
      <c r="G1089" s="48">
        <v>-368751.95</v>
      </c>
      <c r="H1089" s="48">
        <v>-348695.95</v>
      </c>
      <c r="I1089" s="48">
        <v>-306398.95</v>
      </c>
      <c r="J1089" s="48">
        <v>-264520.95</v>
      </c>
      <c r="K1089" s="48">
        <v>-263955.19</v>
      </c>
      <c r="L1089" s="48">
        <v>-248667.19</v>
      </c>
      <c r="M1089" s="49">
        <v>-245427.19</v>
      </c>
      <c r="N1089" s="49">
        <v>-245427.19</v>
      </c>
      <c r="O1089" s="49">
        <v>-245427.19</v>
      </c>
      <c r="P1089" s="49">
        <v>-245427.19</v>
      </c>
      <c r="Q1089" s="49">
        <v>-223368.61</v>
      </c>
      <c r="R1089" s="49">
        <v>-222460.61</v>
      </c>
      <c r="S1089" s="50">
        <f t="shared" si="163"/>
        <v>-275139.48583333334</v>
      </c>
      <c r="T1089" s="50" t="e">
        <f>S1089-#REF!</f>
        <v>#REF!</v>
      </c>
      <c r="U1089" s="51">
        <v>63</v>
      </c>
      <c r="V1089" s="51"/>
      <c r="W1089" s="51">
        <v>15</v>
      </c>
      <c r="X1089" s="69">
        <v>8</v>
      </c>
      <c r="Y1089" s="69">
        <v>20</v>
      </c>
      <c r="AA1089" s="53">
        <v>0</v>
      </c>
      <c r="AB1089" s="8">
        <v>0</v>
      </c>
      <c r="AC1089" s="54">
        <v>0</v>
      </c>
      <c r="AD1089" s="53"/>
      <c r="AE1089" s="8">
        <f>$S1089</f>
        <v>-275139.48583333334</v>
      </c>
      <c r="AF1089" s="54">
        <f>S1089</f>
        <v>-275139.48583333334</v>
      </c>
      <c r="AG1089" s="53">
        <v>0</v>
      </c>
      <c r="AH1089" s="8"/>
      <c r="AI1089" s="54">
        <f t="shared" si="164"/>
        <v>0</v>
      </c>
      <c r="AJ1089" s="53">
        <f t="shared" si="162"/>
        <v>0</v>
      </c>
      <c r="AK1089" s="8">
        <f t="shared" si="162"/>
        <v>0</v>
      </c>
      <c r="AL1089" s="54">
        <f t="shared" si="162"/>
        <v>0</v>
      </c>
      <c r="AM1089" s="55">
        <f t="shared" si="165"/>
        <v>0</v>
      </c>
      <c r="AN1089" s="4"/>
      <c r="AO1089" s="4"/>
    </row>
    <row r="1090" spans="1:41" ht="12.75">
      <c r="A1090" s="11">
        <v>1083</v>
      </c>
      <c r="B1090" s="46">
        <v>25200141</v>
      </c>
      <c r="D1090" s="11" t="s">
        <v>811</v>
      </c>
      <c r="F1090" s="48">
        <v>0</v>
      </c>
      <c r="G1090" s="48">
        <v>0</v>
      </c>
      <c r="H1090" s="48">
        <v>0</v>
      </c>
      <c r="I1090" s="48">
        <v>0</v>
      </c>
      <c r="J1090" s="48">
        <v>0</v>
      </c>
      <c r="K1090" s="48">
        <v>0</v>
      </c>
      <c r="L1090" s="48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50">
        <f t="shared" si="163"/>
        <v>0</v>
      </c>
      <c r="T1090" s="50" t="e">
        <f>S1090-#REF!</f>
        <v>#REF!</v>
      </c>
      <c r="U1090" s="51">
        <v>20</v>
      </c>
      <c r="V1090" s="51">
        <v>30</v>
      </c>
      <c r="W1090" s="51">
        <v>54</v>
      </c>
      <c r="X1090" s="56"/>
      <c r="Y1090" s="56">
        <v>20</v>
      </c>
      <c r="AA1090" s="53">
        <v>0</v>
      </c>
      <c r="AB1090" s="8">
        <v>0</v>
      </c>
      <c r="AC1090" s="54">
        <v>0</v>
      </c>
      <c r="AD1090" s="53">
        <f>$S1090</f>
        <v>0</v>
      </c>
      <c r="AE1090" s="8"/>
      <c r="AF1090" s="54">
        <f>AD1090+AE1090</f>
        <v>0</v>
      </c>
      <c r="AG1090" s="53"/>
      <c r="AH1090" s="8">
        <v>0</v>
      </c>
      <c r="AI1090" s="54">
        <f t="shared" si="164"/>
        <v>0</v>
      </c>
      <c r="AJ1090" s="53">
        <f t="shared" si="162"/>
        <v>0</v>
      </c>
      <c r="AK1090" s="8">
        <f t="shared" si="162"/>
        <v>0</v>
      </c>
      <c r="AL1090" s="54">
        <f t="shared" si="162"/>
        <v>0</v>
      </c>
      <c r="AM1090" s="55">
        <f t="shared" si="165"/>
        <v>0</v>
      </c>
      <c r="AN1090" s="4"/>
      <c r="AO1090" s="4"/>
    </row>
    <row r="1091" spans="1:41" ht="12.75">
      <c r="A1091" s="11">
        <v>1084</v>
      </c>
      <c r="B1091" s="46">
        <v>25200142</v>
      </c>
      <c r="D1091" s="5" t="s">
        <v>812</v>
      </c>
      <c r="F1091" s="48">
        <v>-154623.4</v>
      </c>
      <c r="G1091" s="48">
        <v>-154430.01</v>
      </c>
      <c r="H1091" s="48">
        <v>-151607.21</v>
      </c>
      <c r="I1091" s="48">
        <v>-145965.62</v>
      </c>
      <c r="J1091" s="48">
        <v>-140526.65</v>
      </c>
      <c r="K1091" s="48">
        <v>-129150.99</v>
      </c>
      <c r="L1091" s="48">
        <v>-129254.24</v>
      </c>
      <c r="M1091" s="49">
        <v>-134475.05</v>
      </c>
      <c r="N1091" s="49">
        <v>-135014.47</v>
      </c>
      <c r="O1091" s="49">
        <v>-135246.58</v>
      </c>
      <c r="P1091" s="49">
        <v>-135380.8</v>
      </c>
      <c r="Q1091" s="49">
        <v>-135432.02</v>
      </c>
      <c r="R1091" s="49">
        <v>-140405.93</v>
      </c>
      <c r="S1091" s="50">
        <f t="shared" si="163"/>
        <v>-139499.85875</v>
      </c>
      <c r="T1091" s="50" t="e">
        <f>S1091-#REF!</f>
        <v>#REF!</v>
      </c>
      <c r="U1091" s="51">
        <v>63</v>
      </c>
      <c r="V1091" s="51"/>
      <c r="W1091" s="51">
        <v>15</v>
      </c>
      <c r="X1091" s="56">
        <v>8</v>
      </c>
      <c r="Y1091" s="56">
        <v>20</v>
      </c>
      <c r="AA1091" s="53">
        <v>0</v>
      </c>
      <c r="AB1091" s="8">
        <v>0</v>
      </c>
      <c r="AC1091" s="54">
        <v>0</v>
      </c>
      <c r="AD1091" s="53"/>
      <c r="AE1091" s="8">
        <f>$S1091</f>
        <v>-139499.85875</v>
      </c>
      <c r="AF1091" s="54">
        <f>S1091</f>
        <v>-139499.85875</v>
      </c>
      <c r="AG1091" s="53">
        <v>0</v>
      </c>
      <c r="AH1091" s="8"/>
      <c r="AI1091" s="54">
        <f t="shared" si="164"/>
        <v>0</v>
      </c>
      <c r="AJ1091" s="53">
        <f t="shared" si="162"/>
        <v>0</v>
      </c>
      <c r="AK1091" s="8">
        <f t="shared" si="162"/>
        <v>0</v>
      </c>
      <c r="AL1091" s="54">
        <f t="shared" si="162"/>
        <v>0</v>
      </c>
      <c r="AM1091" s="55">
        <f t="shared" si="165"/>
        <v>0</v>
      </c>
      <c r="AN1091" s="4"/>
      <c r="AO1091" s="4"/>
    </row>
    <row r="1092" spans="1:41" ht="12.75">
      <c r="A1092" s="11">
        <v>1085</v>
      </c>
      <c r="B1092" s="46">
        <v>25200152</v>
      </c>
      <c r="D1092" s="5" t="s">
        <v>813</v>
      </c>
      <c r="F1092" s="48">
        <v>-39953.52</v>
      </c>
      <c r="G1092" s="48">
        <v>-40003.46</v>
      </c>
      <c r="H1092" s="48">
        <v>-40003.46</v>
      </c>
      <c r="I1092" s="48">
        <v>-40003.46</v>
      </c>
      <c r="J1092" s="48">
        <v>-40053.46</v>
      </c>
      <c r="K1092" s="48">
        <v>-40153.13</v>
      </c>
      <c r="L1092" s="48">
        <v>-43108.42</v>
      </c>
      <c r="M1092" s="49">
        <v>-45800.48</v>
      </c>
      <c r="N1092" s="49">
        <v>-45800.48</v>
      </c>
      <c r="O1092" s="49">
        <v>-175692.82</v>
      </c>
      <c r="P1092" s="49">
        <v>-165717.29</v>
      </c>
      <c r="Q1092" s="49">
        <v>-160125.78</v>
      </c>
      <c r="R1092" s="49">
        <v>-205457.05</v>
      </c>
      <c r="S1092" s="50">
        <f t="shared" si="163"/>
        <v>-79930.62708333334</v>
      </c>
      <c r="T1092" s="50" t="e">
        <f>S1092-#REF!</f>
        <v>#REF!</v>
      </c>
      <c r="U1092" s="51">
        <v>63</v>
      </c>
      <c r="V1092" s="51"/>
      <c r="W1092" s="51">
        <v>15</v>
      </c>
      <c r="X1092" s="56">
        <v>8</v>
      </c>
      <c r="Y1092" s="56">
        <v>20</v>
      </c>
      <c r="AA1092" s="53">
        <v>0</v>
      </c>
      <c r="AB1092" s="8">
        <v>0</v>
      </c>
      <c r="AC1092" s="54">
        <v>0</v>
      </c>
      <c r="AD1092" s="53"/>
      <c r="AE1092" s="8">
        <f>$S1092</f>
        <v>-79930.62708333334</v>
      </c>
      <c r="AF1092" s="54">
        <f>S1092</f>
        <v>-79930.62708333334</v>
      </c>
      <c r="AG1092" s="53">
        <v>0</v>
      </c>
      <c r="AH1092" s="8"/>
      <c r="AI1092" s="54">
        <f t="shared" si="164"/>
        <v>0</v>
      </c>
      <c r="AJ1092" s="53">
        <f t="shared" si="162"/>
        <v>0</v>
      </c>
      <c r="AK1092" s="8">
        <f t="shared" si="162"/>
        <v>0</v>
      </c>
      <c r="AL1092" s="54">
        <f t="shared" si="162"/>
        <v>0</v>
      </c>
      <c r="AM1092" s="55">
        <f t="shared" si="165"/>
        <v>0</v>
      </c>
      <c r="AN1092" s="4"/>
      <c r="AO1092" s="4"/>
    </row>
    <row r="1093" spans="1:41" ht="12.75">
      <c r="A1093" s="11">
        <v>1086</v>
      </c>
      <c r="B1093" s="46">
        <v>25200161</v>
      </c>
      <c r="D1093" s="5" t="s">
        <v>814</v>
      </c>
      <c r="F1093" s="48">
        <v>-5993800.98</v>
      </c>
      <c r="G1093" s="48">
        <v>-6283785.59</v>
      </c>
      <c r="H1093" s="48">
        <v>-6431785.06</v>
      </c>
      <c r="I1093" s="48">
        <v>-6615953.19</v>
      </c>
      <c r="J1093" s="48">
        <v>-6822350.87</v>
      </c>
      <c r="K1093" s="48">
        <v>-6954837.91</v>
      </c>
      <c r="L1093" s="48">
        <v>-7114547.78</v>
      </c>
      <c r="M1093" s="49">
        <v>-7295045.64</v>
      </c>
      <c r="N1093" s="49">
        <v>-7520230.35</v>
      </c>
      <c r="O1093" s="49">
        <v>-7875433.15</v>
      </c>
      <c r="P1093" s="49">
        <v>-7995765.08</v>
      </c>
      <c r="Q1093" s="49">
        <v>-8329565.67</v>
      </c>
      <c r="R1093" s="49">
        <v>-8618821.3</v>
      </c>
      <c r="S1093" s="50">
        <f t="shared" si="163"/>
        <v>-7212134.285833334</v>
      </c>
      <c r="T1093" s="50" t="e">
        <f>S1093-#REF!</f>
        <v>#REF!</v>
      </c>
      <c r="U1093" s="51">
        <v>20</v>
      </c>
      <c r="V1093" s="51">
        <v>30</v>
      </c>
      <c r="W1093" s="51">
        <v>54</v>
      </c>
      <c r="X1093" s="56"/>
      <c r="Y1093" s="56">
        <v>20</v>
      </c>
      <c r="AA1093" s="53">
        <v>0</v>
      </c>
      <c r="AB1093" s="8">
        <v>0</v>
      </c>
      <c r="AC1093" s="54">
        <v>0</v>
      </c>
      <c r="AD1093" s="53">
        <f>$S1093</f>
        <v>-7212134.285833334</v>
      </c>
      <c r="AE1093" s="8"/>
      <c r="AF1093" s="54">
        <f>AD1093+AE1093</f>
        <v>-7212134.285833334</v>
      </c>
      <c r="AG1093" s="53"/>
      <c r="AH1093" s="8">
        <v>0</v>
      </c>
      <c r="AI1093" s="54">
        <f t="shared" si="164"/>
        <v>0</v>
      </c>
      <c r="AJ1093" s="53">
        <f t="shared" si="162"/>
        <v>0</v>
      </c>
      <c r="AK1093" s="8">
        <f t="shared" si="162"/>
        <v>0</v>
      </c>
      <c r="AL1093" s="54">
        <f t="shared" si="162"/>
        <v>0</v>
      </c>
      <c r="AM1093" s="55">
        <f t="shared" si="165"/>
        <v>0</v>
      </c>
      <c r="AN1093" s="4"/>
      <c r="AO1093" s="4"/>
    </row>
    <row r="1094" spans="1:41" ht="12.75">
      <c r="A1094" s="11">
        <v>1087</v>
      </c>
      <c r="B1094" s="46">
        <v>25200171</v>
      </c>
      <c r="D1094" s="5" t="s">
        <v>815</v>
      </c>
      <c r="F1094" s="48">
        <v>-30693485.78</v>
      </c>
      <c r="G1094" s="48">
        <v>-31499162.7</v>
      </c>
      <c r="H1094" s="48">
        <v>-30741214.05</v>
      </c>
      <c r="I1094" s="48">
        <v>-31883323.58</v>
      </c>
      <c r="J1094" s="48">
        <v>-32788500.84</v>
      </c>
      <c r="K1094" s="48">
        <v>-33621748.2</v>
      </c>
      <c r="L1094" s="48">
        <v>-33980449.25</v>
      </c>
      <c r="M1094" s="49">
        <v>-34569869.62</v>
      </c>
      <c r="N1094" s="49">
        <v>-34550335.16</v>
      </c>
      <c r="O1094" s="49">
        <v>-35358783.6</v>
      </c>
      <c r="P1094" s="49">
        <v>-35424691.31</v>
      </c>
      <c r="Q1094" s="49">
        <v>-35835762.99</v>
      </c>
      <c r="R1094" s="49">
        <v>-38293501.91</v>
      </c>
      <c r="S1094" s="50">
        <f t="shared" si="163"/>
        <v>-33728944.595416665</v>
      </c>
      <c r="T1094" s="50" t="e">
        <f>S1094-#REF!</f>
        <v>#REF!</v>
      </c>
      <c r="U1094" s="51">
        <v>20</v>
      </c>
      <c r="V1094" s="51">
        <v>30</v>
      </c>
      <c r="W1094" s="51">
        <v>54</v>
      </c>
      <c r="X1094" s="56"/>
      <c r="Y1094" s="56">
        <v>20</v>
      </c>
      <c r="AA1094" s="53">
        <v>0</v>
      </c>
      <c r="AB1094" s="8">
        <v>0</v>
      </c>
      <c r="AC1094" s="54">
        <v>0</v>
      </c>
      <c r="AD1094" s="53">
        <f>$S1094</f>
        <v>-33728944.595416665</v>
      </c>
      <c r="AE1094" s="8"/>
      <c r="AF1094" s="54">
        <f>AD1094+AE1094</f>
        <v>-33728944.595416665</v>
      </c>
      <c r="AG1094" s="53"/>
      <c r="AH1094" s="8">
        <v>0</v>
      </c>
      <c r="AI1094" s="54">
        <f t="shared" si="164"/>
        <v>0</v>
      </c>
      <c r="AJ1094" s="53">
        <f t="shared" si="162"/>
        <v>0</v>
      </c>
      <c r="AK1094" s="8">
        <f t="shared" si="162"/>
        <v>0</v>
      </c>
      <c r="AL1094" s="54">
        <f t="shared" si="162"/>
        <v>0</v>
      </c>
      <c r="AM1094" s="55">
        <f t="shared" si="165"/>
        <v>0</v>
      </c>
      <c r="AN1094" s="4"/>
      <c r="AO1094" s="4"/>
    </row>
    <row r="1095" spans="1:41" ht="12.75">
      <c r="A1095" s="11">
        <v>1088</v>
      </c>
      <c r="B1095" s="46">
        <v>25200181</v>
      </c>
      <c r="D1095" s="5" t="s">
        <v>816</v>
      </c>
      <c r="F1095" s="48">
        <v>-7574459.9</v>
      </c>
      <c r="G1095" s="48">
        <v>-7627185.65</v>
      </c>
      <c r="H1095" s="48">
        <v>-7633626.85</v>
      </c>
      <c r="I1095" s="48">
        <v>-8660471.31</v>
      </c>
      <c r="J1095" s="48">
        <v>-8755182.04</v>
      </c>
      <c r="K1095" s="48">
        <v>-8952042.07</v>
      </c>
      <c r="L1095" s="48">
        <v>-9183805.24</v>
      </c>
      <c r="M1095" s="49">
        <v>-9348908.24</v>
      </c>
      <c r="N1095" s="49">
        <v>-9701482.86</v>
      </c>
      <c r="O1095" s="49">
        <v>-10158498.2</v>
      </c>
      <c r="P1095" s="49">
        <v>-10581838.72</v>
      </c>
      <c r="Q1095" s="49">
        <v>-10876305.95</v>
      </c>
      <c r="R1095" s="49">
        <v>-12264820.62</v>
      </c>
      <c r="S1095" s="50">
        <f t="shared" si="163"/>
        <v>-9283248.949166669</v>
      </c>
      <c r="T1095" s="50" t="e">
        <f>S1095-#REF!</f>
        <v>#REF!</v>
      </c>
      <c r="U1095" s="51">
        <v>20</v>
      </c>
      <c r="V1095" s="51">
        <v>30</v>
      </c>
      <c r="W1095" s="51">
        <v>54</v>
      </c>
      <c r="X1095" s="67"/>
      <c r="Y1095" s="67">
        <v>20</v>
      </c>
      <c r="AA1095" s="53">
        <v>0</v>
      </c>
      <c r="AB1095" s="8">
        <v>0</v>
      </c>
      <c r="AC1095" s="54">
        <v>0</v>
      </c>
      <c r="AD1095" s="53">
        <f>$S1095</f>
        <v>-9283248.949166669</v>
      </c>
      <c r="AE1095" s="8"/>
      <c r="AF1095" s="54">
        <f>AD1095+AE1095</f>
        <v>-9283248.949166669</v>
      </c>
      <c r="AG1095" s="53"/>
      <c r="AH1095" s="8">
        <v>0</v>
      </c>
      <c r="AI1095" s="54">
        <f t="shared" si="164"/>
        <v>0</v>
      </c>
      <c r="AJ1095" s="53">
        <f t="shared" si="162"/>
        <v>0</v>
      </c>
      <c r="AK1095" s="8">
        <f t="shared" si="162"/>
        <v>0</v>
      </c>
      <c r="AL1095" s="54">
        <f t="shared" si="162"/>
        <v>0</v>
      </c>
      <c r="AM1095" s="55">
        <f t="shared" si="165"/>
        <v>0</v>
      </c>
      <c r="AN1095" s="4"/>
      <c r="AO1095" s="4"/>
    </row>
    <row r="1096" spans="1:41" ht="12.75">
      <c r="A1096" s="11">
        <v>1089</v>
      </c>
      <c r="B1096" s="46">
        <v>25200191</v>
      </c>
      <c r="D1096" s="5" t="s">
        <v>817</v>
      </c>
      <c r="F1096" s="48">
        <v>-2446798.76</v>
      </c>
      <c r="G1096" s="48">
        <v>-2446798.76</v>
      </c>
      <c r="H1096" s="48">
        <v>-2446798.76</v>
      </c>
      <c r="I1096" s="48">
        <v>-2446798.76</v>
      </c>
      <c r="J1096" s="48">
        <v>-2446798.76</v>
      </c>
      <c r="K1096" s="48">
        <v>-2446798.76</v>
      </c>
      <c r="L1096" s="48">
        <v>-2446798.76</v>
      </c>
      <c r="M1096" s="49">
        <v>-2446798.76</v>
      </c>
      <c r="N1096" s="49">
        <v>-2446798.76</v>
      </c>
      <c r="O1096" s="49">
        <v>-2446798.76</v>
      </c>
      <c r="P1096" s="49">
        <v>-2446798.76</v>
      </c>
      <c r="Q1096" s="49">
        <v>-2446798.76</v>
      </c>
      <c r="R1096" s="49">
        <v>-2446798.76</v>
      </c>
      <c r="S1096" s="50">
        <f t="shared" si="163"/>
        <v>-2446798.7599999993</v>
      </c>
      <c r="T1096" s="50" t="e">
        <f>S1096-#REF!</f>
        <v>#REF!</v>
      </c>
      <c r="U1096" s="51">
        <v>20</v>
      </c>
      <c r="V1096" s="51">
        <v>30</v>
      </c>
      <c r="W1096" s="51">
        <v>54</v>
      </c>
      <c r="X1096" s="56"/>
      <c r="Y1096" s="56">
        <v>20</v>
      </c>
      <c r="AA1096" s="53">
        <v>0</v>
      </c>
      <c r="AB1096" s="8">
        <v>0</v>
      </c>
      <c r="AC1096" s="54">
        <v>0</v>
      </c>
      <c r="AD1096" s="53">
        <f>$S1096</f>
        <v>-2446798.7599999993</v>
      </c>
      <c r="AE1096" s="8"/>
      <c r="AF1096" s="54">
        <f>AD1096+AE1096</f>
        <v>-2446798.7599999993</v>
      </c>
      <c r="AG1096" s="53"/>
      <c r="AH1096" s="8">
        <v>0</v>
      </c>
      <c r="AI1096" s="54">
        <f t="shared" si="164"/>
        <v>0</v>
      </c>
      <c r="AJ1096" s="53">
        <f t="shared" si="162"/>
        <v>0</v>
      </c>
      <c r="AK1096" s="8">
        <f t="shared" si="162"/>
        <v>0</v>
      </c>
      <c r="AL1096" s="54">
        <f t="shared" si="162"/>
        <v>0</v>
      </c>
      <c r="AM1096" s="55">
        <f t="shared" si="165"/>
        <v>0</v>
      </c>
      <c r="AN1096" s="4"/>
      <c r="AO1096" s="4"/>
    </row>
    <row r="1097" spans="1:41" ht="12.75">
      <c r="A1097" s="11">
        <v>1090</v>
      </c>
      <c r="B1097" s="46">
        <v>25200202</v>
      </c>
      <c r="C1097" s="11"/>
      <c r="D1097" s="5" t="s">
        <v>818</v>
      </c>
      <c r="F1097" s="48">
        <v>-6931047.71</v>
      </c>
      <c r="G1097" s="48">
        <v>-7327815.51</v>
      </c>
      <c r="H1097" s="48">
        <v>-7441189.58</v>
      </c>
      <c r="I1097" s="48">
        <v>-8159507.52</v>
      </c>
      <c r="J1097" s="48">
        <v>-8179163.5</v>
      </c>
      <c r="K1097" s="48">
        <v>-8502023</v>
      </c>
      <c r="L1097" s="48">
        <v>-9221145.57</v>
      </c>
      <c r="M1097" s="49">
        <v>-9606933.54</v>
      </c>
      <c r="N1097" s="49">
        <v>-10026425.35</v>
      </c>
      <c r="O1097" s="49">
        <v>-10539621.78</v>
      </c>
      <c r="P1097" s="49">
        <v>-10816077.24</v>
      </c>
      <c r="Q1097" s="49">
        <v>-11973332.54</v>
      </c>
      <c r="R1097" s="49">
        <v>-12327966.4</v>
      </c>
      <c r="S1097" s="50">
        <f t="shared" si="163"/>
        <v>-9285228.515416667</v>
      </c>
      <c r="T1097" s="50" t="e">
        <f>S1097-#REF!</f>
        <v>#REF!</v>
      </c>
      <c r="U1097" s="51">
        <v>63</v>
      </c>
      <c r="V1097" s="51"/>
      <c r="W1097" s="51">
        <v>15</v>
      </c>
      <c r="X1097" s="56">
        <v>8</v>
      </c>
      <c r="Y1097" s="56">
        <v>20</v>
      </c>
      <c r="AA1097" s="53">
        <v>0</v>
      </c>
      <c r="AB1097" s="8">
        <v>0</v>
      </c>
      <c r="AC1097" s="54">
        <v>0</v>
      </c>
      <c r="AD1097" s="53"/>
      <c r="AE1097" s="8">
        <f>$S1097</f>
        <v>-9285228.515416667</v>
      </c>
      <c r="AF1097" s="54">
        <f>S1097</f>
        <v>-9285228.515416667</v>
      </c>
      <c r="AG1097" s="53">
        <v>0</v>
      </c>
      <c r="AH1097" s="8"/>
      <c r="AI1097" s="54">
        <f t="shared" si="164"/>
        <v>0</v>
      </c>
      <c r="AJ1097" s="53">
        <f t="shared" si="162"/>
        <v>0</v>
      </c>
      <c r="AK1097" s="8">
        <f t="shared" si="162"/>
        <v>0</v>
      </c>
      <c r="AL1097" s="54">
        <f t="shared" si="162"/>
        <v>0</v>
      </c>
      <c r="AM1097" s="55">
        <f t="shared" si="165"/>
        <v>0</v>
      </c>
      <c r="AN1097" s="4"/>
      <c r="AO1097" s="4"/>
    </row>
    <row r="1098" spans="1:41" ht="12.75">
      <c r="A1098" s="11">
        <v>1091</v>
      </c>
      <c r="B1098" s="75">
        <v>25200212</v>
      </c>
      <c r="C1098" s="11"/>
      <c r="D1098" s="5" t="s">
        <v>819</v>
      </c>
      <c r="F1098" s="48">
        <v>-3132990.56</v>
      </c>
      <c r="G1098" s="48">
        <v>-2722256.08</v>
      </c>
      <c r="H1098" s="48">
        <v>-2750206.08</v>
      </c>
      <c r="I1098" s="48">
        <v>-2817053.73</v>
      </c>
      <c r="J1098" s="48">
        <v>-2882840.29</v>
      </c>
      <c r="K1098" s="48">
        <v>-2909678.37</v>
      </c>
      <c r="L1098" s="48">
        <v>-3171185.11</v>
      </c>
      <c r="M1098" s="49">
        <v>-3234920.61</v>
      </c>
      <c r="N1098" s="49">
        <v>-3265738.4</v>
      </c>
      <c r="O1098" s="49">
        <v>-3235299.18</v>
      </c>
      <c r="P1098" s="49">
        <v>-3248889.78</v>
      </c>
      <c r="Q1098" s="49">
        <v>-3314190.41</v>
      </c>
      <c r="R1098" s="49">
        <v>-3314190.41</v>
      </c>
      <c r="S1098" s="50">
        <f t="shared" si="163"/>
        <v>-3064654.0437499997</v>
      </c>
      <c r="T1098" s="50" t="e">
        <f>S1098-#REF!</f>
        <v>#REF!</v>
      </c>
      <c r="U1098" s="51">
        <v>63</v>
      </c>
      <c r="V1098" s="51"/>
      <c r="W1098" s="51">
        <v>15</v>
      </c>
      <c r="X1098" s="56">
        <v>8</v>
      </c>
      <c r="Y1098" s="56">
        <v>20</v>
      </c>
      <c r="AA1098" s="53">
        <v>0</v>
      </c>
      <c r="AB1098" s="8">
        <v>0</v>
      </c>
      <c r="AC1098" s="54">
        <v>0</v>
      </c>
      <c r="AD1098" s="53"/>
      <c r="AE1098" s="8">
        <f>$S1098</f>
        <v>-3064654.0437499997</v>
      </c>
      <c r="AF1098" s="54">
        <f>S1098</f>
        <v>-3064654.0437499997</v>
      </c>
      <c r="AG1098" s="53">
        <v>0</v>
      </c>
      <c r="AH1098" s="8"/>
      <c r="AI1098" s="54">
        <f t="shared" si="164"/>
        <v>0</v>
      </c>
      <c r="AJ1098" s="53">
        <f aca="true" t="shared" si="166" ref="AJ1098:AL1117">IF($Y1098&gt;0,$S1098-$AF1098-$AI1098-$AC1098,0)</f>
        <v>0</v>
      </c>
      <c r="AK1098" s="8">
        <f t="shared" si="166"/>
        <v>0</v>
      </c>
      <c r="AL1098" s="54">
        <f t="shared" si="166"/>
        <v>0</v>
      </c>
      <c r="AM1098" s="55">
        <f t="shared" si="165"/>
        <v>0</v>
      </c>
      <c r="AN1098" s="4"/>
      <c r="AO1098" s="4"/>
    </row>
    <row r="1099" spans="1:41" ht="12.75">
      <c r="A1099" s="11">
        <v>1092</v>
      </c>
      <c r="B1099" s="46">
        <v>25200222</v>
      </c>
      <c r="C1099" s="11"/>
      <c r="D1099" s="5" t="s">
        <v>820</v>
      </c>
      <c r="F1099" s="48">
        <v>-717587.93</v>
      </c>
      <c r="G1099" s="48">
        <v>-879187.13</v>
      </c>
      <c r="H1099" s="48">
        <v>-885321.13</v>
      </c>
      <c r="I1099" s="48">
        <v>-924442.13</v>
      </c>
      <c r="J1099" s="48">
        <v>-928561.13</v>
      </c>
      <c r="K1099" s="48">
        <v>-1004751.13</v>
      </c>
      <c r="L1099" s="48">
        <v>-1045524.13</v>
      </c>
      <c r="M1099" s="49">
        <v>-1119335.13</v>
      </c>
      <c r="N1099" s="49">
        <v>-1169388.13</v>
      </c>
      <c r="O1099" s="49">
        <v>-1167905.13</v>
      </c>
      <c r="P1099" s="49">
        <v>-1188940.13</v>
      </c>
      <c r="Q1099" s="49">
        <v>-1207519.13</v>
      </c>
      <c r="R1099" s="49">
        <v>-1367610.13</v>
      </c>
      <c r="S1099" s="50">
        <f t="shared" si="163"/>
        <v>-1046956.1216666666</v>
      </c>
      <c r="T1099" s="50" t="e">
        <f>S1099-#REF!</f>
        <v>#REF!</v>
      </c>
      <c r="U1099" s="51">
        <v>63</v>
      </c>
      <c r="V1099" s="51"/>
      <c r="W1099" s="51">
        <v>15</v>
      </c>
      <c r="X1099" s="56">
        <v>8</v>
      </c>
      <c r="Y1099" s="56">
        <v>20</v>
      </c>
      <c r="AA1099" s="53">
        <v>0</v>
      </c>
      <c r="AB1099" s="8">
        <v>0</v>
      </c>
      <c r="AC1099" s="54">
        <v>0</v>
      </c>
      <c r="AD1099" s="53"/>
      <c r="AE1099" s="8">
        <f>$S1099</f>
        <v>-1046956.1216666666</v>
      </c>
      <c r="AF1099" s="54">
        <f>S1099</f>
        <v>-1046956.1216666666</v>
      </c>
      <c r="AG1099" s="53">
        <v>0</v>
      </c>
      <c r="AH1099" s="8"/>
      <c r="AI1099" s="54">
        <f t="shared" si="164"/>
        <v>0</v>
      </c>
      <c r="AJ1099" s="53">
        <f t="shared" si="166"/>
        <v>0</v>
      </c>
      <c r="AK1099" s="8">
        <f t="shared" si="166"/>
        <v>0</v>
      </c>
      <c r="AL1099" s="54">
        <f t="shared" si="166"/>
        <v>0</v>
      </c>
      <c r="AM1099" s="55">
        <f t="shared" si="165"/>
        <v>0</v>
      </c>
      <c r="AN1099" s="4"/>
      <c r="AO1099" s="4"/>
    </row>
    <row r="1100" spans="1:41" ht="12.75">
      <c r="A1100" s="11">
        <v>1093</v>
      </c>
      <c r="B1100" s="75">
        <v>25200232</v>
      </c>
      <c r="C1100" s="11"/>
      <c r="D1100" s="5" t="s">
        <v>821</v>
      </c>
      <c r="F1100" s="48">
        <v>-12689.17</v>
      </c>
      <c r="G1100" s="48">
        <v>-14715.13</v>
      </c>
      <c r="H1100" s="48">
        <v>-14652.47</v>
      </c>
      <c r="I1100" s="48">
        <v>-21676.39</v>
      </c>
      <c r="J1100" s="48">
        <v>-21676.39</v>
      </c>
      <c r="K1100" s="48">
        <v>-21676.39</v>
      </c>
      <c r="L1100" s="48">
        <v>-21676.39</v>
      </c>
      <c r="M1100" s="49">
        <v>-21676.39</v>
      </c>
      <c r="N1100" s="49">
        <v>-21676.39</v>
      </c>
      <c r="O1100" s="49">
        <v>-21751.97</v>
      </c>
      <c r="P1100" s="49">
        <v>-21751.97</v>
      </c>
      <c r="Q1100" s="49">
        <v>-21751.97</v>
      </c>
      <c r="R1100" s="49">
        <v>-21751.97</v>
      </c>
      <c r="S1100" s="50">
        <f t="shared" si="163"/>
        <v>-20158.535</v>
      </c>
      <c r="T1100" s="50" t="e">
        <f>S1100-#REF!</f>
        <v>#REF!</v>
      </c>
      <c r="U1100" s="51">
        <v>63</v>
      </c>
      <c r="V1100" s="51"/>
      <c r="W1100" s="51" t="s">
        <v>822</v>
      </c>
      <c r="X1100" s="56"/>
      <c r="Y1100" s="56">
        <v>20</v>
      </c>
      <c r="AA1100" s="53">
        <v>0</v>
      </c>
      <c r="AB1100" s="8">
        <v>0</v>
      </c>
      <c r="AC1100" s="54">
        <v>0</v>
      </c>
      <c r="AD1100" s="53"/>
      <c r="AE1100" s="8"/>
      <c r="AF1100" s="54">
        <f>AD1100+AE1100</f>
        <v>0</v>
      </c>
      <c r="AG1100" s="53">
        <v>0</v>
      </c>
      <c r="AH1100" s="8">
        <f>$S1100</f>
        <v>-20158.535</v>
      </c>
      <c r="AI1100" s="54">
        <f t="shared" si="164"/>
        <v>-20158.535</v>
      </c>
      <c r="AJ1100" s="53">
        <f t="shared" si="166"/>
        <v>0</v>
      </c>
      <c r="AK1100" s="8">
        <f t="shared" si="166"/>
        <v>0</v>
      </c>
      <c r="AL1100" s="54">
        <f t="shared" si="166"/>
        <v>0</v>
      </c>
      <c r="AM1100" s="55">
        <f t="shared" si="165"/>
        <v>0</v>
      </c>
      <c r="AN1100" s="4"/>
      <c r="AO1100" s="4"/>
    </row>
    <row r="1101" spans="1:41" ht="12.75">
      <c r="A1101" s="11">
        <v>1094</v>
      </c>
      <c r="B1101" s="46">
        <v>25200262</v>
      </c>
      <c r="C1101" s="11"/>
      <c r="D1101" s="5" t="s">
        <v>823</v>
      </c>
      <c r="F1101" s="48">
        <v>-496.43</v>
      </c>
      <c r="G1101" s="48">
        <v>-496.43</v>
      </c>
      <c r="H1101" s="48">
        <v>-496.43</v>
      </c>
      <c r="I1101" s="48">
        <v>-653.15</v>
      </c>
      <c r="J1101" s="48">
        <v>-653.15</v>
      </c>
      <c r="K1101" s="48">
        <v>-653.15</v>
      </c>
      <c r="L1101" s="48">
        <v>-653.15</v>
      </c>
      <c r="M1101" s="49">
        <v>-653.15</v>
      </c>
      <c r="N1101" s="49">
        <v>-653.15</v>
      </c>
      <c r="O1101" s="49">
        <v>-653.15</v>
      </c>
      <c r="P1101" s="49">
        <v>-975.57</v>
      </c>
      <c r="Q1101" s="49">
        <v>-1795.91</v>
      </c>
      <c r="R1101" s="49">
        <v>-1795.91</v>
      </c>
      <c r="S1101" s="50">
        <f t="shared" si="163"/>
        <v>-790.2133333333333</v>
      </c>
      <c r="T1101" s="50" t="e">
        <f>S1101-#REF!</f>
        <v>#REF!</v>
      </c>
      <c r="U1101" s="51">
        <v>63</v>
      </c>
      <c r="V1101" s="51"/>
      <c r="W1101" s="51">
        <v>15</v>
      </c>
      <c r="X1101" s="56">
        <v>8</v>
      </c>
      <c r="Y1101" s="56">
        <v>20</v>
      </c>
      <c r="AA1101" s="53">
        <v>0</v>
      </c>
      <c r="AB1101" s="8">
        <v>0</v>
      </c>
      <c r="AC1101" s="54">
        <v>0</v>
      </c>
      <c r="AD1101" s="53"/>
      <c r="AE1101" s="8">
        <f>$S1101</f>
        <v>-790.2133333333333</v>
      </c>
      <c r="AF1101" s="54">
        <f>S1101</f>
        <v>-790.2133333333333</v>
      </c>
      <c r="AG1101" s="53">
        <v>0</v>
      </c>
      <c r="AH1101" s="8"/>
      <c r="AI1101" s="54">
        <f t="shared" si="164"/>
        <v>0</v>
      </c>
      <c r="AJ1101" s="53">
        <f t="shared" si="166"/>
        <v>0</v>
      </c>
      <c r="AK1101" s="8">
        <f t="shared" si="166"/>
        <v>0</v>
      </c>
      <c r="AL1101" s="54">
        <f t="shared" si="166"/>
        <v>0</v>
      </c>
      <c r="AM1101" s="55">
        <f t="shared" si="165"/>
        <v>0</v>
      </c>
      <c r="AN1101" s="4"/>
      <c r="AO1101" s="4"/>
    </row>
    <row r="1102" spans="1:41" ht="12.75">
      <c r="A1102" s="11">
        <v>1095</v>
      </c>
      <c r="B1102" s="46">
        <v>25200272</v>
      </c>
      <c r="C1102" s="11"/>
      <c r="D1102" s="5" t="s">
        <v>824</v>
      </c>
      <c r="E1102" s="3">
        <v>38352</v>
      </c>
      <c r="F1102" s="48">
        <v>-338</v>
      </c>
      <c r="G1102" s="48">
        <v>-338</v>
      </c>
      <c r="H1102" s="48">
        <v>-338</v>
      </c>
      <c r="I1102" s="48">
        <v>-338</v>
      </c>
      <c r="J1102" s="48">
        <v>-338</v>
      </c>
      <c r="K1102" s="48">
        <v>-338</v>
      </c>
      <c r="L1102" s="48">
        <v>-338</v>
      </c>
      <c r="M1102" s="49">
        <v>-338</v>
      </c>
      <c r="N1102" s="49">
        <v>-338</v>
      </c>
      <c r="O1102" s="49">
        <v>-338</v>
      </c>
      <c r="P1102" s="49">
        <v>-338</v>
      </c>
      <c r="Q1102" s="49">
        <v>-338</v>
      </c>
      <c r="R1102" s="49">
        <v>-338</v>
      </c>
      <c r="S1102" s="50">
        <f t="shared" si="163"/>
        <v>-338</v>
      </c>
      <c r="T1102" s="50" t="e">
        <f>S1102-#REF!</f>
        <v>#REF!</v>
      </c>
      <c r="U1102" s="51">
        <v>63</v>
      </c>
      <c r="V1102" s="51"/>
      <c r="W1102" s="51">
        <v>15</v>
      </c>
      <c r="X1102" s="56">
        <v>8</v>
      </c>
      <c r="Y1102" s="56">
        <v>20</v>
      </c>
      <c r="AA1102" s="53">
        <v>0</v>
      </c>
      <c r="AB1102" s="8">
        <v>0</v>
      </c>
      <c r="AC1102" s="54">
        <v>0</v>
      </c>
      <c r="AD1102" s="53"/>
      <c r="AE1102" s="8">
        <f>$S1102</f>
        <v>-338</v>
      </c>
      <c r="AF1102" s="54">
        <f>S1102</f>
        <v>-338</v>
      </c>
      <c r="AG1102" s="53">
        <v>0</v>
      </c>
      <c r="AH1102" s="8"/>
      <c r="AI1102" s="54">
        <f t="shared" si="164"/>
        <v>0</v>
      </c>
      <c r="AJ1102" s="53">
        <f t="shared" si="166"/>
        <v>0</v>
      </c>
      <c r="AK1102" s="8">
        <f t="shared" si="166"/>
        <v>0</v>
      </c>
      <c r="AL1102" s="54">
        <f t="shared" si="166"/>
        <v>0</v>
      </c>
      <c r="AM1102" s="55">
        <f t="shared" si="165"/>
        <v>0</v>
      </c>
      <c r="AN1102" s="4"/>
      <c r="AO1102" s="4"/>
    </row>
    <row r="1103" spans="1:41" ht="12.75">
      <c r="A1103" s="11">
        <v>1096</v>
      </c>
      <c r="B1103" s="46">
        <v>25300001</v>
      </c>
      <c r="D1103" s="11" t="s">
        <v>825</v>
      </c>
      <c r="F1103" s="48">
        <v>-113668.88</v>
      </c>
      <c r="G1103" s="48">
        <v>-119705.82</v>
      </c>
      <c r="H1103" s="48">
        <v>-133164.37</v>
      </c>
      <c r="I1103" s="48">
        <v>-118143.23</v>
      </c>
      <c r="J1103" s="48">
        <v>-129421.91</v>
      </c>
      <c r="K1103" s="48">
        <v>-117383.97</v>
      </c>
      <c r="L1103" s="48">
        <v>-110590.77</v>
      </c>
      <c r="M1103" s="49">
        <v>-126649.54</v>
      </c>
      <c r="N1103" s="49">
        <v>-88924.97</v>
      </c>
      <c r="O1103" s="49">
        <v>-87035.28</v>
      </c>
      <c r="P1103" s="49">
        <v>-155267.7</v>
      </c>
      <c r="Q1103" s="49">
        <v>-139032.24</v>
      </c>
      <c r="R1103" s="49">
        <v>-136595.32</v>
      </c>
      <c r="S1103" s="50">
        <f t="shared" si="163"/>
        <v>-120870.99166666668</v>
      </c>
      <c r="T1103" s="50" t="e">
        <f>S1103-#REF!</f>
        <v>#REF!</v>
      </c>
      <c r="U1103" s="85"/>
      <c r="V1103" s="85"/>
      <c r="W1103" s="85" t="s">
        <v>1161</v>
      </c>
      <c r="X1103" s="86"/>
      <c r="Y1103" s="67"/>
      <c r="AA1103" s="53">
        <v>0</v>
      </c>
      <c r="AB1103" s="8">
        <v>0</v>
      </c>
      <c r="AC1103" s="54">
        <v>0</v>
      </c>
      <c r="AD1103" s="53"/>
      <c r="AE1103" s="8"/>
      <c r="AF1103" s="54">
        <f aca="true" t="shared" si="167" ref="AF1103:AF1122">AD1103+AE1103</f>
        <v>0</v>
      </c>
      <c r="AG1103" s="53"/>
      <c r="AH1103" s="8"/>
      <c r="AI1103" s="54">
        <f t="shared" si="164"/>
        <v>0</v>
      </c>
      <c r="AJ1103" s="53">
        <f t="shared" si="166"/>
        <v>0</v>
      </c>
      <c r="AK1103" s="8">
        <f t="shared" si="166"/>
        <v>0</v>
      </c>
      <c r="AL1103" s="54">
        <f t="shared" si="166"/>
        <v>0</v>
      </c>
      <c r="AM1103" s="55">
        <f t="shared" si="165"/>
        <v>-120870.99166666668</v>
      </c>
      <c r="AN1103" s="4"/>
      <c r="AO1103" s="4"/>
    </row>
    <row r="1104" spans="1:41" ht="12.75">
      <c r="A1104" s="11">
        <v>1097</v>
      </c>
      <c r="B1104" s="75">
        <v>25300002</v>
      </c>
      <c r="C1104" s="11"/>
      <c r="D1104" s="11" t="s">
        <v>826</v>
      </c>
      <c r="F1104" s="48">
        <v>-100000</v>
      </c>
      <c r="G1104" s="48">
        <v>-100000</v>
      </c>
      <c r="H1104" s="48">
        <v>-100000</v>
      </c>
      <c r="I1104" s="48">
        <v>-100000</v>
      </c>
      <c r="J1104" s="48">
        <v>-100000</v>
      </c>
      <c r="K1104" s="48">
        <v>-100000</v>
      </c>
      <c r="L1104" s="48">
        <v>-100000</v>
      </c>
      <c r="M1104" s="49">
        <v>-100000</v>
      </c>
      <c r="N1104" s="49">
        <v>-100000</v>
      </c>
      <c r="O1104" s="49">
        <v>-100000</v>
      </c>
      <c r="P1104" s="49">
        <v>-100000</v>
      </c>
      <c r="Q1104" s="49">
        <v>-100000</v>
      </c>
      <c r="R1104" s="49">
        <v>-100000</v>
      </c>
      <c r="S1104" s="50">
        <f t="shared" si="163"/>
        <v>-100000</v>
      </c>
      <c r="T1104" s="50" t="e">
        <f>S1104-#REF!</f>
        <v>#REF!</v>
      </c>
      <c r="U1104" s="51">
        <v>63</v>
      </c>
      <c r="V1104" s="51"/>
      <c r="W1104" s="51" t="s">
        <v>822</v>
      </c>
      <c r="X1104" s="56"/>
      <c r="Y1104" s="56">
        <v>20</v>
      </c>
      <c r="AA1104" s="53">
        <v>0</v>
      </c>
      <c r="AB1104" s="8">
        <v>0</v>
      </c>
      <c r="AC1104" s="54">
        <v>0</v>
      </c>
      <c r="AD1104" s="53"/>
      <c r="AE1104" s="8"/>
      <c r="AF1104" s="54">
        <f t="shared" si="167"/>
        <v>0</v>
      </c>
      <c r="AG1104" s="53">
        <v>0</v>
      </c>
      <c r="AH1104" s="8">
        <f>$S1104</f>
        <v>-100000</v>
      </c>
      <c r="AI1104" s="54">
        <f t="shared" si="164"/>
        <v>-100000</v>
      </c>
      <c r="AJ1104" s="53">
        <f t="shared" si="166"/>
        <v>0</v>
      </c>
      <c r="AK1104" s="8">
        <f t="shared" si="166"/>
        <v>0</v>
      </c>
      <c r="AL1104" s="54">
        <f t="shared" si="166"/>
        <v>0</v>
      </c>
      <c r="AM1104" s="55">
        <f t="shared" si="165"/>
        <v>0</v>
      </c>
      <c r="AN1104" s="4"/>
      <c r="AO1104" s="4"/>
    </row>
    <row r="1105" spans="1:41" ht="12.75">
      <c r="A1105" s="11">
        <v>1098</v>
      </c>
      <c r="B1105" s="46">
        <v>25300011</v>
      </c>
      <c r="D1105" s="5" t="s">
        <v>827</v>
      </c>
      <c r="F1105" s="48">
        <v>-5000</v>
      </c>
      <c r="G1105" s="48">
        <v>-5000</v>
      </c>
      <c r="H1105" s="48">
        <v>-5000</v>
      </c>
      <c r="I1105" s="48">
        <v>-5000</v>
      </c>
      <c r="J1105" s="48">
        <v>-5000</v>
      </c>
      <c r="K1105" s="48">
        <v>-5000</v>
      </c>
      <c r="L1105" s="48">
        <v>-5000</v>
      </c>
      <c r="M1105" s="49">
        <v>-5000</v>
      </c>
      <c r="N1105" s="49">
        <v>-5000</v>
      </c>
      <c r="O1105" s="49">
        <v>-5000</v>
      </c>
      <c r="P1105" s="49">
        <v>-5000</v>
      </c>
      <c r="Q1105" s="49">
        <v>-5000</v>
      </c>
      <c r="R1105" s="49">
        <v>-5000</v>
      </c>
      <c r="S1105" s="50">
        <f t="shared" si="163"/>
        <v>-5000</v>
      </c>
      <c r="T1105" s="50" t="e">
        <f>S1105-#REF!</f>
        <v>#REF!</v>
      </c>
      <c r="U1105" s="85"/>
      <c r="V1105" s="85"/>
      <c r="W1105" s="85" t="s">
        <v>1161</v>
      </c>
      <c r="X1105" s="86"/>
      <c r="Y1105" s="67"/>
      <c r="AA1105" s="53">
        <v>0</v>
      </c>
      <c r="AB1105" s="8">
        <v>0</v>
      </c>
      <c r="AC1105" s="54">
        <v>0</v>
      </c>
      <c r="AD1105" s="53"/>
      <c r="AE1105" s="8"/>
      <c r="AF1105" s="54">
        <f t="shared" si="167"/>
        <v>0</v>
      </c>
      <c r="AG1105" s="53"/>
      <c r="AH1105" s="8"/>
      <c r="AI1105" s="54">
        <f t="shared" si="164"/>
        <v>0</v>
      </c>
      <c r="AJ1105" s="53">
        <f t="shared" si="166"/>
        <v>0</v>
      </c>
      <c r="AK1105" s="8">
        <f t="shared" si="166"/>
        <v>0</v>
      </c>
      <c r="AL1105" s="54">
        <f t="shared" si="166"/>
        <v>0</v>
      </c>
      <c r="AM1105" s="55">
        <f t="shared" si="165"/>
        <v>-5000</v>
      </c>
      <c r="AN1105" s="4"/>
      <c r="AO1105" s="4"/>
    </row>
    <row r="1106" spans="1:41" ht="12.75">
      <c r="A1106" s="11">
        <v>1099</v>
      </c>
      <c r="B1106" s="46">
        <v>25300022</v>
      </c>
      <c r="D1106" s="5" t="s">
        <v>828</v>
      </c>
      <c r="E1106" s="3">
        <v>38687</v>
      </c>
      <c r="F1106" s="48">
        <v>0</v>
      </c>
      <c r="G1106" s="48">
        <v>0</v>
      </c>
      <c r="H1106" s="48">
        <v>0</v>
      </c>
      <c r="I1106" s="48">
        <v>0</v>
      </c>
      <c r="J1106" s="48">
        <v>0</v>
      </c>
      <c r="K1106" s="48">
        <v>0</v>
      </c>
      <c r="L1106" s="48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50">
        <f t="shared" si="163"/>
        <v>0</v>
      </c>
      <c r="T1106" s="50" t="e">
        <f>S1106-#REF!</f>
        <v>#REF!</v>
      </c>
      <c r="U1106" s="51" t="s">
        <v>1186</v>
      </c>
      <c r="V1106" s="51"/>
      <c r="W1106" s="51"/>
      <c r="X1106" s="56"/>
      <c r="Y1106" s="56"/>
      <c r="AA1106" s="53">
        <v>0</v>
      </c>
      <c r="AB1106" s="8">
        <v>0</v>
      </c>
      <c r="AC1106" s="54">
        <v>0</v>
      </c>
      <c r="AD1106" s="53"/>
      <c r="AE1106" s="8"/>
      <c r="AF1106" s="54">
        <f t="shared" si="167"/>
        <v>0</v>
      </c>
      <c r="AG1106" s="53"/>
      <c r="AH1106" s="8"/>
      <c r="AI1106" s="54">
        <f t="shared" si="164"/>
        <v>0</v>
      </c>
      <c r="AJ1106" s="53">
        <f t="shared" si="166"/>
        <v>0</v>
      </c>
      <c r="AK1106" s="8">
        <f t="shared" si="166"/>
        <v>0</v>
      </c>
      <c r="AL1106" s="54">
        <f t="shared" si="166"/>
        <v>0</v>
      </c>
      <c r="AM1106" s="55">
        <f t="shared" si="165"/>
        <v>0</v>
      </c>
      <c r="AN1106" s="4"/>
      <c r="AO1106" s="4"/>
    </row>
    <row r="1107" spans="1:41" ht="12.75">
      <c r="A1107" s="11">
        <v>1100</v>
      </c>
      <c r="B1107" s="75">
        <v>25300031</v>
      </c>
      <c r="C1107" s="11"/>
      <c r="D1107" s="5" t="s">
        <v>829</v>
      </c>
      <c r="F1107" s="48">
        <v>-1822600</v>
      </c>
      <c r="G1107" s="48">
        <v>-1822600</v>
      </c>
      <c r="H1107" s="48">
        <v>-1822600</v>
      </c>
      <c r="I1107" s="48">
        <v>-1822600</v>
      </c>
      <c r="J1107" s="48">
        <v>-1822600</v>
      </c>
      <c r="K1107" s="48">
        <v>-1822600</v>
      </c>
      <c r="L1107" s="48">
        <v>-1919300</v>
      </c>
      <c r="M1107" s="49">
        <v>-1919300</v>
      </c>
      <c r="N1107" s="49">
        <v>-1919300</v>
      </c>
      <c r="O1107" s="49">
        <v>-1949800</v>
      </c>
      <c r="P1107" s="49">
        <v>-1949800</v>
      </c>
      <c r="Q1107" s="49">
        <v>-1949800</v>
      </c>
      <c r="R1107" s="49">
        <v>-1980635</v>
      </c>
      <c r="S1107" s="50">
        <f t="shared" si="163"/>
        <v>-1885159.7916666667</v>
      </c>
      <c r="T1107" s="50" t="e">
        <f>S1107-#REF!</f>
        <v>#REF!</v>
      </c>
      <c r="U1107" s="85"/>
      <c r="V1107" s="85"/>
      <c r="W1107" s="85" t="s">
        <v>1161</v>
      </c>
      <c r="X1107" s="51"/>
      <c r="Y1107" s="67"/>
      <c r="AA1107" s="53">
        <v>0</v>
      </c>
      <c r="AB1107" s="8">
        <v>0</v>
      </c>
      <c r="AC1107" s="54">
        <v>0</v>
      </c>
      <c r="AD1107" s="53"/>
      <c r="AE1107" s="8"/>
      <c r="AF1107" s="54">
        <f t="shared" si="167"/>
        <v>0</v>
      </c>
      <c r="AG1107" s="53"/>
      <c r="AH1107" s="8"/>
      <c r="AI1107" s="54">
        <f t="shared" si="164"/>
        <v>0</v>
      </c>
      <c r="AJ1107" s="53">
        <f t="shared" si="166"/>
        <v>0</v>
      </c>
      <c r="AK1107" s="8">
        <f t="shared" si="166"/>
        <v>0</v>
      </c>
      <c r="AL1107" s="54">
        <f t="shared" si="166"/>
        <v>0</v>
      </c>
      <c r="AM1107" s="55">
        <f t="shared" si="165"/>
        <v>-1885159.7916666667</v>
      </c>
      <c r="AN1107" s="4"/>
      <c r="AO1107" s="4"/>
    </row>
    <row r="1108" spans="1:41" ht="12.75">
      <c r="A1108" s="11">
        <v>1101</v>
      </c>
      <c r="B1108" s="75">
        <v>25300041</v>
      </c>
      <c r="C1108" s="11"/>
      <c r="D1108" s="5" t="s">
        <v>830</v>
      </c>
      <c r="E1108" s="3">
        <v>39052</v>
      </c>
      <c r="F1108" s="48">
        <v>0</v>
      </c>
      <c r="G1108" s="48">
        <v>0</v>
      </c>
      <c r="H1108" s="48">
        <v>0</v>
      </c>
      <c r="I1108" s="48">
        <v>-151595</v>
      </c>
      <c r="J1108" s="48">
        <v>-151595</v>
      </c>
      <c r="K1108" s="48">
        <v>-151595</v>
      </c>
      <c r="L1108" s="48">
        <v>-151595</v>
      </c>
      <c r="M1108" s="49">
        <v>-151595</v>
      </c>
      <c r="N1108" s="49">
        <v>-151595</v>
      </c>
      <c r="O1108" s="49">
        <v>-151595</v>
      </c>
      <c r="P1108" s="49">
        <v>-151595</v>
      </c>
      <c r="Q1108" s="49">
        <v>-151595</v>
      </c>
      <c r="R1108" s="49">
        <v>-151595</v>
      </c>
      <c r="S1108" s="50">
        <f t="shared" si="163"/>
        <v>-120012.70833333333</v>
      </c>
      <c r="T1108" s="50" t="e">
        <f>S1108-#REF!</f>
        <v>#REF!</v>
      </c>
      <c r="U1108" s="85">
        <v>46</v>
      </c>
      <c r="V1108" s="85"/>
      <c r="W1108" s="85">
        <v>62</v>
      </c>
      <c r="X1108" s="51"/>
      <c r="Y1108" s="67" t="s">
        <v>208</v>
      </c>
      <c r="AA1108" s="53">
        <v>0</v>
      </c>
      <c r="AB1108" s="8">
        <v>0</v>
      </c>
      <c r="AC1108" s="54">
        <v>0</v>
      </c>
      <c r="AD1108" s="53"/>
      <c r="AE1108" s="8"/>
      <c r="AF1108" s="54">
        <f t="shared" si="167"/>
        <v>0</v>
      </c>
      <c r="AG1108" s="53"/>
      <c r="AH1108" s="8"/>
      <c r="AI1108" s="54">
        <f t="shared" si="164"/>
        <v>0</v>
      </c>
      <c r="AJ1108" s="53">
        <f t="shared" si="166"/>
        <v>-120012.70833333333</v>
      </c>
      <c r="AK1108" s="8">
        <f t="shared" si="166"/>
        <v>-120012.70833333333</v>
      </c>
      <c r="AL1108" s="54">
        <f t="shared" si="166"/>
        <v>-120012.70833333333</v>
      </c>
      <c r="AM1108" s="55">
        <f t="shared" si="165"/>
        <v>0</v>
      </c>
      <c r="AN1108" s="4"/>
      <c r="AO1108" s="4"/>
    </row>
    <row r="1109" spans="1:41" ht="12.75">
      <c r="A1109" s="11">
        <v>1102</v>
      </c>
      <c r="B1109" s="46">
        <v>25300033</v>
      </c>
      <c r="D1109" s="11" t="s">
        <v>831</v>
      </c>
      <c r="F1109" s="48">
        <v>-36042205.92</v>
      </c>
      <c r="G1109" s="48">
        <v>-35756647.07</v>
      </c>
      <c r="H1109" s="48">
        <v>-35490524.98</v>
      </c>
      <c r="I1109" s="48">
        <v>-36740626.11</v>
      </c>
      <c r="J1109" s="48">
        <v>-36575484.44</v>
      </c>
      <c r="K1109" s="48">
        <v>-36127570.14</v>
      </c>
      <c r="L1109" s="48">
        <v>-36287805.72</v>
      </c>
      <c r="M1109" s="49">
        <v>-35916437.55</v>
      </c>
      <c r="N1109" s="49">
        <v>-35547409.3</v>
      </c>
      <c r="O1109" s="49">
        <v>-35677391.43</v>
      </c>
      <c r="P1109" s="49">
        <v>-35337501.4</v>
      </c>
      <c r="Q1109" s="49">
        <v>-34972842.76</v>
      </c>
      <c r="R1109" s="49">
        <v>-35225452.19</v>
      </c>
      <c r="S1109" s="50">
        <f t="shared" si="163"/>
        <v>-35838672.496249996</v>
      </c>
      <c r="T1109" s="50" t="e">
        <f>S1109-#REF!</f>
        <v>#REF!</v>
      </c>
      <c r="U1109" s="85" t="s">
        <v>1148</v>
      </c>
      <c r="V1109" s="85"/>
      <c r="W1109" s="85" t="s">
        <v>1149</v>
      </c>
      <c r="X1109" s="51"/>
      <c r="Y1109" s="87"/>
      <c r="AA1109" s="53">
        <v>0</v>
      </c>
      <c r="AB1109" s="8">
        <v>0</v>
      </c>
      <c r="AC1109" s="54">
        <v>0</v>
      </c>
      <c r="AD1109" s="53"/>
      <c r="AE1109" s="8"/>
      <c r="AF1109" s="54">
        <f t="shared" si="167"/>
        <v>0</v>
      </c>
      <c r="AG1109" s="53"/>
      <c r="AH1109" s="8"/>
      <c r="AI1109" s="54">
        <f t="shared" si="164"/>
        <v>0</v>
      </c>
      <c r="AJ1109" s="53">
        <f t="shared" si="166"/>
        <v>0</v>
      </c>
      <c r="AK1109" s="8">
        <f t="shared" si="166"/>
        <v>0</v>
      </c>
      <c r="AL1109" s="54">
        <f t="shared" si="166"/>
        <v>0</v>
      </c>
      <c r="AM1109" s="55">
        <f t="shared" si="165"/>
        <v>-35838672.496249996</v>
      </c>
      <c r="AN1109" s="4"/>
      <c r="AO1109" s="4"/>
    </row>
    <row r="1110" spans="1:41" ht="12.75">
      <c r="A1110" s="11">
        <v>1103</v>
      </c>
      <c r="B1110" s="82">
        <v>25300131</v>
      </c>
      <c r="D1110" s="5" t="s">
        <v>832</v>
      </c>
      <c r="F1110" s="48">
        <v>0</v>
      </c>
      <c r="G1110" s="48">
        <v>0</v>
      </c>
      <c r="H1110" s="48">
        <v>0</v>
      </c>
      <c r="I1110" s="48">
        <v>0</v>
      </c>
      <c r="J1110" s="48">
        <v>0</v>
      </c>
      <c r="K1110" s="48">
        <v>0</v>
      </c>
      <c r="L1110" s="48">
        <v>0</v>
      </c>
      <c r="M1110" s="49">
        <v>0</v>
      </c>
      <c r="N1110" s="49">
        <v>0</v>
      </c>
      <c r="O1110" s="49">
        <v>0</v>
      </c>
      <c r="P1110" s="49">
        <v>0</v>
      </c>
      <c r="Q1110" s="49">
        <v>0</v>
      </c>
      <c r="R1110" s="49">
        <v>0</v>
      </c>
      <c r="S1110" s="50">
        <f t="shared" si="163"/>
        <v>0</v>
      </c>
      <c r="T1110" s="50" t="e">
        <f>S1110-#REF!</f>
        <v>#REF!</v>
      </c>
      <c r="U1110" s="51"/>
      <c r="V1110" s="51"/>
      <c r="W1110" s="51" t="s">
        <v>1161</v>
      </c>
      <c r="X1110" s="56"/>
      <c r="Y1110" s="56"/>
      <c r="AA1110" s="53">
        <v>0</v>
      </c>
      <c r="AB1110" s="8">
        <v>0</v>
      </c>
      <c r="AC1110" s="54">
        <v>0</v>
      </c>
      <c r="AD1110" s="53"/>
      <c r="AE1110" s="8"/>
      <c r="AF1110" s="54">
        <f t="shared" si="167"/>
        <v>0</v>
      </c>
      <c r="AG1110" s="53"/>
      <c r="AH1110" s="8"/>
      <c r="AI1110" s="54">
        <f t="shared" si="164"/>
        <v>0</v>
      </c>
      <c r="AJ1110" s="53">
        <f t="shared" si="166"/>
        <v>0</v>
      </c>
      <c r="AK1110" s="8">
        <f t="shared" si="166"/>
        <v>0</v>
      </c>
      <c r="AL1110" s="54">
        <f t="shared" si="166"/>
        <v>0</v>
      </c>
      <c r="AM1110" s="55">
        <f t="shared" si="165"/>
        <v>0</v>
      </c>
      <c r="AN1110" s="4"/>
      <c r="AO1110" s="4"/>
    </row>
    <row r="1111" spans="1:41" ht="12.75">
      <c r="A1111" s="11">
        <v>1104</v>
      </c>
      <c r="B1111" s="82">
        <v>25300141</v>
      </c>
      <c r="D1111" s="5" t="s">
        <v>833</v>
      </c>
      <c r="F1111" s="48">
        <v>-2692759.61</v>
      </c>
      <c r="G1111" s="48">
        <v>-2213925.64</v>
      </c>
      <c r="H1111" s="48">
        <v>-1591612.7</v>
      </c>
      <c r="I1111" s="48">
        <v>-1490229.28</v>
      </c>
      <c r="J1111" s="48">
        <v>-1366830.1</v>
      </c>
      <c r="K1111" s="48">
        <v>-1170264.7</v>
      </c>
      <c r="L1111" s="48">
        <v>-1087039.66</v>
      </c>
      <c r="M1111" s="49">
        <v>-2161380.43</v>
      </c>
      <c r="N1111" s="49">
        <v>-2183373.52</v>
      </c>
      <c r="O1111" s="49">
        <v>-1793925.03</v>
      </c>
      <c r="P1111" s="49">
        <v>-2861351.54</v>
      </c>
      <c r="Q1111" s="49">
        <v>-2493894.58</v>
      </c>
      <c r="R1111" s="49">
        <v>-3065803.29</v>
      </c>
      <c r="S1111" s="50">
        <f t="shared" si="163"/>
        <v>-1941092.3858333332</v>
      </c>
      <c r="T1111" s="50" t="e">
        <f>S1111-#REF!</f>
        <v>#REF!</v>
      </c>
      <c r="U1111" s="85"/>
      <c r="V1111" s="85"/>
      <c r="W1111" s="85" t="s">
        <v>1161</v>
      </c>
      <c r="X1111" s="88"/>
      <c r="Y1111" s="87"/>
      <c r="AA1111" s="53">
        <v>0</v>
      </c>
      <c r="AB1111" s="8">
        <v>0</v>
      </c>
      <c r="AC1111" s="54">
        <v>0</v>
      </c>
      <c r="AD1111" s="53"/>
      <c r="AE1111" s="8"/>
      <c r="AF1111" s="54">
        <f t="shared" si="167"/>
        <v>0</v>
      </c>
      <c r="AG1111" s="53"/>
      <c r="AH1111" s="8"/>
      <c r="AI1111" s="54">
        <f t="shared" si="164"/>
        <v>0</v>
      </c>
      <c r="AJ1111" s="53">
        <f t="shared" si="166"/>
        <v>0</v>
      </c>
      <c r="AK1111" s="8">
        <f t="shared" si="166"/>
        <v>0</v>
      </c>
      <c r="AL1111" s="54">
        <f t="shared" si="166"/>
        <v>0</v>
      </c>
      <c r="AM1111" s="55">
        <f t="shared" si="165"/>
        <v>-1941092.3858333332</v>
      </c>
      <c r="AN1111" s="4"/>
      <c r="AO1111" s="4"/>
    </row>
    <row r="1112" spans="1:41" ht="12.75">
      <c r="A1112" s="11">
        <v>1105</v>
      </c>
      <c r="B1112" s="46">
        <v>25300143</v>
      </c>
      <c r="D1112" s="11" t="s">
        <v>834</v>
      </c>
      <c r="F1112" s="48">
        <v>-10337858.66</v>
      </c>
      <c r="G1112" s="48">
        <v>-10438646.91</v>
      </c>
      <c r="H1112" s="48">
        <v>-10541549.16</v>
      </c>
      <c r="I1112" s="48">
        <v>-9737337.41</v>
      </c>
      <c r="J1112" s="48">
        <v>-9673232.77</v>
      </c>
      <c r="K1112" s="48">
        <v>-9611321.71</v>
      </c>
      <c r="L1112" s="48">
        <v>-9419158.93</v>
      </c>
      <c r="M1112" s="49">
        <v>-9489408.59</v>
      </c>
      <c r="N1112" s="49">
        <v>-9362301.13</v>
      </c>
      <c r="O1112" s="49">
        <v>-9394946.54</v>
      </c>
      <c r="P1112" s="49">
        <v>-9464666.53</v>
      </c>
      <c r="Q1112" s="49">
        <v>-8739538.02</v>
      </c>
      <c r="R1112" s="49">
        <v>-1592733.79</v>
      </c>
      <c r="S1112" s="50">
        <f t="shared" si="163"/>
        <v>-9319783.660416666</v>
      </c>
      <c r="T1112" s="50" t="e">
        <f>S1112-#REF!</f>
        <v>#REF!</v>
      </c>
      <c r="U1112" s="85" t="s">
        <v>1148</v>
      </c>
      <c r="V1112" s="51"/>
      <c r="W1112" s="51" t="s">
        <v>1149</v>
      </c>
      <c r="X1112" s="56"/>
      <c r="Y1112" s="56"/>
      <c r="AA1112" s="53">
        <v>0</v>
      </c>
      <c r="AB1112" s="8">
        <v>0</v>
      </c>
      <c r="AC1112" s="54">
        <v>0</v>
      </c>
      <c r="AD1112" s="53"/>
      <c r="AE1112" s="8"/>
      <c r="AF1112" s="54">
        <f t="shared" si="167"/>
        <v>0</v>
      </c>
      <c r="AG1112" s="53"/>
      <c r="AH1112" s="8"/>
      <c r="AI1112" s="54">
        <f t="shared" si="164"/>
        <v>0</v>
      </c>
      <c r="AJ1112" s="53">
        <f t="shared" si="166"/>
        <v>0</v>
      </c>
      <c r="AK1112" s="8">
        <f t="shared" si="166"/>
        <v>0</v>
      </c>
      <c r="AL1112" s="54">
        <f t="shared" si="166"/>
        <v>0</v>
      </c>
      <c r="AM1112" s="55">
        <f t="shared" si="165"/>
        <v>-9319783.660416666</v>
      </c>
      <c r="AN1112" s="4"/>
      <c r="AO1112" s="4"/>
    </row>
    <row r="1113" spans="1:41" ht="12.75">
      <c r="A1113" s="11">
        <v>1106</v>
      </c>
      <c r="B1113" s="46">
        <v>25300151</v>
      </c>
      <c r="D1113" s="11" t="s">
        <v>835</v>
      </c>
      <c r="F1113" s="48">
        <v>-2255693.4</v>
      </c>
      <c r="G1113" s="48">
        <v>-2380755.51</v>
      </c>
      <c r="H1113" s="48">
        <v>-2509538.46</v>
      </c>
      <c r="I1113" s="48">
        <v>-2637332.04</v>
      </c>
      <c r="J1113" s="48">
        <v>-2843428.18</v>
      </c>
      <c r="K1113" s="48">
        <v>-2968509.44</v>
      </c>
      <c r="L1113" s="48">
        <v>-3109820.24</v>
      </c>
      <c r="M1113" s="49">
        <v>-3220573.5</v>
      </c>
      <c r="N1113" s="49">
        <v>-3335699.54</v>
      </c>
      <c r="O1113" s="49">
        <v>-3531632.27</v>
      </c>
      <c r="P1113" s="49">
        <v>-3699323.83</v>
      </c>
      <c r="Q1113" s="49">
        <v>-3972256.33</v>
      </c>
      <c r="R1113" s="49">
        <v>-4132060.66</v>
      </c>
      <c r="S1113" s="50">
        <f t="shared" si="163"/>
        <v>-3116895.5308333333</v>
      </c>
      <c r="T1113" s="50" t="e">
        <f>S1113-#REF!</f>
        <v>#REF!</v>
      </c>
      <c r="U1113" s="51"/>
      <c r="V1113" s="51"/>
      <c r="W1113" s="51" t="s">
        <v>1161</v>
      </c>
      <c r="X1113" s="87"/>
      <c r="Y1113" s="87"/>
      <c r="AA1113" s="53">
        <v>0</v>
      </c>
      <c r="AB1113" s="8">
        <v>0</v>
      </c>
      <c r="AC1113" s="54">
        <v>0</v>
      </c>
      <c r="AD1113" s="53"/>
      <c r="AE1113" s="8"/>
      <c r="AF1113" s="54">
        <f t="shared" si="167"/>
        <v>0</v>
      </c>
      <c r="AG1113" s="53"/>
      <c r="AH1113" s="8"/>
      <c r="AI1113" s="54">
        <f t="shared" si="164"/>
        <v>0</v>
      </c>
      <c r="AJ1113" s="53">
        <f t="shared" si="166"/>
        <v>0</v>
      </c>
      <c r="AK1113" s="8">
        <f t="shared" si="166"/>
        <v>0</v>
      </c>
      <c r="AL1113" s="54">
        <f t="shared" si="166"/>
        <v>0</v>
      </c>
      <c r="AM1113" s="55">
        <f t="shared" si="165"/>
        <v>-3116895.5308333333</v>
      </c>
      <c r="AN1113" s="4"/>
      <c r="AO1113" s="4"/>
    </row>
    <row r="1114" spans="1:41" ht="12.75">
      <c r="A1114" s="11">
        <v>1107</v>
      </c>
      <c r="B1114" s="46">
        <v>25300161</v>
      </c>
      <c r="D1114" s="11" t="s">
        <v>836</v>
      </c>
      <c r="E1114" s="3">
        <v>38596</v>
      </c>
      <c r="F1114" s="48">
        <v>-446158.02</v>
      </c>
      <c r="G1114" s="48">
        <v>-442191.06</v>
      </c>
      <c r="H1114" s="48">
        <v>-415515.54</v>
      </c>
      <c r="I1114" s="48">
        <v>-412907.62</v>
      </c>
      <c r="J1114" s="48">
        <v>-411248.02</v>
      </c>
      <c r="K1114" s="48">
        <v>-411248.02</v>
      </c>
      <c r="L1114" s="48">
        <v>-514312.42</v>
      </c>
      <c r="M1114" s="49">
        <v>-884556.82</v>
      </c>
      <c r="N1114" s="49">
        <v>-884556.82</v>
      </c>
      <c r="O1114" s="49">
        <v>-884556.82</v>
      </c>
      <c r="P1114" s="49">
        <v>-884556.82</v>
      </c>
      <c r="Q1114" s="49">
        <v>-884556.82</v>
      </c>
      <c r="R1114" s="49">
        <v>-884556.82</v>
      </c>
      <c r="S1114" s="50">
        <f t="shared" si="163"/>
        <v>-641297.0166666667</v>
      </c>
      <c r="T1114" s="50" t="e">
        <f>S1114-#REF!</f>
        <v>#REF!</v>
      </c>
      <c r="U1114" s="51"/>
      <c r="V1114" s="51"/>
      <c r="W1114" s="51" t="s">
        <v>1161</v>
      </c>
      <c r="X1114" s="56"/>
      <c r="Y1114" s="56"/>
      <c r="AA1114" s="53">
        <v>0</v>
      </c>
      <c r="AB1114" s="8">
        <v>0</v>
      </c>
      <c r="AC1114" s="54">
        <v>0</v>
      </c>
      <c r="AD1114" s="53"/>
      <c r="AE1114" s="8"/>
      <c r="AF1114" s="54">
        <f t="shared" si="167"/>
        <v>0</v>
      </c>
      <c r="AG1114" s="53"/>
      <c r="AH1114" s="8"/>
      <c r="AI1114" s="54">
        <f t="shared" si="164"/>
        <v>0</v>
      </c>
      <c r="AJ1114" s="53">
        <f t="shared" si="166"/>
        <v>0</v>
      </c>
      <c r="AK1114" s="8">
        <f t="shared" si="166"/>
        <v>0</v>
      </c>
      <c r="AL1114" s="54">
        <f t="shared" si="166"/>
        <v>0</v>
      </c>
      <c r="AM1114" s="55">
        <f t="shared" si="165"/>
        <v>-641297.0166666667</v>
      </c>
      <c r="AN1114" s="4"/>
      <c r="AO1114" s="4"/>
    </row>
    <row r="1115" spans="1:41" ht="12.75">
      <c r="A1115" s="11">
        <v>1108</v>
      </c>
      <c r="B1115" s="46">
        <v>25300171</v>
      </c>
      <c r="D1115" s="11" t="s">
        <v>837</v>
      </c>
      <c r="E1115" s="3">
        <v>38687</v>
      </c>
      <c r="F1115" s="48">
        <v>0</v>
      </c>
      <c r="G1115" s="48">
        <v>0</v>
      </c>
      <c r="H1115" s="48">
        <v>0</v>
      </c>
      <c r="I1115" s="48">
        <v>0</v>
      </c>
      <c r="J1115" s="48">
        <v>0</v>
      </c>
      <c r="K1115" s="48">
        <v>0</v>
      </c>
      <c r="L1115" s="48">
        <v>0</v>
      </c>
      <c r="M1115" s="49">
        <v>0</v>
      </c>
      <c r="N1115" s="49">
        <v>0</v>
      </c>
      <c r="O1115" s="49">
        <v>0</v>
      </c>
      <c r="P1115" s="49">
        <v>0</v>
      </c>
      <c r="Q1115" s="49">
        <v>0</v>
      </c>
      <c r="R1115" s="49">
        <v>0</v>
      </c>
      <c r="S1115" s="50">
        <f t="shared" si="163"/>
        <v>0</v>
      </c>
      <c r="T1115" s="50" t="e">
        <f>S1115-#REF!</f>
        <v>#REF!</v>
      </c>
      <c r="U1115" s="51" t="s">
        <v>1242</v>
      </c>
      <c r="V1115" s="51"/>
      <c r="W1115" s="51" t="s">
        <v>1239</v>
      </c>
      <c r="X1115" s="51"/>
      <c r="Y1115" s="51" t="s">
        <v>1242</v>
      </c>
      <c r="AA1115" s="53">
        <v>0</v>
      </c>
      <c r="AB1115" s="8">
        <v>0</v>
      </c>
      <c r="AC1115" s="54">
        <v>0</v>
      </c>
      <c r="AD1115" s="53"/>
      <c r="AE1115" s="8"/>
      <c r="AF1115" s="54">
        <f t="shared" si="167"/>
        <v>0</v>
      </c>
      <c r="AG1115" s="53">
        <f>$S1115</f>
        <v>0</v>
      </c>
      <c r="AH1115" s="8"/>
      <c r="AI1115" s="54">
        <f t="shared" si="164"/>
        <v>0</v>
      </c>
      <c r="AJ1115" s="53">
        <f t="shared" si="166"/>
        <v>0</v>
      </c>
      <c r="AK1115" s="8">
        <f t="shared" si="166"/>
        <v>0</v>
      </c>
      <c r="AL1115" s="54">
        <f t="shared" si="166"/>
        <v>0</v>
      </c>
      <c r="AM1115" s="55">
        <f t="shared" si="165"/>
        <v>0</v>
      </c>
      <c r="AN1115" s="4"/>
      <c r="AO1115" s="4"/>
    </row>
    <row r="1116" spans="1:41" ht="12.75">
      <c r="A1116" s="11">
        <v>1109</v>
      </c>
      <c r="B1116" s="46">
        <v>25300173</v>
      </c>
      <c r="D1116" s="11" t="s">
        <v>838</v>
      </c>
      <c r="F1116" s="48">
        <v>0</v>
      </c>
      <c r="G1116" s="48">
        <v>0</v>
      </c>
      <c r="H1116" s="48">
        <v>0</v>
      </c>
      <c r="I1116" s="48">
        <v>0</v>
      </c>
      <c r="J1116" s="48">
        <v>0</v>
      </c>
      <c r="K1116" s="48">
        <v>0</v>
      </c>
      <c r="L1116" s="48">
        <v>0</v>
      </c>
      <c r="M1116" s="49">
        <v>0</v>
      </c>
      <c r="N1116" s="49">
        <v>0</v>
      </c>
      <c r="O1116" s="49">
        <v>0</v>
      </c>
      <c r="P1116" s="49">
        <v>0</v>
      </c>
      <c r="Q1116" s="49">
        <v>0</v>
      </c>
      <c r="R1116" s="49">
        <v>0</v>
      </c>
      <c r="S1116" s="50">
        <f t="shared" si="163"/>
        <v>0</v>
      </c>
      <c r="T1116" s="50" t="e">
        <f>S1116-#REF!</f>
        <v>#REF!</v>
      </c>
      <c r="U1116" s="51">
        <v>49</v>
      </c>
      <c r="V1116" s="51"/>
      <c r="W1116" s="51">
        <v>62</v>
      </c>
      <c r="X1116" s="87"/>
      <c r="Y1116" s="87">
        <v>47</v>
      </c>
      <c r="AA1116" s="53">
        <v>0</v>
      </c>
      <c r="AB1116" s="8">
        <v>0</v>
      </c>
      <c r="AC1116" s="54">
        <v>0</v>
      </c>
      <c r="AD1116" s="53"/>
      <c r="AE1116" s="8"/>
      <c r="AF1116" s="54">
        <f t="shared" si="167"/>
        <v>0</v>
      </c>
      <c r="AG1116" s="53"/>
      <c r="AH1116" s="8"/>
      <c r="AI1116" s="54">
        <f t="shared" si="164"/>
        <v>0</v>
      </c>
      <c r="AJ1116" s="53">
        <f t="shared" si="166"/>
        <v>0</v>
      </c>
      <c r="AK1116" s="8">
        <f t="shared" si="166"/>
        <v>0</v>
      </c>
      <c r="AL1116" s="54">
        <f t="shared" si="166"/>
        <v>0</v>
      </c>
      <c r="AM1116" s="55">
        <f t="shared" si="165"/>
        <v>0</v>
      </c>
      <c r="AN1116" s="4"/>
      <c r="AO1116" s="4"/>
    </row>
    <row r="1117" spans="1:41" ht="12.75">
      <c r="A1117" s="11">
        <v>1110</v>
      </c>
      <c r="B1117" s="46">
        <v>25300203</v>
      </c>
      <c r="D1117" s="11" t="s">
        <v>839</v>
      </c>
      <c r="F1117" s="48">
        <v>-265420</v>
      </c>
      <c r="G1117" s="48">
        <v>-247920</v>
      </c>
      <c r="H1117" s="48">
        <v>-230420</v>
      </c>
      <c r="I1117" s="48">
        <v>-133061</v>
      </c>
      <c r="J1117" s="48">
        <v>-133061</v>
      </c>
      <c r="K1117" s="48">
        <v>-133061</v>
      </c>
      <c r="L1117" s="48">
        <v>-133061</v>
      </c>
      <c r="M1117" s="49">
        <v>-133061</v>
      </c>
      <c r="N1117" s="49">
        <v>-133061</v>
      </c>
      <c r="O1117" s="49">
        <v>-133061</v>
      </c>
      <c r="P1117" s="49">
        <v>-133061</v>
      </c>
      <c r="Q1117" s="49">
        <v>-133061</v>
      </c>
      <c r="R1117" s="49">
        <v>-133061</v>
      </c>
      <c r="S1117" s="50">
        <f t="shared" si="163"/>
        <v>-156260.79166666666</v>
      </c>
      <c r="T1117" s="50" t="e">
        <f>S1117-#REF!</f>
        <v>#REF!</v>
      </c>
      <c r="U1117" s="51">
        <v>49</v>
      </c>
      <c r="V1117" s="51"/>
      <c r="W1117" s="51">
        <v>62</v>
      </c>
      <c r="X1117" s="87"/>
      <c r="Y1117" s="87">
        <v>47</v>
      </c>
      <c r="AA1117" s="53">
        <v>0</v>
      </c>
      <c r="AB1117" s="8">
        <v>0</v>
      </c>
      <c r="AC1117" s="54">
        <v>0</v>
      </c>
      <c r="AD1117" s="53"/>
      <c r="AE1117" s="8"/>
      <c r="AF1117" s="54">
        <f t="shared" si="167"/>
        <v>0</v>
      </c>
      <c r="AG1117" s="53"/>
      <c r="AH1117" s="8"/>
      <c r="AI1117" s="54">
        <f t="shared" si="164"/>
        <v>0</v>
      </c>
      <c r="AJ1117" s="53">
        <f t="shared" si="166"/>
        <v>-156260.79166666666</v>
      </c>
      <c r="AK1117" s="8">
        <f t="shared" si="166"/>
        <v>-156260.79166666666</v>
      </c>
      <c r="AL1117" s="54">
        <f t="shared" si="166"/>
        <v>-156260.79166666666</v>
      </c>
      <c r="AM1117" s="55">
        <f t="shared" si="165"/>
        <v>0</v>
      </c>
      <c r="AN1117" s="4"/>
      <c r="AO1117" s="4"/>
    </row>
    <row r="1118" spans="1:41" ht="12.75">
      <c r="A1118" s="11">
        <v>1111</v>
      </c>
      <c r="B1118" s="46">
        <v>25300223</v>
      </c>
      <c r="D1118" s="11" t="s">
        <v>840</v>
      </c>
      <c r="F1118" s="48">
        <v>-13205138</v>
      </c>
      <c r="G1118" s="48">
        <v>-13205138</v>
      </c>
      <c r="H1118" s="48">
        <v>-13205138</v>
      </c>
      <c r="I1118" s="48">
        <v>0</v>
      </c>
      <c r="J1118" s="48">
        <v>0</v>
      </c>
      <c r="K1118" s="48">
        <v>0</v>
      </c>
      <c r="L1118" s="48">
        <v>0</v>
      </c>
      <c r="M1118" s="49">
        <v>0</v>
      </c>
      <c r="N1118" s="49">
        <v>0</v>
      </c>
      <c r="O1118" s="49">
        <v>0</v>
      </c>
      <c r="P1118" s="49">
        <v>0</v>
      </c>
      <c r="Q1118" s="49">
        <v>0</v>
      </c>
      <c r="R1118" s="49">
        <v>0</v>
      </c>
      <c r="S1118" s="50">
        <f t="shared" si="163"/>
        <v>-2751070.4166666665</v>
      </c>
      <c r="T1118" s="50" t="e">
        <f>S1118-#REF!</f>
        <v>#REF!</v>
      </c>
      <c r="U1118" s="51">
        <v>49</v>
      </c>
      <c r="V1118" s="51"/>
      <c r="W1118" s="51">
        <v>62</v>
      </c>
      <c r="X1118" s="51"/>
      <c r="Y1118" s="51">
        <v>47</v>
      </c>
      <c r="AA1118" s="53">
        <v>0</v>
      </c>
      <c r="AB1118" s="8">
        <v>0</v>
      </c>
      <c r="AC1118" s="54">
        <v>0</v>
      </c>
      <c r="AD1118" s="53"/>
      <c r="AE1118" s="8"/>
      <c r="AF1118" s="54">
        <f t="shared" si="167"/>
        <v>0</v>
      </c>
      <c r="AG1118" s="53"/>
      <c r="AH1118" s="8"/>
      <c r="AI1118" s="54">
        <f t="shared" si="164"/>
        <v>0</v>
      </c>
      <c r="AJ1118" s="53">
        <f aca="true" t="shared" si="168" ref="AJ1118:AL1137">IF($Y1118&gt;0,$S1118-$AF1118-$AI1118-$AC1118,0)</f>
        <v>-2751070.4166666665</v>
      </c>
      <c r="AK1118" s="8">
        <f t="shared" si="168"/>
        <v>-2751070.4166666665</v>
      </c>
      <c r="AL1118" s="54">
        <f t="shared" si="168"/>
        <v>-2751070.4166666665</v>
      </c>
      <c r="AM1118" s="55">
        <f t="shared" si="165"/>
        <v>0</v>
      </c>
      <c r="AN1118" s="4"/>
      <c r="AO1118" s="4"/>
    </row>
    <row r="1119" spans="1:41" ht="12.75">
      <c r="A1119" s="11">
        <v>1112</v>
      </c>
      <c r="B1119" s="46">
        <v>25300263</v>
      </c>
      <c r="D1119" s="11" t="s">
        <v>841</v>
      </c>
      <c r="F1119" s="48">
        <v>0</v>
      </c>
      <c r="G1119" s="48">
        <v>0</v>
      </c>
      <c r="H1119" s="48">
        <v>456.71</v>
      </c>
      <c r="I1119" s="48">
        <v>0</v>
      </c>
      <c r="J1119" s="48">
        <v>0</v>
      </c>
      <c r="K1119" s="48">
        <v>0</v>
      </c>
      <c r="L1119" s="48">
        <v>0</v>
      </c>
      <c r="M1119" s="49">
        <v>0</v>
      </c>
      <c r="N1119" s="49">
        <v>0</v>
      </c>
      <c r="O1119" s="49">
        <v>0</v>
      </c>
      <c r="P1119" s="49">
        <v>0</v>
      </c>
      <c r="Q1119" s="49">
        <v>0</v>
      </c>
      <c r="R1119" s="49">
        <v>0</v>
      </c>
      <c r="S1119" s="50">
        <f t="shared" si="163"/>
        <v>38.05916666666666</v>
      </c>
      <c r="T1119" s="50" t="e">
        <f>S1119-#REF!</f>
        <v>#REF!</v>
      </c>
      <c r="U1119" s="51">
        <v>49</v>
      </c>
      <c r="V1119" s="51"/>
      <c r="W1119" s="51">
        <v>62</v>
      </c>
      <c r="X1119" s="51"/>
      <c r="Y1119" s="51">
        <v>47</v>
      </c>
      <c r="AA1119" s="53">
        <v>0</v>
      </c>
      <c r="AB1119" s="8">
        <v>0</v>
      </c>
      <c r="AC1119" s="54">
        <v>0</v>
      </c>
      <c r="AD1119" s="53"/>
      <c r="AE1119" s="8"/>
      <c r="AF1119" s="54">
        <f t="shared" si="167"/>
        <v>0</v>
      </c>
      <c r="AG1119" s="53"/>
      <c r="AH1119" s="8"/>
      <c r="AI1119" s="54">
        <f t="shared" si="164"/>
        <v>0</v>
      </c>
      <c r="AJ1119" s="53">
        <f t="shared" si="168"/>
        <v>38.05916666666666</v>
      </c>
      <c r="AK1119" s="8">
        <f t="shared" si="168"/>
        <v>38.05916666666666</v>
      </c>
      <c r="AL1119" s="54">
        <f t="shared" si="168"/>
        <v>38.05916666666666</v>
      </c>
      <c r="AM1119" s="55">
        <f t="shared" si="165"/>
        <v>0</v>
      </c>
      <c r="AN1119" s="4"/>
      <c r="AO1119" s="4"/>
    </row>
    <row r="1120" spans="1:41" ht="12.75">
      <c r="A1120" s="11">
        <v>1113</v>
      </c>
      <c r="B1120" s="46">
        <v>25300293</v>
      </c>
      <c r="D1120" s="11" t="s">
        <v>842</v>
      </c>
      <c r="F1120" s="48">
        <v>0</v>
      </c>
      <c r="G1120" s="48">
        <v>2630.74</v>
      </c>
      <c r="H1120" s="48">
        <v>0</v>
      </c>
      <c r="I1120" s="48">
        <v>0</v>
      </c>
      <c r="J1120" s="48">
        <v>0</v>
      </c>
      <c r="K1120" s="48">
        <v>0</v>
      </c>
      <c r="L1120" s="48">
        <v>0</v>
      </c>
      <c r="M1120" s="49">
        <v>0</v>
      </c>
      <c r="N1120" s="49">
        <v>0</v>
      </c>
      <c r="O1120" s="49">
        <v>0</v>
      </c>
      <c r="P1120" s="49">
        <v>0</v>
      </c>
      <c r="Q1120" s="49">
        <v>3423.62</v>
      </c>
      <c r="R1120" s="49">
        <v>0</v>
      </c>
      <c r="S1120" s="50">
        <f t="shared" si="163"/>
        <v>504.53</v>
      </c>
      <c r="T1120" s="50" t="e">
        <f>S1120-#REF!</f>
        <v>#REF!</v>
      </c>
      <c r="U1120" s="51">
        <v>49</v>
      </c>
      <c r="V1120" s="51"/>
      <c r="W1120" s="51">
        <v>62</v>
      </c>
      <c r="X1120" s="51"/>
      <c r="Y1120" s="51">
        <v>47</v>
      </c>
      <c r="AA1120" s="53">
        <v>0</v>
      </c>
      <c r="AB1120" s="8">
        <v>0</v>
      </c>
      <c r="AC1120" s="54">
        <v>0</v>
      </c>
      <c r="AD1120" s="53"/>
      <c r="AE1120" s="8"/>
      <c r="AF1120" s="54">
        <f t="shared" si="167"/>
        <v>0</v>
      </c>
      <c r="AG1120" s="53"/>
      <c r="AH1120" s="8"/>
      <c r="AI1120" s="54">
        <f t="shared" si="164"/>
        <v>0</v>
      </c>
      <c r="AJ1120" s="53">
        <f t="shared" si="168"/>
        <v>504.53</v>
      </c>
      <c r="AK1120" s="8">
        <f t="shared" si="168"/>
        <v>504.53</v>
      </c>
      <c r="AL1120" s="54">
        <f t="shared" si="168"/>
        <v>504.53</v>
      </c>
      <c r="AM1120" s="55">
        <f t="shared" si="165"/>
        <v>0</v>
      </c>
      <c r="AN1120" s="4"/>
      <c r="AO1120" s="4"/>
    </row>
    <row r="1121" spans="1:41" ht="12.75">
      <c r="A1121" s="11">
        <v>1114</v>
      </c>
      <c r="B1121" s="46">
        <v>25300303</v>
      </c>
      <c r="D1121" s="11" t="s">
        <v>843</v>
      </c>
      <c r="F1121" s="48">
        <v>-695.54</v>
      </c>
      <c r="G1121" s="48">
        <v>0</v>
      </c>
      <c r="H1121" s="48">
        <v>0</v>
      </c>
      <c r="I1121" s="48">
        <v>0</v>
      </c>
      <c r="J1121" s="48">
        <v>0</v>
      </c>
      <c r="K1121" s="48">
        <v>0</v>
      </c>
      <c r="L1121" s="48">
        <v>0</v>
      </c>
      <c r="M1121" s="49">
        <v>0</v>
      </c>
      <c r="N1121" s="49">
        <v>0</v>
      </c>
      <c r="O1121" s="49">
        <v>0</v>
      </c>
      <c r="P1121" s="49">
        <v>0</v>
      </c>
      <c r="Q1121" s="49">
        <v>0</v>
      </c>
      <c r="R1121" s="49">
        <v>0</v>
      </c>
      <c r="S1121" s="50">
        <f t="shared" si="163"/>
        <v>-28.980833333333333</v>
      </c>
      <c r="T1121" s="50" t="e">
        <f>S1121-#REF!</f>
        <v>#REF!</v>
      </c>
      <c r="U1121" s="51" t="s">
        <v>1148</v>
      </c>
      <c r="V1121" s="51"/>
      <c r="W1121" s="51" t="s">
        <v>1149</v>
      </c>
      <c r="X1121" s="51"/>
      <c r="Y1121" s="51"/>
      <c r="AA1121" s="53">
        <v>0</v>
      </c>
      <c r="AB1121" s="8">
        <v>0</v>
      </c>
      <c r="AC1121" s="54">
        <v>0</v>
      </c>
      <c r="AD1121" s="53"/>
      <c r="AE1121" s="8"/>
      <c r="AF1121" s="54">
        <f t="shared" si="167"/>
        <v>0</v>
      </c>
      <c r="AG1121" s="53"/>
      <c r="AH1121" s="8"/>
      <c r="AI1121" s="54">
        <f t="shared" si="164"/>
        <v>0</v>
      </c>
      <c r="AJ1121" s="53">
        <f t="shared" si="168"/>
        <v>0</v>
      </c>
      <c r="AK1121" s="8">
        <f t="shared" si="168"/>
        <v>0</v>
      </c>
      <c r="AL1121" s="54">
        <f t="shared" si="168"/>
        <v>0</v>
      </c>
      <c r="AM1121" s="55">
        <f t="shared" si="165"/>
        <v>-28.980833333333333</v>
      </c>
      <c r="AN1121" s="4"/>
      <c r="AO1121" s="4"/>
    </row>
    <row r="1122" spans="1:41" ht="12.75">
      <c r="A1122" s="11">
        <v>1115</v>
      </c>
      <c r="B1122" s="46">
        <v>25300323</v>
      </c>
      <c r="D1122" s="11" t="s">
        <v>844</v>
      </c>
      <c r="F1122" s="48">
        <v>-181559.45</v>
      </c>
      <c r="G1122" s="48">
        <v>-180413.62</v>
      </c>
      <c r="H1122" s="48">
        <v>-179267.79</v>
      </c>
      <c r="I1122" s="48">
        <v>-178121.96</v>
      </c>
      <c r="J1122" s="48">
        <v>-176976.13</v>
      </c>
      <c r="K1122" s="48">
        <v>-175830.3</v>
      </c>
      <c r="L1122" s="48">
        <v>-174684.47</v>
      </c>
      <c r="M1122" s="49">
        <v>-173538.64</v>
      </c>
      <c r="N1122" s="49">
        <v>-172392.81</v>
      </c>
      <c r="O1122" s="49">
        <v>-171246.98</v>
      </c>
      <c r="P1122" s="49">
        <v>-170101.15</v>
      </c>
      <c r="Q1122" s="49">
        <v>-168955.32</v>
      </c>
      <c r="R1122" s="49">
        <v>-167809.49</v>
      </c>
      <c r="S1122" s="50">
        <f t="shared" si="163"/>
        <v>-174684.47</v>
      </c>
      <c r="T1122" s="50" t="e">
        <f>S1122-#REF!</f>
        <v>#REF!</v>
      </c>
      <c r="U1122" s="51" t="s">
        <v>1148</v>
      </c>
      <c r="V1122" s="51"/>
      <c r="W1122" s="51" t="s">
        <v>1149</v>
      </c>
      <c r="X1122" s="51"/>
      <c r="Y1122" s="51"/>
      <c r="Z1122" s="64"/>
      <c r="AA1122" s="53">
        <v>0</v>
      </c>
      <c r="AB1122" s="8">
        <v>0</v>
      </c>
      <c r="AC1122" s="54">
        <v>0</v>
      </c>
      <c r="AD1122" s="53"/>
      <c r="AE1122" s="8"/>
      <c r="AF1122" s="54">
        <f t="shared" si="167"/>
        <v>0</v>
      </c>
      <c r="AG1122" s="53"/>
      <c r="AH1122" s="8"/>
      <c r="AI1122" s="54">
        <f t="shared" si="164"/>
        <v>0</v>
      </c>
      <c r="AJ1122" s="53">
        <f t="shared" si="168"/>
        <v>0</v>
      </c>
      <c r="AK1122" s="8">
        <f t="shared" si="168"/>
        <v>0</v>
      </c>
      <c r="AL1122" s="54">
        <f t="shared" si="168"/>
        <v>0</v>
      </c>
      <c r="AM1122" s="55">
        <f t="shared" si="165"/>
        <v>-174684.47</v>
      </c>
      <c r="AN1122" s="4"/>
      <c r="AO1122" s="4"/>
    </row>
    <row r="1123" spans="1:41" ht="12.75">
      <c r="A1123" s="11">
        <v>1116</v>
      </c>
      <c r="B1123" s="46">
        <v>25300353</v>
      </c>
      <c r="D1123" s="11" t="s">
        <v>845</v>
      </c>
      <c r="E1123" s="3">
        <v>38600</v>
      </c>
      <c r="F1123" s="48">
        <v>-9935733.38</v>
      </c>
      <c r="G1123" s="48">
        <v>-9842000.05</v>
      </c>
      <c r="H1123" s="48">
        <v>-9748266.72</v>
      </c>
      <c r="I1123" s="48">
        <v>-9654533.39</v>
      </c>
      <c r="J1123" s="48">
        <v>-9560800.06</v>
      </c>
      <c r="K1123" s="48">
        <v>-9467066.73</v>
      </c>
      <c r="L1123" s="48">
        <v>-9373333.4</v>
      </c>
      <c r="M1123" s="49">
        <v>-9279600.07</v>
      </c>
      <c r="N1123" s="49">
        <v>-9185866.74</v>
      </c>
      <c r="O1123" s="49">
        <v>-9092133.41</v>
      </c>
      <c r="P1123" s="49">
        <v>-8998400.08</v>
      </c>
      <c r="Q1123" s="49">
        <v>-8904666.75</v>
      </c>
      <c r="R1123" s="49">
        <v>-8810933.42</v>
      </c>
      <c r="S1123" s="50">
        <f t="shared" si="163"/>
        <v>-9373333.4</v>
      </c>
      <c r="T1123" s="50" t="e">
        <f>S1123-#REF!</f>
        <v>#REF!</v>
      </c>
      <c r="U1123" s="51" t="s">
        <v>1048</v>
      </c>
      <c r="V1123" s="51">
        <v>5</v>
      </c>
      <c r="W1123" s="51" t="s">
        <v>1049</v>
      </c>
      <c r="X1123" s="51" t="s">
        <v>1050</v>
      </c>
      <c r="Y1123" s="51">
        <v>18</v>
      </c>
      <c r="Z1123" s="64"/>
      <c r="AA1123" s="53">
        <v>0</v>
      </c>
      <c r="AB1123" s="8">
        <v>0</v>
      </c>
      <c r="AC1123" s="54">
        <v>0</v>
      </c>
      <c r="AD1123" s="53">
        <f>$S1123*$AJ$1</f>
        <v>-6106726.7101</v>
      </c>
      <c r="AE1123" s="8">
        <f>$S1123*$AJ$2</f>
        <v>-3266606.6899</v>
      </c>
      <c r="AF1123" s="54">
        <f>S1123</f>
        <v>-9373333.4</v>
      </c>
      <c r="AG1123" s="53"/>
      <c r="AH1123" s="8"/>
      <c r="AI1123" s="54">
        <f t="shared" si="164"/>
        <v>0</v>
      </c>
      <c r="AJ1123" s="53">
        <f t="shared" si="168"/>
        <v>0</v>
      </c>
      <c r="AK1123" s="8">
        <f t="shared" si="168"/>
        <v>0</v>
      </c>
      <c r="AL1123" s="54">
        <f t="shared" si="168"/>
        <v>0</v>
      </c>
      <c r="AM1123" s="55">
        <f t="shared" si="165"/>
        <v>0</v>
      </c>
      <c r="AN1123" s="4"/>
      <c r="AO1123" s="4"/>
    </row>
    <row r="1124" spans="1:41" ht="12.75">
      <c r="A1124" s="11">
        <v>1117</v>
      </c>
      <c r="B1124" s="75">
        <v>25300363</v>
      </c>
      <c r="C1124" s="47"/>
      <c r="D1124" s="5" t="s">
        <v>846</v>
      </c>
      <c r="E1124" s="3">
        <v>38442</v>
      </c>
      <c r="F1124" s="48">
        <v>-3833983.29</v>
      </c>
      <c r="G1124" s="48">
        <v>-3787227.4</v>
      </c>
      <c r="H1124" s="48">
        <v>-3740471.51</v>
      </c>
      <c r="I1124" s="48">
        <v>-3693715.62</v>
      </c>
      <c r="J1124" s="48">
        <v>-3646959.73</v>
      </c>
      <c r="K1124" s="48">
        <v>-3600203.84</v>
      </c>
      <c r="L1124" s="48">
        <v>-3553447.95</v>
      </c>
      <c r="M1124" s="49">
        <v>-3506692.06</v>
      </c>
      <c r="N1124" s="49">
        <v>-3459936.17</v>
      </c>
      <c r="O1124" s="49">
        <v>-3413180.28</v>
      </c>
      <c r="P1124" s="49">
        <v>-3366424.39</v>
      </c>
      <c r="Q1124" s="49">
        <v>-3319668.5</v>
      </c>
      <c r="R1124" s="49">
        <v>-3272912.61</v>
      </c>
      <c r="S1124" s="50">
        <f t="shared" si="163"/>
        <v>-3553447.9500000007</v>
      </c>
      <c r="T1124" s="50" t="e">
        <f>S1124-#REF!</f>
        <v>#REF!</v>
      </c>
      <c r="U1124" s="51" t="s">
        <v>1048</v>
      </c>
      <c r="V1124" s="51">
        <v>5</v>
      </c>
      <c r="W1124" s="51" t="s">
        <v>1049</v>
      </c>
      <c r="X1124" s="51" t="s">
        <v>1050</v>
      </c>
      <c r="Y1124" s="51">
        <v>18</v>
      </c>
      <c r="Z1124" s="64"/>
      <c r="AA1124" s="53">
        <v>0</v>
      </c>
      <c r="AB1124" s="8">
        <v>0</v>
      </c>
      <c r="AC1124" s="54">
        <v>0</v>
      </c>
      <c r="AD1124" s="53">
        <f>$S1124*$AJ$1</f>
        <v>-2315071.3394250004</v>
      </c>
      <c r="AE1124" s="8">
        <f>$S1124*$AJ$2</f>
        <v>-1238376.610575</v>
      </c>
      <c r="AF1124" s="54">
        <f>S1124</f>
        <v>-3553447.9500000007</v>
      </c>
      <c r="AG1124" s="53"/>
      <c r="AH1124" s="8"/>
      <c r="AI1124" s="54">
        <f t="shared" si="164"/>
        <v>0</v>
      </c>
      <c r="AJ1124" s="53">
        <f t="shared" si="168"/>
        <v>0</v>
      </c>
      <c r="AK1124" s="8">
        <f t="shared" si="168"/>
        <v>0</v>
      </c>
      <c r="AL1124" s="54">
        <f t="shared" si="168"/>
        <v>0</v>
      </c>
      <c r="AM1124" s="55">
        <f t="shared" si="165"/>
        <v>0</v>
      </c>
      <c r="AN1124" s="4"/>
      <c r="AO1124" s="4"/>
    </row>
    <row r="1125" spans="1:41" ht="12.75">
      <c r="A1125" s="11">
        <v>1118</v>
      </c>
      <c r="B1125" s="46">
        <v>25300371</v>
      </c>
      <c r="D1125" s="11" t="s">
        <v>847</v>
      </c>
      <c r="F1125" s="48">
        <v>0</v>
      </c>
      <c r="G1125" s="48">
        <v>0</v>
      </c>
      <c r="H1125" s="48">
        <v>0</v>
      </c>
      <c r="I1125" s="48">
        <v>-6297.38</v>
      </c>
      <c r="J1125" s="48">
        <v>-5703475.09</v>
      </c>
      <c r="K1125" s="48">
        <v>-8763198.74</v>
      </c>
      <c r="L1125" s="48">
        <v>-8825473.74</v>
      </c>
      <c r="M1125" s="49">
        <v>-8825473.74</v>
      </c>
      <c r="N1125" s="49">
        <v>-8844611.6</v>
      </c>
      <c r="O1125" s="49">
        <v>-7486009.36</v>
      </c>
      <c r="P1125" s="49">
        <v>0</v>
      </c>
      <c r="Q1125" s="49">
        <v>0</v>
      </c>
      <c r="R1125" s="49">
        <v>0</v>
      </c>
      <c r="S1125" s="50">
        <f t="shared" si="163"/>
        <v>-4037878.304166667</v>
      </c>
      <c r="T1125" s="50" t="e">
        <f>S1125-#REF!</f>
        <v>#REF!</v>
      </c>
      <c r="U1125" s="51"/>
      <c r="V1125" s="51"/>
      <c r="W1125" s="51" t="s">
        <v>1161</v>
      </c>
      <c r="X1125" s="51"/>
      <c r="Y1125" s="51"/>
      <c r="AA1125" s="53">
        <v>0</v>
      </c>
      <c r="AB1125" s="8">
        <v>0</v>
      </c>
      <c r="AC1125" s="54">
        <v>0</v>
      </c>
      <c r="AD1125" s="53"/>
      <c r="AE1125" s="8"/>
      <c r="AF1125" s="54">
        <f aca="true" t="shared" si="169" ref="AF1125:AF1156">AD1125+AE1125</f>
        <v>0</v>
      </c>
      <c r="AG1125" s="53"/>
      <c r="AH1125" s="8"/>
      <c r="AI1125" s="54">
        <f t="shared" si="164"/>
        <v>0</v>
      </c>
      <c r="AJ1125" s="53">
        <f t="shared" si="168"/>
        <v>0</v>
      </c>
      <c r="AK1125" s="8">
        <f t="shared" si="168"/>
        <v>0</v>
      </c>
      <c r="AL1125" s="54">
        <f t="shared" si="168"/>
        <v>0</v>
      </c>
      <c r="AM1125" s="55">
        <f t="shared" si="165"/>
        <v>-4037878.304166667</v>
      </c>
      <c r="AN1125" s="4"/>
      <c r="AO1125" s="4"/>
    </row>
    <row r="1126" spans="1:41" ht="12.75">
      <c r="A1126" s="11">
        <v>1119</v>
      </c>
      <c r="B1126" s="46">
        <v>25300373</v>
      </c>
      <c r="C1126" s="11"/>
      <c r="D1126" s="5" t="s">
        <v>848</v>
      </c>
      <c r="F1126" s="48">
        <v>-1723817.95</v>
      </c>
      <c r="G1126" s="48">
        <v>-1723817.95</v>
      </c>
      <c r="H1126" s="48">
        <v>-1713999.16</v>
      </c>
      <c r="I1126" s="48">
        <v>-2239365.16</v>
      </c>
      <c r="J1126" s="48">
        <v>-2239365.16</v>
      </c>
      <c r="K1126" s="48">
        <v>-2234406.49</v>
      </c>
      <c r="L1126" s="48">
        <v>-2231273.46</v>
      </c>
      <c r="M1126" s="49">
        <v>-2231273.46</v>
      </c>
      <c r="N1126" s="49">
        <v>-2231273.46</v>
      </c>
      <c r="O1126" s="49">
        <v>-2580088.46</v>
      </c>
      <c r="P1126" s="49">
        <v>-2580088.46</v>
      </c>
      <c r="Q1126" s="49">
        <v>-2580088.46</v>
      </c>
      <c r="R1126" s="49">
        <v>-3032275.7</v>
      </c>
      <c r="S1126" s="50">
        <f t="shared" si="163"/>
        <v>-2246923.8754166667</v>
      </c>
      <c r="T1126" s="50" t="e">
        <f>S1126-#REF!</f>
        <v>#REF!</v>
      </c>
      <c r="U1126" s="51">
        <v>49</v>
      </c>
      <c r="V1126" s="51"/>
      <c r="W1126" s="51">
        <v>62</v>
      </c>
      <c r="X1126" s="51"/>
      <c r="Y1126" s="51">
        <v>47</v>
      </c>
      <c r="AA1126" s="53">
        <v>0</v>
      </c>
      <c r="AB1126" s="8">
        <v>0</v>
      </c>
      <c r="AC1126" s="54">
        <v>0</v>
      </c>
      <c r="AD1126" s="53"/>
      <c r="AE1126" s="8"/>
      <c r="AF1126" s="54">
        <f t="shared" si="169"/>
        <v>0</v>
      </c>
      <c r="AG1126" s="53"/>
      <c r="AH1126" s="8"/>
      <c r="AI1126" s="54">
        <f t="shared" si="164"/>
        <v>0</v>
      </c>
      <c r="AJ1126" s="53">
        <f t="shared" si="168"/>
        <v>-2246923.8754166667</v>
      </c>
      <c r="AK1126" s="8">
        <f t="shared" si="168"/>
        <v>-2246923.8754166667</v>
      </c>
      <c r="AL1126" s="54">
        <f t="shared" si="168"/>
        <v>-2246923.8754166667</v>
      </c>
      <c r="AM1126" s="55">
        <f t="shared" si="165"/>
        <v>0</v>
      </c>
      <c r="AN1126" s="4"/>
      <c r="AO1126" s="4"/>
    </row>
    <row r="1127" spans="1:41" ht="12.75">
      <c r="A1127" s="11">
        <v>1120</v>
      </c>
      <c r="B1127" s="46">
        <v>25300393</v>
      </c>
      <c r="C1127" s="11"/>
      <c r="D1127" s="5" t="s">
        <v>849</v>
      </c>
      <c r="E1127" s="3">
        <v>38961</v>
      </c>
      <c r="F1127" s="48">
        <v>-862779.56</v>
      </c>
      <c r="G1127" s="48">
        <v>-847643.08</v>
      </c>
      <c r="H1127" s="48">
        <v>-832506.6</v>
      </c>
      <c r="I1127" s="48">
        <v>-817370.12</v>
      </c>
      <c r="J1127" s="48">
        <v>-802233.64</v>
      </c>
      <c r="K1127" s="48">
        <v>-787097.16</v>
      </c>
      <c r="L1127" s="48">
        <v>-771960.68</v>
      </c>
      <c r="M1127" s="49">
        <v>-756824.2</v>
      </c>
      <c r="N1127" s="49">
        <v>-741687.72</v>
      </c>
      <c r="O1127" s="49">
        <v>-726551.24</v>
      </c>
      <c r="P1127" s="49">
        <v>-711414.76</v>
      </c>
      <c r="Q1127" s="49">
        <v>-696278.28</v>
      </c>
      <c r="R1127" s="49">
        <v>-681141.8</v>
      </c>
      <c r="S1127" s="50">
        <f t="shared" si="163"/>
        <v>-771960.68</v>
      </c>
      <c r="T1127" s="50" t="e">
        <f>S1127-#REF!</f>
        <v>#REF!</v>
      </c>
      <c r="U1127" s="51" t="s">
        <v>1148</v>
      </c>
      <c r="V1127" s="51"/>
      <c r="W1127" s="51" t="s">
        <v>1149</v>
      </c>
      <c r="X1127" s="51"/>
      <c r="Y1127" s="51"/>
      <c r="Z1127" s="60"/>
      <c r="AA1127" s="53">
        <v>0</v>
      </c>
      <c r="AB1127" s="8">
        <v>0</v>
      </c>
      <c r="AC1127" s="54">
        <v>0</v>
      </c>
      <c r="AD1127" s="58"/>
      <c r="AE1127" s="59"/>
      <c r="AF1127" s="54">
        <f t="shared" si="169"/>
        <v>0</v>
      </c>
      <c r="AG1127" s="58"/>
      <c r="AH1127" s="59"/>
      <c r="AI1127" s="54">
        <f t="shared" si="164"/>
        <v>0</v>
      </c>
      <c r="AJ1127" s="53">
        <f t="shared" si="168"/>
        <v>0</v>
      </c>
      <c r="AK1127" s="8">
        <f t="shared" si="168"/>
        <v>0</v>
      </c>
      <c r="AL1127" s="54">
        <f t="shared" si="168"/>
        <v>0</v>
      </c>
      <c r="AM1127" s="55">
        <f t="shared" si="165"/>
        <v>-771960.68</v>
      </c>
      <c r="AN1127" s="4"/>
      <c r="AO1127" s="4"/>
    </row>
    <row r="1128" spans="1:41" ht="12.75">
      <c r="A1128" s="11">
        <v>1121</v>
      </c>
      <c r="B1128" s="75">
        <v>25300423</v>
      </c>
      <c r="C1128" s="11"/>
      <c r="D1128" s="5" t="s">
        <v>850</v>
      </c>
      <c r="F1128" s="48">
        <v>-8557144</v>
      </c>
      <c r="G1128" s="48">
        <v>-8411311</v>
      </c>
      <c r="H1128" s="48">
        <v>-8265478</v>
      </c>
      <c r="I1128" s="48">
        <v>-8119645</v>
      </c>
      <c r="J1128" s="48">
        <v>-7973812</v>
      </c>
      <c r="K1128" s="48">
        <v>-7827979</v>
      </c>
      <c r="L1128" s="48">
        <v>-7682146</v>
      </c>
      <c r="M1128" s="49">
        <v>-7536313</v>
      </c>
      <c r="N1128" s="49">
        <v>-7390480</v>
      </c>
      <c r="O1128" s="49">
        <v>-7244647</v>
      </c>
      <c r="P1128" s="49">
        <v>-7098814</v>
      </c>
      <c r="Q1128" s="49">
        <v>-6952981</v>
      </c>
      <c r="R1128" s="49">
        <v>-6807148</v>
      </c>
      <c r="S1128" s="50">
        <f t="shared" si="163"/>
        <v>-7682146</v>
      </c>
      <c r="T1128" s="50" t="e">
        <f>S1128-#REF!</f>
        <v>#REF!</v>
      </c>
      <c r="U1128" s="51" t="s">
        <v>1148</v>
      </c>
      <c r="V1128" s="51"/>
      <c r="W1128" s="51" t="s">
        <v>1149</v>
      </c>
      <c r="X1128" s="56"/>
      <c r="Y1128" s="56"/>
      <c r="AA1128" s="53">
        <v>0</v>
      </c>
      <c r="AB1128" s="8">
        <v>0</v>
      </c>
      <c r="AC1128" s="54">
        <v>0</v>
      </c>
      <c r="AD1128" s="53"/>
      <c r="AE1128" s="8"/>
      <c r="AF1128" s="54">
        <f t="shared" si="169"/>
        <v>0</v>
      </c>
      <c r="AG1128" s="53"/>
      <c r="AH1128" s="8"/>
      <c r="AI1128" s="54">
        <f t="shared" si="164"/>
        <v>0</v>
      </c>
      <c r="AJ1128" s="53">
        <f t="shared" si="168"/>
        <v>0</v>
      </c>
      <c r="AK1128" s="8">
        <f t="shared" si="168"/>
        <v>0</v>
      </c>
      <c r="AL1128" s="54">
        <f t="shared" si="168"/>
        <v>0</v>
      </c>
      <c r="AM1128" s="55">
        <f t="shared" si="165"/>
        <v>-7682146</v>
      </c>
      <c r="AN1128" s="4"/>
      <c r="AO1128" s="4"/>
    </row>
    <row r="1129" spans="1:41" ht="12.75">
      <c r="A1129" s="11">
        <v>1122</v>
      </c>
      <c r="B1129" s="75">
        <v>25300433</v>
      </c>
      <c r="C1129" s="11"/>
      <c r="D1129" s="5" t="s">
        <v>851</v>
      </c>
      <c r="F1129" s="48">
        <v>0</v>
      </c>
      <c r="G1129" s="48">
        <v>0</v>
      </c>
      <c r="H1129" s="48">
        <v>0</v>
      </c>
      <c r="I1129" s="48">
        <v>0</v>
      </c>
      <c r="J1129" s="48">
        <v>0</v>
      </c>
      <c r="K1129" s="48">
        <v>0</v>
      </c>
      <c r="L1129" s="48">
        <v>0</v>
      </c>
      <c r="M1129" s="49">
        <v>0</v>
      </c>
      <c r="N1129" s="49">
        <v>0</v>
      </c>
      <c r="O1129" s="49">
        <v>0</v>
      </c>
      <c r="P1129" s="49">
        <v>0</v>
      </c>
      <c r="Q1129" s="49">
        <v>0</v>
      </c>
      <c r="R1129" s="49">
        <v>0</v>
      </c>
      <c r="S1129" s="50">
        <f t="shared" si="163"/>
        <v>0</v>
      </c>
      <c r="T1129" s="50" t="e">
        <f>S1129-#REF!</f>
        <v>#REF!</v>
      </c>
      <c r="U1129" s="51" t="s">
        <v>1148</v>
      </c>
      <c r="V1129" s="51"/>
      <c r="W1129" s="51" t="s">
        <v>1149</v>
      </c>
      <c r="X1129" s="56"/>
      <c r="Y1129" s="56"/>
      <c r="AA1129" s="53">
        <v>0</v>
      </c>
      <c r="AB1129" s="8">
        <v>0</v>
      </c>
      <c r="AC1129" s="54">
        <v>0</v>
      </c>
      <c r="AD1129" s="53"/>
      <c r="AE1129" s="8"/>
      <c r="AF1129" s="54">
        <f t="shared" si="169"/>
        <v>0</v>
      </c>
      <c r="AG1129" s="53"/>
      <c r="AH1129" s="8"/>
      <c r="AI1129" s="54">
        <f t="shared" si="164"/>
        <v>0</v>
      </c>
      <c r="AJ1129" s="53">
        <f t="shared" si="168"/>
        <v>0</v>
      </c>
      <c r="AK1129" s="8">
        <f t="shared" si="168"/>
        <v>0</v>
      </c>
      <c r="AL1129" s="54">
        <f t="shared" si="168"/>
        <v>0</v>
      </c>
      <c r="AM1129" s="55">
        <f t="shared" si="165"/>
        <v>0</v>
      </c>
      <c r="AN1129" s="4"/>
      <c r="AO1129" s="4"/>
    </row>
    <row r="1130" spans="1:41" ht="12.75">
      <c r="A1130" s="11">
        <v>1123</v>
      </c>
      <c r="B1130" s="46">
        <v>25300503</v>
      </c>
      <c r="D1130" s="11" t="s">
        <v>852</v>
      </c>
      <c r="F1130" s="48">
        <v>-224486.48</v>
      </c>
      <c r="G1130" s="48">
        <v>-31153.25</v>
      </c>
      <c r="H1130" s="48">
        <v>-31153.25</v>
      </c>
      <c r="I1130" s="48">
        <v>-31153.25</v>
      </c>
      <c r="J1130" s="48">
        <v>-31153.25</v>
      </c>
      <c r="K1130" s="48">
        <v>-31153.25</v>
      </c>
      <c r="L1130" s="48">
        <v>-31153.25</v>
      </c>
      <c r="M1130" s="49">
        <v>-31153.25</v>
      </c>
      <c r="N1130" s="49">
        <v>-31153.25</v>
      </c>
      <c r="O1130" s="49">
        <v>-31153.25</v>
      </c>
      <c r="P1130" s="49">
        <v>-31153.25</v>
      </c>
      <c r="Q1130" s="49">
        <v>-5587.36</v>
      </c>
      <c r="R1130" s="49">
        <v>-5216.95</v>
      </c>
      <c r="S1130" s="50">
        <f t="shared" si="163"/>
        <v>-35997.63125</v>
      </c>
      <c r="T1130" s="50" t="e">
        <f>S1130-#REF!</f>
        <v>#REF!</v>
      </c>
      <c r="U1130" s="51" t="s">
        <v>1148</v>
      </c>
      <c r="V1130" s="51"/>
      <c r="W1130" s="51" t="s">
        <v>1149</v>
      </c>
      <c r="X1130" s="56"/>
      <c r="Y1130" s="56"/>
      <c r="AA1130" s="53">
        <v>0</v>
      </c>
      <c r="AB1130" s="8">
        <v>0</v>
      </c>
      <c r="AC1130" s="54">
        <v>0</v>
      </c>
      <c r="AD1130" s="53"/>
      <c r="AE1130" s="8"/>
      <c r="AF1130" s="54">
        <f t="shared" si="169"/>
        <v>0</v>
      </c>
      <c r="AG1130" s="53"/>
      <c r="AH1130" s="8"/>
      <c r="AI1130" s="54">
        <f t="shared" si="164"/>
        <v>0</v>
      </c>
      <c r="AJ1130" s="53">
        <f t="shared" si="168"/>
        <v>0</v>
      </c>
      <c r="AK1130" s="8">
        <f t="shared" si="168"/>
        <v>0</v>
      </c>
      <c r="AL1130" s="54">
        <f t="shared" si="168"/>
        <v>0</v>
      </c>
      <c r="AM1130" s="55">
        <f t="shared" si="165"/>
        <v>-35997.63125</v>
      </c>
      <c r="AN1130" s="4"/>
      <c r="AO1130" s="4"/>
    </row>
    <row r="1131" spans="1:41" ht="12.75">
      <c r="A1131" s="11">
        <v>1124</v>
      </c>
      <c r="B1131" s="46">
        <v>25300513</v>
      </c>
      <c r="D1131" s="11" t="s">
        <v>853</v>
      </c>
      <c r="F1131" s="48">
        <v>1268.81</v>
      </c>
      <c r="G1131" s="48">
        <v>1268.81</v>
      </c>
      <c r="H1131" s="48">
        <v>1268.81</v>
      </c>
      <c r="I1131" s="48">
        <v>1268.81</v>
      </c>
      <c r="J1131" s="48">
        <v>1268.81</v>
      </c>
      <c r="K1131" s="48">
        <v>1268.81</v>
      </c>
      <c r="L1131" s="48">
        <v>1268.81</v>
      </c>
      <c r="M1131" s="49">
        <v>1268.81</v>
      </c>
      <c r="N1131" s="49">
        <v>1268.81</v>
      </c>
      <c r="O1131" s="49">
        <v>1268.81</v>
      </c>
      <c r="P1131" s="49">
        <v>1078</v>
      </c>
      <c r="Q1131" s="49">
        <v>0</v>
      </c>
      <c r="R1131" s="49">
        <v>0</v>
      </c>
      <c r="S1131" s="50">
        <f t="shared" si="163"/>
        <v>1094.3079166666664</v>
      </c>
      <c r="T1131" s="50" t="e">
        <f>S1131-#REF!</f>
        <v>#REF!</v>
      </c>
      <c r="U1131" s="51" t="s">
        <v>1148</v>
      </c>
      <c r="V1131" s="51"/>
      <c r="W1131" s="51" t="s">
        <v>1149</v>
      </c>
      <c r="X1131" s="56"/>
      <c r="Y1131" s="56"/>
      <c r="AA1131" s="53">
        <v>0</v>
      </c>
      <c r="AB1131" s="8">
        <v>0</v>
      </c>
      <c r="AC1131" s="54">
        <v>0</v>
      </c>
      <c r="AD1131" s="53"/>
      <c r="AE1131" s="8"/>
      <c r="AF1131" s="54">
        <f t="shared" si="169"/>
        <v>0</v>
      </c>
      <c r="AG1131" s="53"/>
      <c r="AH1131" s="8"/>
      <c r="AI1131" s="54">
        <f t="shared" si="164"/>
        <v>0</v>
      </c>
      <c r="AJ1131" s="53">
        <f t="shared" si="168"/>
        <v>0</v>
      </c>
      <c r="AK1131" s="8">
        <f t="shared" si="168"/>
        <v>0</v>
      </c>
      <c r="AL1131" s="54">
        <f t="shared" si="168"/>
        <v>0</v>
      </c>
      <c r="AM1131" s="55">
        <f t="shared" si="165"/>
        <v>1094.3079166666664</v>
      </c>
      <c r="AN1131" s="4"/>
      <c r="AO1131" s="4"/>
    </row>
    <row r="1132" spans="1:41" ht="12.75">
      <c r="A1132" s="11">
        <v>1125</v>
      </c>
      <c r="B1132" s="75">
        <v>25300521</v>
      </c>
      <c r="C1132" s="11"/>
      <c r="D1132" s="5" t="s">
        <v>854</v>
      </c>
      <c r="F1132" s="48">
        <v>0</v>
      </c>
      <c r="G1132" s="48">
        <v>0</v>
      </c>
      <c r="H1132" s="48">
        <v>0</v>
      </c>
      <c r="I1132" s="48">
        <v>0</v>
      </c>
      <c r="J1132" s="48">
        <v>0</v>
      </c>
      <c r="K1132" s="48">
        <v>0</v>
      </c>
      <c r="L1132" s="48">
        <v>0</v>
      </c>
      <c r="M1132" s="49">
        <v>0</v>
      </c>
      <c r="N1132" s="49">
        <v>0</v>
      </c>
      <c r="O1132" s="49">
        <v>0</v>
      </c>
      <c r="P1132" s="49">
        <v>0</v>
      </c>
      <c r="Q1132" s="49">
        <v>0</v>
      </c>
      <c r="R1132" s="49">
        <v>0</v>
      </c>
      <c r="S1132" s="50">
        <f t="shared" si="163"/>
        <v>0</v>
      </c>
      <c r="T1132" s="50" t="e">
        <f>S1132-#REF!</f>
        <v>#REF!</v>
      </c>
      <c r="U1132" s="51"/>
      <c r="V1132" s="51"/>
      <c r="W1132" s="51" t="s">
        <v>1161</v>
      </c>
      <c r="X1132" s="56"/>
      <c r="Y1132" s="56"/>
      <c r="AA1132" s="53">
        <v>0</v>
      </c>
      <c r="AB1132" s="8">
        <v>0</v>
      </c>
      <c r="AC1132" s="54">
        <v>0</v>
      </c>
      <c r="AD1132" s="53"/>
      <c r="AE1132" s="8"/>
      <c r="AF1132" s="54">
        <f t="shared" si="169"/>
        <v>0</v>
      </c>
      <c r="AG1132" s="53"/>
      <c r="AH1132" s="8"/>
      <c r="AI1132" s="54">
        <f t="shared" si="164"/>
        <v>0</v>
      </c>
      <c r="AJ1132" s="53">
        <f t="shared" si="168"/>
        <v>0</v>
      </c>
      <c r="AK1132" s="8">
        <f t="shared" si="168"/>
        <v>0</v>
      </c>
      <c r="AL1132" s="54">
        <f t="shared" si="168"/>
        <v>0</v>
      </c>
      <c r="AM1132" s="55">
        <f t="shared" si="165"/>
        <v>0</v>
      </c>
      <c r="AN1132" s="4"/>
      <c r="AO1132" s="4"/>
    </row>
    <row r="1133" spans="1:41" ht="12.75">
      <c r="A1133" s="11">
        <v>1126</v>
      </c>
      <c r="B1133" s="75">
        <v>25300533</v>
      </c>
      <c r="C1133" s="11"/>
      <c r="D1133" s="70" t="s">
        <v>855</v>
      </c>
      <c r="E1133" s="3">
        <v>38777</v>
      </c>
      <c r="F1133" s="48">
        <v>0</v>
      </c>
      <c r="G1133" s="48">
        <v>0</v>
      </c>
      <c r="H1133" s="48">
        <v>0</v>
      </c>
      <c r="I1133" s="48">
        <v>0</v>
      </c>
      <c r="J1133" s="48">
        <v>0</v>
      </c>
      <c r="K1133" s="48">
        <v>0</v>
      </c>
      <c r="L1133" s="48">
        <v>0</v>
      </c>
      <c r="M1133" s="49">
        <v>0</v>
      </c>
      <c r="N1133" s="49">
        <v>0</v>
      </c>
      <c r="O1133" s="49">
        <v>0</v>
      </c>
      <c r="P1133" s="49">
        <v>0</v>
      </c>
      <c r="Q1133" s="49">
        <v>0</v>
      </c>
      <c r="R1133" s="49">
        <v>0</v>
      </c>
      <c r="S1133" s="50">
        <f t="shared" si="163"/>
        <v>0</v>
      </c>
      <c r="T1133" s="50" t="e">
        <f>S1133-#REF!</f>
        <v>#REF!</v>
      </c>
      <c r="U1133" s="51" t="s">
        <v>1215</v>
      </c>
      <c r="V1133" s="51"/>
      <c r="W1133" s="51" t="s">
        <v>40</v>
      </c>
      <c r="X1133" s="56"/>
      <c r="Y1133" s="56" t="s">
        <v>37</v>
      </c>
      <c r="AA1133" s="53">
        <v>0</v>
      </c>
      <c r="AB1133" s="8">
        <v>0</v>
      </c>
      <c r="AC1133" s="54">
        <v>0</v>
      </c>
      <c r="AD1133" s="53"/>
      <c r="AE1133" s="8"/>
      <c r="AF1133" s="54">
        <f t="shared" si="169"/>
        <v>0</v>
      </c>
      <c r="AG1133" s="53"/>
      <c r="AH1133" s="8"/>
      <c r="AI1133" s="54">
        <f t="shared" si="164"/>
        <v>0</v>
      </c>
      <c r="AJ1133" s="53">
        <f t="shared" si="168"/>
        <v>0</v>
      </c>
      <c r="AK1133" s="8">
        <f t="shared" si="168"/>
        <v>0</v>
      </c>
      <c r="AL1133" s="54">
        <f t="shared" si="168"/>
        <v>0</v>
      </c>
      <c r="AM1133" s="55">
        <f t="shared" si="165"/>
        <v>0</v>
      </c>
      <c r="AN1133" s="4"/>
      <c r="AO1133" s="4"/>
    </row>
    <row r="1134" spans="1:41" ht="12.75">
      <c r="A1134" s="11">
        <v>1127</v>
      </c>
      <c r="B1134" s="75">
        <v>25300543</v>
      </c>
      <c r="C1134" s="11"/>
      <c r="D1134" s="70" t="s">
        <v>856</v>
      </c>
      <c r="F1134" s="48"/>
      <c r="G1134" s="48"/>
      <c r="H1134" s="48"/>
      <c r="I1134" s="48"/>
      <c r="J1134" s="48"/>
      <c r="K1134" s="48"/>
      <c r="L1134" s="48"/>
      <c r="R1134" s="49">
        <v>0</v>
      </c>
      <c r="S1134" s="50">
        <f t="shared" si="163"/>
        <v>0</v>
      </c>
      <c r="T1134" s="50" t="e">
        <f>S1134-#REF!</f>
        <v>#REF!</v>
      </c>
      <c r="U1134" s="51" t="s">
        <v>1148</v>
      </c>
      <c r="V1134" s="51"/>
      <c r="W1134" s="51" t="s">
        <v>1149</v>
      </c>
      <c r="X1134" s="69"/>
      <c r="Y1134" s="69"/>
      <c r="AA1134" s="53">
        <v>0</v>
      </c>
      <c r="AB1134" s="8">
        <v>0</v>
      </c>
      <c r="AC1134" s="54">
        <v>0</v>
      </c>
      <c r="AD1134" s="58"/>
      <c r="AE1134" s="59"/>
      <c r="AF1134" s="54">
        <f t="shared" si="169"/>
        <v>0</v>
      </c>
      <c r="AG1134" s="58"/>
      <c r="AH1134" s="59"/>
      <c r="AI1134" s="54">
        <f t="shared" si="164"/>
        <v>0</v>
      </c>
      <c r="AJ1134" s="53">
        <f t="shared" si="168"/>
        <v>0</v>
      </c>
      <c r="AK1134" s="8">
        <f t="shared" si="168"/>
        <v>0</v>
      </c>
      <c r="AL1134" s="54">
        <f t="shared" si="168"/>
        <v>0</v>
      </c>
      <c r="AM1134" s="55">
        <f t="shared" si="165"/>
        <v>0</v>
      </c>
      <c r="AN1134" s="4"/>
      <c r="AO1134" s="4"/>
    </row>
    <row r="1135" spans="1:41" ht="25.5">
      <c r="A1135" s="11">
        <v>1128</v>
      </c>
      <c r="B1135" s="75">
        <v>25300553</v>
      </c>
      <c r="C1135" s="11"/>
      <c r="D1135" s="70" t="s">
        <v>857</v>
      </c>
      <c r="F1135" s="48"/>
      <c r="G1135" s="48"/>
      <c r="H1135" s="48"/>
      <c r="I1135" s="48"/>
      <c r="J1135" s="48"/>
      <c r="K1135" s="48"/>
      <c r="L1135" s="48"/>
      <c r="R1135" s="49">
        <v>0</v>
      </c>
      <c r="S1135" s="50">
        <f t="shared" si="163"/>
        <v>0</v>
      </c>
      <c r="T1135" s="50" t="e">
        <f>S1135-#REF!</f>
        <v>#REF!</v>
      </c>
      <c r="U1135" s="85" t="s">
        <v>1148</v>
      </c>
      <c r="V1135" s="85"/>
      <c r="W1135" s="85" t="s">
        <v>1149</v>
      </c>
      <c r="X1135" s="69"/>
      <c r="Y1135" s="69"/>
      <c r="AA1135" s="53">
        <v>0</v>
      </c>
      <c r="AB1135" s="8">
        <v>0</v>
      </c>
      <c r="AC1135" s="54">
        <v>0</v>
      </c>
      <c r="AD1135" s="58"/>
      <c r="AE1135" s="59"/>
      <c r="AF1135" s="54">
        <f t="shared" si="169"/>
        <v>0</v>
      </c>
      <c r="AG1135" s="58"/>
      <c r="AH1135" s="59"/>
      <c r="AI1135" s="54">
        <f t="shared" si="164"/>
        <v>0</v>
      </c>
      <c r="AJ1135" s="53">
        <f t="shared" si="168"/>
        <v>0</v>
      </c>
      <c r="AK1135" s="8">
        <f t="shared" si="168"/>
        <v>0</v>
      </c>
      <c r="AL1135" s="54">
        <f t="shared" si="168"/>
        <v>0</v>
      </c>
      <c r="AM1135" s="55">
        <f t="shared" si="165"/>
        <v>0</v>
      </c>
      <c r="AN1135" s="4"/>
      <c r="AO1135" s="4"/>
    </row>
    <row r="1136" spans="1:41" ht="12.75">
      <c r="A1136" s="11">
        <v>1129</v>
      </c>
      <c r="B1136" s="46">
        <v>25300541</v>
      </c>
      <c r="D1136" s="5" t="s">
        <v>858</v>
      </c>
      <c r="F1136" s="48">
        <v>0</v>
      </c>
      <c r="G1136" s="48">
        <v>-4415250.53</v>
      </c>
      <c r="H1136" s="48">
        <v>-2237957.34</v>
      </c>
      <c r="I1136" s="48">
        <v>0</v>
      </c>
      <c r="J1136" s="48">
        <v>0</v>
      </c>
      <c r="K1136" s="48">
        <v>0</v>
      </c>
      <c r="L1136" s="48">
        <v>0</v>
      </c>
      <c r="M1136" s="49">
        <v>0</v>
      </c>
      <c r="N1136" s="49">
        <v>0</v>
      </c>
      <c r="O1136" s="49">
        <v>0</v>
      </c>
      <c r="P1136" s="49">
        <v>0</v>
      </c>
      <c r="Q1136" s="49">
        <v>0</v>
      </c>
      <c r="R1136" s="49">
        <v>0</v>
      </c>
      <c r="S1136" s="50">
        <f t="shared" si="163"/>
        <v>-554433.9891666666</v>
      </c>
      <c r="T1136" s="50" t="e">
        <f>S1136-#REF!</f>
        <v>#REF!</v>
      </c>
      <c r="U1136" s="51" t="s">
        <v>1163</v>
      </c>
      <c r="V1136" s="51"/>
      <c r="W1136" s="51" t="s">
        <v>1164</v>
      </c>
      <c r="X1136" s="51"/>
      <c r="Y1136" s="51">
        <v>40</v>
      </c>
      <c r="AA1136" s="53">
        <v>0</v>
      </c>
      <c r="AB1136" s="8">
        <v>0</v>
      </c>
      <c r="AC1136" s="54">
        <v>0</v>
      </c>
      <c r="AD1136" s="53"/>
      <c r="AE1136" s="8"/>
      <c r="AF1136" s="54">
        <f t="shared" si="169"/>
        <v>0</v>
      </c>
      <c r="AG1136" s="53"/>
      <c r="AH1136" s="8"/>
      <c r="AI1136" s="54">
        <f t="shared" si="164"/>
        <v>0</v>
      </c>
      <c r="AJ1136" s="53">
        <f t="shared" si="168"/>
        <v>-554433.9891666666</v>
      </c>
      <c r="AK1136" s="8">
        <f t="shared" si="168"/>
        <v>-554433.9891666666</v>
      </c>
      <c r="AL1136" s="54">
        <f t="shared" si="168"/>
        <v>-554433.9891666666</v>
      </c>
      <c r="AM1136" s="55">
        <f t="shared" si="165"/>
        <v>0</v>
      </c>
      <c r="AN1136" s="4"/>
      <c r="AO1136" s="4"/>
    </row>
    <row r="1137" spans="1:41" ht="12.75">
      <c r="A1137" s="11">
        <v>1130</v>
      </c>
      <c r="B1137" s="75">
        <v>25300551</v>
      </c>
      <c r="C1137" s="11"/>
      <c r="D1137" s="5" t="s">
        <v>859</v>
      </c>
      <c r="F1137" s="48">
        <v>0</v>
      </c>
      <c r="G1137" s="48">
        <v>0</v>
      </c>
      <c r="H1137" s="48">
        <v>0</v>
      </c>
      <c r="I1137" s="48">
        <v>0</v>
      </c>
      <c r="J1137" s="48">
        <v>0</v>
      </c>
      <c r="K1137" s="48">
        <v>0</v>
      </c>
      <c r="L1137" s="48">
        <v>0</v>
      </c>
      <c r="M1137" s="49">
        <v>0</v>
      </c>
      <c r="N1137" s="49">
        <v>0</v>
      </c>
      <c r="O1137" s="49">
        <v>0</v>
      </c>
      <c r="P1137" s="49">
        <v>0</v>
      </c>
      <c r="Q1137" s="49">
        <v>0</v>
      </c>
      <c r="R1137" s="49">
        <v>0</v>
      </c>
      <c r="S1137" s="50">
        <f t="shared" si="163"/>
        <v>0</v>
      </c>
      <c r="T1137" s="50" t="e">
        <f>S1137-#REF!</f>
        <v>#REF!</v>
      </c>
      <c r="U1137" s="51"/>
      <c r="V1137" s="51"/>
      <c r="W1137" s="51" t="s">
        <v>1161</v>
      </c>
      <c r="X1137" s="51"/>
      <c r="Y1137" s="51"/>
      <c r="AA1137" s="53">
        <v>0</v>
      </c>
      <c r="AB1137" s="8">
        <v>0</v>
      </c>
      <c r="AC1137" s="54">
        <v>0</v>
      </c>
      <c r="AD1137" s="53"/>
      <c r="AE1137" s="8"/>
      <c r="AF1137" s="54">
        <f t="shared" si="169"/>
        <v>0</v>
      </c>
      <c r="AG1137" s="53"/>
      <c r="AH1137" s="8"/>
      <c r="AI1137" s="54">
        <f t="shared" si="164"/>
        <v>0</v>
      </c>
      <c r="AJ1137" s="53">
        <f t="shared" si="168"/>
        <v>0</v>
      </c>
      <c r="AK1137" s="8">
        <f t="shared" si="168"/>
        <v>0</v>
      </c>
      <c r="AL1137" s="54">
        <f t="shared" si="168"/>
        <v>0</v>
      </c>
      <c r="AM1137" s="55">
        <f t="shared" si="165"/>
        <v>0</v>
      </c>
      <c r="AN1137" s="4"/>
      <c r="AO1137" s="4"/>
    </row>
    <row r="1138" spans="1:41" ht="12.75">
      <c r="A1138" s="11">
        <v>1131</v>
      </c>
      <c r="B1138" s="75">
        <v>25300561</v>
      </c>
      <c r="C1138" s="11"/>
      <c r="D1138" s="5" t="s">
        <v>860</v>
      </c>
      <c r="E1138" s="3">
        <v>38352</v>
      </c>
      <c r="F1138" s="48">
        <v>-2180868</v>
      </c>
      <c r="G1138" s="48">
        <v>-2180868</v>
      </c>
      <c r="H1138" s="48">
        <v>-2180868</v>
      </c>
      <c r="I1138" s="48">
        <v>-2110331</v>
      </c>
      <c r="J1138" s="48">
        <v>-2110331</v>
      </c>
      <c r="K1138" s="48">
        <v>-2110331</v>
      </c>
      <c r="L1138" s="48">
        <v>-2045452</v>
      </c>
      <c r="M1138" s="49">
        <v>-2045452</v>
      </c>
      <c r="N1138" s="49">
        <v>-2045452</v>
      </c>
      <c r="O1138" s="49">
        <v>-1921915</v>
      </c>
      <c r="P1138" s="49">
        <v>-1921915</v>
      </c>
      <c r="Q1138" s="49">
        <v>-1921915</v>
      </c>
      <c r="R1138" s="49">
        <v>-1844816</v>
      </c>
      <c r="S1138" s="50">
        <f t="shared" si="163"/>
        <v>-2050639.3333333333</v>
      </c>
      <c r="T1138" s="50" t="e">
        <f>S1138-#REF!</f>
        <v>#REF!</v>
      </c>
      <c r="U1138" s="51"/>
      <c r="V1138" s="51"/>
      <c r="W1138" s="51" t="s">
        <v>1161</v>
      </c>
      <c r="X1138" s="56"/>
      <c r="Y1138" s="56"/>
      <c r="AA1138" s="53">
        <v>0</v>
      </c>
      <c r="AB1138" s="8">
        <v>0</v>
      </c>
      <c r="AC1138" s="54">
        <v>0</v>
      </c>
      <c r="AD1138" s="53"/>
      <c r="AE1138" s="8"/>
      <c r="AF1138" s="54">
        <f t="shared" si="169"/>
        <v>0</v>
      </c>
      <c r="AG1138" s="53"/>
      <c r="AH1138" s="8"/>
      <c r="AI1138" s="54">
        <f t="shared" si="164"/>
        <v>0</v>
      </c>
      <c r="AJ1138" s="53">
        <f aca="true" t="shared" si="170" ref="AJ1138:AL1157">IF($Y1138&gt;0,$S1138-$AF1138-$AI1138-$AC1138,0)</f>
        <v>0</v>
      </c>
      <c r="AK1138" s="8">
        <f t="shared" si="170"/>
        <v>0</v>
      </c>
      <c r="AL1138" s="54">
        <f t="shared" si="170"/>
        <v>0</v>
      </c>
      <c r="AM1138" s="55">
        <f t="shared" si="165"/>
        <v>-2050639.3333333333</v>
      </c>
      <c r="AN1138" s="4"/>
      <c r="AO1138" s="4"/>
    </row>
    <row r="1139" spans="1:41" ht="12.75">
      <c r="A1139" s="11">
        <v>1132</v>
      </c>
      <c r="B1139" s="75">
        <v>25300573</v>
      </c>
      <c r="C1139" s="11"/>
      <c r="D1139" s="5" t="s">
        <v>861</v>
      </c>
      <c r="E1139" s="3">
        <v>38596</v>
      </c>
      <c r="F1139" s="48">
        <v>-12866.72</v>
      </c>
      <c r="G1139" s="48">
        <v>-12866.72</v>
      </c>
      <c r="H1139" s="48">
        <v>-12866.72</v>
      </c>
      <c r="I1139" s="48">
        <v>-12866.72</v>
      </c>
      <c r="J1139" s="48">
        <v>-12866.72</v>
      </c>
      <c r="K1139" s="48">
        <v>-12866.72</v>
      </c>
      <c r="L1139" s="48">
        <v>-12866.72</v>
      </c>
      <c r="M1139" s="49">
        <v>-12866.72</v>
      </c>
      <c r="N1139" s="49">
        <v>-12866.72</v>
      </c>
      <c r="O1139" s="49">
        <v>-12866.72</v>
      </c>
      <c r="P1139" s="49">
        <v>-12866.72</v>
      </c>
      <c r="Q1139" s="49">
        <v>-12866.72</v>
      </c>
      <c r="R1139" s="49">
        <v>-12866.72</v>
      </c>
      <c r="S1139" s="50">
        <f t="shared" si="163"/>
        <v>-12866.72</v>
      </c>
      <c r="T1139" s="50" t="e">
        <f>S1139-#REF!</f>
        <v>#REF!</v>
      </c>
      <c r="U1139" s="51" t="s">
        <v>1148</v>
      </c>
      <c r="V1139" s="51"/>
      <c r="W1139" s="51" t="s">
        <v>1149</v>
      </c>
      <c r="X1139" s="56"/>
      <c r="Y1139" s="56"/>
      <c r="AA1139" s="53">
        <v>0</v>
      </c>
      <c r="AB1139" s="8">
        <v>0</v>
      </c>
      <c r="AC1139" s="54">
        <v>0</v>
      </c>
      <c r="AD1139" s="53"/>
      <c r="AE1139" s="8"/>
      <c r="AF1139" s="54">
        <f t="shared" si="169"/>
        <v>0</v>
      </c>
      <c r="AG1139" s="53"/>
      <c r="AH1139" s="8"/>
      <c r="AI1139" s="54">
        <f t="shared" si="164"/>
        <v>0</v>
      </c>
      <c r="AJ1139" s="53">
        <f t="shared" si="170"/>
        <v>0</v>
      </c>
      <c r="AK1139" s="8">
        <f t="shared" si="170"/>
        <v>0</v>
      </c>
      <c r="AL1139" s="54">
        <f t="shared" si="170"/>
        <v>0</v>
      </c>
      <c r="AM1139" s="55">
        <f t="shared" si="165"/>
        <v>-12866.72</v>
      </c>
      <c r="AN1139" s="4"/>
      <c r="AO1139" s="4"/>
    </row>
    <row r="1140" spans="1:41" ht="12.75">
      <c r="A1140" s="11">
        <v>1133</v>
      </c>
      <c r="B1140" s="46">
        <v>25300633</v>
      </c>
      <c r="D1140" s="11" t="s">
        <v>862</v>
      </c>
      <c r="F1140" s="48">
        <v>-22989713.17</v>
      </c>
      <c r="G1140" s="48">
        <v>-23377081.17</v>
      </c>
      <c r="H1140" s="48">
        <v>-23763223.57</v>
      </c>
      <c r="I1140" s="48">
        <v>-39431087.32</v>
      </c>
      <c r="J1140" s="48">
        <v>-39708179.1</v>
      </c>
      <c r="K1140" s="48">
        <v>-39781470.87</v>
      </c>
      <c r="L1140" s="48">
        <v>-40000922.09</v>
      </c>
      <c r="M1140" s="49">
        <v>-40140483.92</v>
      </c>
      <c r="N1140" s="49">
        <v>-40196298.58</v>
      </c>
      <c r="O1140" s="49">
        <v>-40331380.54</v>
      </c>
      <c r="P1140" s="49">
        <v>-40595066.5</v>
      </c>
      <c r="Q1140" s="49">
        <v>-40733485.07</v>
      </c>
      <c r="R1140" s="49">
        <v>-40886938.83</v>
      </c>
      <c r="S1140" s="50">
        <f t="shared" si="163"/>
        <v>-36666417.060833335</v>
      </c>
      <c r="T1140" s="50" t="e">
        <f>S1140-#REF!</f>
        <v>#REF!</v>
      </c>
      <c r="U1140" s="51" t="s">
        <v>1148</v>
      </c>
      <c r="V1140" s="51"/>
      <c r="W1140" s="51" t="s">
        <v>1149</v>
      </c>
      <c r="X1140" s="56"/>
      <c r="Y1140" s="56"/>
      <c r="AA1140" s="53">
        <v>0</v>
      </c>
      <c r="AB1140" s="8">
        <v>0</v>
      </c>
      <c r="AC1140" s="54">
        <v>0</v>
      </c>
      <c r="AD1140" s="53"/>
      <c r="AE1140" s="8"/>
      <c r="AF1140" s="54">
        <f t="shared" si="169"/>
        <v>0</v>
      </c>
      <c r="AG1140" s="53"/>
      <c r="AH1140" s="8"/>
      <c r="AI1140" s="54">
        <f t="shared" si="164"/>
        <v>0</v>
      </c>
      <c r="AJ1140" s="53">
        <f t="shared" si="170"/>
        <v>0</v>
      </c>
      <c r="AK1140" s="8">
        <f t="shared" si="170"/>
        <v>0</v>
      </c>
      <c r="AL1140" s="54">
        <f t="shared" si="170"/>
        <v>0</v>
      </c>
      <c r="AM1140" s="55">
        <f t="shared" si="165"/>
        <v>-36666417.060833335</v>
      </c>
      <c r="AN1140" s="4"/>
      <c r="AO1140" s="4"/>
    </row>
    <row r="1141" spans="1:41" ht="12.75">
      <c r="A1141" s="11">
        <v>1134</v>
      </c>
      <c r="B1141" s="46">
        <v>25300701</v>
      </c>
      <c r="D1141" s="5" t="s">
        <v>863</v>
      </c>
      <c r="F1141" s="48">
        <v>0</v>
      </c>
      <c r="G1141" s="48">
        <v>0</v>
      </c>
      <c r="H1141" s="48">
        <v>0</v>
      </c>
      <c r="I1141" s="48">
        <v>0</v>
      </c>
      <c r="J1141" s="48">
        <v>0</v>
      </c>
      <c r="K1141" s="48">
        <v>0</v>
      </c>
      <c r="L1141" s="48">
        <v>0</v>
      </c>
      <c r="M1141" s="49">
        <v>0</v>
      </c>
      <c r="N1141" s="49">
        <v>0</v>
      </c>
      <c r="O1141" s="49">
        <v>0</v>
      </c>
      <c r="P1141" s="49">
        <v>0</v>
      </c>
      <c r="Q1141" s="49">
        <v>0</v>
      </c>
      <c r="R1141" s="49">
        <v>0</v>
      </c>
      <c r="S1141" s="50">
        <f t="shared" si="163"/>
        <v>0</v>
      </c>
      <c r="T1141" s="50" t="e">
        <f>S1141-#REF!</f>
        <v>#REF!</v>
      </c>
      <c r="U1141" s="51" t="s">
        <v>1163</v>
      </c>
      <c r="V1141" s="51"/>
      <c r="W1141" s="51" t="s">
        <v>1164</v>
      </c>
      <c r="X1141" s="56"/>
      <c r="Y1141" s="56">
        <v>40</v>
      </c>
      <c r="AA1141" s="53">
        <v>0</v>
      </c>
      <c r="AB1141" s="8">
        <v>0</v>
      </c>
      <c r="AC1141" s="54">
        <v>0</v>
      </c>
      <c r="AD1141" s="53"/>
      <c r="AE1141" s="8"/>
      <c r="AF1141" s="54">
        <f t="shared" si="169"/>
        <v>0</v>
      </c>
      <c r="AG1141" s="53"/>
      <c r="AH1141" s="8"/>
      <c r="AI1141" s="54">
        <f t="shared" si="164"/>
        <v>0</v>
      </c>
      <c r="AJ1141" s="53">
        <f t="shared" si="170"/>
        <v>0</v>
      </c>
      <c r="AK1141" s="8">
        <f t="shared" si="170"/>
        <v>0</v>
      </c>
      <c r="AL1141" s="54">
        <f t="shared" si="170"/>
        <v>0</v>
      </c>
      <c r="AM1141" s="55">
        <f t="shared" si="165"/>
        <v>0</v>
      </c>
      <c r="AN1141" s="4"/>
      <c r="AO1141" s="4"/>
    </row>
    <row r="1142" spans="1:41" ht="12.75">
      <c r="A1142" s="11">
        <v>1135</v>
      </c>
      <c r="B1142" s="46">
        <v>25300761</v>
      </c>
      <c r="D1142" s="5" t="s">
        <v>864</v>
      </c>
      <c r="F1142" s="48">
        <v>-432404.57</v>
      </c>
      <c r="G1142" s="48">
        <v>-430158.13</v>
      </c>
      <c r="H1142" s="48">
        <v>-427911.69</v>
      </c>
      <c r="I1142" s="48">
        <v>-425665.25</v>
      </c>
      <c r="J1142" s="48">
        <v>-423418.81</v>
      </c>
      <c r="K1142" s="48">
        <v>-421172.37</v>
      </c>
      <c r="L1142" s="48">
        <v>-418925.93</v>
      </c>
      <c r="M1142" s="49">
        <v>-416679.49</v>
      </c>
      <c r="N1142" s="49">
        <v>-414433.05</v>
      </c>
      <c r="O1142" s="49">
        <v>-412186.61</v>
      </c>
      <c r="P1142" s="49">
        <v>-409940.17</v>
      </c>
      <c r="Q1142" s="49">
        <v>-407693.73</v>
      </c>
      <c r="R1142" s="49">
        <v>-405447.29</v>
      </c>
      <c r="S1142" s="50">
        <f t="shared" si="163"/>
        <v>-418925.93</v>
      </c>
      <c r="T1142" s="50" t="e">
        <f>S1142-#REF!</f>
        <v>#REF!</v>
      </c>
      <c r="U1142" s="51" t="s">
        <v>1163</v>
      </c>
      <c r="V1142" s="51"/>
      <c r="W1142" s="51" t="s">
        <v>1164</v>
      </c>
      <c r="X1142" s="51"/>
      <c r="Y1142" s="51">
        <v>40</v>
      </c>
      <c r="AA1142" s="53">
        <v>0</v>
      </c>
      <c r="AB1142" s="8">
        <v>0</v>
      </c>
      <c r="AC1142" s="54">
        <v>0</v>
      </c>
      <c r="AD1142" s="53"/>
      <c r="AE1142" s="8"/>
      <c r="AF1142" s="54">
        <f t="shared" si="169"/>
        <v>0</v>
      </c>
      <c r="AG1142" s="53"/>
      <c r="AH1142" s="8"/>
      <c r="AI1142" s="54">
        <f t="shared" si="164"/>
        <v>0</v>
      </c>
      <c r="AJ1142" s="53">
        <f t="shared" si="170"/>
        <v>-418925.93</v>
      </c>
      <c r="AK1142" s="8">
        <f t="shared" si="170"/>
        <v>-418925.93</v>
      </c>
      <c r="AL1142" s="54">
        <f t="shared" si="170"/>
        <v>-418925.93</v>
      </c>
      <c r="AM1142" s="55">
        <f t="shared" si="165"/>
        <v>0</v>
      </c>
      <c r="AN1142" s="4"/>
      <c r="AO1142" s="4"/>
    </row>
    <row r="1143" spans="1:41" ht="12.75">
      <c r="A1143" s="11">
        <v>1136</v>
      </c>
      <c r="B1143" s="46">
        <v>25300771</v>
      </c>
      <c r="C1143" s="11"/>
      <c r="D1143" s="5" t="s">
        <v>865</v>
      </c>
      <c r="F1143" s="48">
        <v>-919751.06</v>
      </c>
      <c r="G1143" s="48">
        <v>-912914.18</v>
      </c>
      <c r="H1143" s="48">
        <v>-1026647.24</v>
      </c>
      <c r="I1143" s="48">
        <v>-992603.8</v>
      </c>
      <c r="J1143" s="48">
        <v>-1157426.61</v>
      </c>
      <c r="K1143" s="48">
        <v>-1375558.47</v>
      </c>
      <c r="L1143" s="48">
        <v>-1029513.15</v>
      </c>
      <c r="M1143" s="49">
        <v>-1182158.88</v>
      </c>
      <c r="N1143" s="49">
        <v>-1194226.13</v>
      </c>
      <c r="O1143" s="49">
        <v>-982006.87</v>
      </c>
      <c r="P1143" s="49">
        <v>-1062329</v>
      </c>
      <c r="Q1143" s="49">
        <v>-861262.58</v>
      </c>
      <c r="R1143" s="49">
        <v>-956480.49</v>
      </c>
      <c r="S1143" s="50">
        <f t="shared" si="163"/>
        <v>-1059563.5570833334</v>
      </c>
      <c r="T1143" s="50" t="e">
        <f>S1143-#REF!</f>
        <v>#REF!</v>
      </c>
      <c r="U1143" s="51" t="s">
        <v>1163</v>
      </c>
      <c r="V1143" s="51"/>
      <c r="W1143" s="51" t="s">
        <v>1164</v>
      </c>
      <c r="X1143" s="51"/>
      <c r="Y1143" s="51">
        <v>40</v>
      </c>
      <c r="AA1143" s="53">
        <v>0</v>
      </c>
      <c r="AB1143" s="8">
        <v>0</v>
      </c>
      <c r="AC1143" s="54">
        <v>0</v>
      </c>
      <c r="AD1143" s="53"/>
      <c r="AE1143" s="8"/>
      <c r="AF1143" s="54">
        <f t="shared" si="169"/>
        <v>0</v>
      </c>
      <c r="AG1143" s="53"/>
      <c r="AH1143" s="8"/>
      <c r="AI1143" s="54">
        <f t="shared" si="164"/>
        <v>0</v>
      </c>
      <c r="AJ1143" s="53">
        <f t="shared" si="170"/>
        <v>-1059563.5570833334</v>
      </c>
      <c r="AK1143" s="8">
        <f t="shared" si="170"/>
        <v>-1059563.5570833334</v>
      </c>
      <c r="AL1143" s="54">
        <f t="shared" si="170"/>
        <v>-1059563.5570833334</v>
      </c>
      <c r="AM1143" s="55">
        <f t="shared" si="165"/>
        <v>0</v>
      </c>
      <c r="AN1143" s="4"/>
      <c r="AO1143" s="4"/>
    </row>
    <row r="1144" spans="1:41" ht="12.75">
      <c r="A1144" s="11">
        <v>1137</v>
      </c>
      <c r="B1144" s="46">
        <v>25300781</v>
      </c>
      <c r="C1144" s="11"/>
      <c r="D1144" s="5" t="s">
        <v>866</v>
      </c>
      <c r="F1144" s="48"/>
      <c r="G1144" s="48"/>
      <c r="H1144" s="48"/>
      <c r="I1144" s="48"/>
      <c r="J1144" s="48"/>
      <c r="K1144" s="48"/>
      <c r="L1144" s="48"/>
      <c r="Q1144" s="49">
        <v>-337500</v>
      </c>
      <c r="R1144" s="49">
        <v>-1155000</v>
      </c>
      <c r="S1144" s="50">
        <f t="shared" si="163"/>
        <v>-76250</v>
      </c>
      <c r="T1144" s="50" t="e">
        <f>S1144-#REF!</f>
        <v>#REF!</v>
      </c>
      <c r="U1144" s="51"/>
      <c r="V1144" s="51"/>
      <c r="W1144" s="51" t="s">
        <v>1161</v>
      </c>
      <c r="X1144" s="51"/>
      <c r="Y1144" s="51"/>
      <c r="AA1144" s="53">
        <v>0</v>
      </c>
      <c r="AB1144" s="8">
        <v>0</v>
      </c>
      <c r="AC1144" s="54">
        <v>0</v>
      </c>
      <c r="AD1144" s="53"/>
      <c r="AE1144" s="8"/>
      <c r="AF1144" s="54">
        <f t="shared" si="169"/>
        <v>0</v>
      </c>
      <c r="AG1144" s="53"/>
      <c r="AH1144" s="8"/>
      <c r="AI1144" s="54">
        <f t="shared" si="164"/>
        <v>0</v>
      </c>
      <c r="AJ1144" s="53">
        <f t="shared" si="170"/>
        <v>0</v>
      </c>
      <c r="AK1144" s="8">
        <f t="shared" si="170"/>
        <v>0</v>
      </c>
      <c r="AL1144" s="54">
        <f t="shared" si="170"/>
        <v>0</v>
      </c>
      <c r="AM1144" s="55">
        <f t="shared" si="165"/>
        <v>-76250</v>
      </c>
      <c r="AN1144" s="4"/>
      <c r="AO1144" s="4"/>
    </row>
    <row r="1145" spans="1:41" ht="12.75">
      <c r="A1145" s="11">
        <v>1138</v>
      </c>
      <c r="B1145" s="46">
        <v>25300801</v>
      </c>
      <c r="D1145" s="5" t="s">
        <v>867</v>
      </c>
      <c r="F1145" s="48">
        <v>0</v>
      </c>
      <c r="G1145" s="48">
        <v>0</v>
      </c>
      <c r="H1145" s="48">
        <v>0</v>
      </c>
      <c r="I1145" s="48">
        <v>0</v>
      </c>
      <c r="J1145" s="48">
        <v>0</v>
      </c>
      <c r="K1145" s="48">
        <v>0</v>
      </c>
      <c r="L1145" s="48">
        <v>0</v>
      </c>
      <c r="M1145" s="49">
        <v>0</v>
      </c>
      <c r="N1145" s="49">
        <v>0</v>
      </c>
      <c r="O1145" s="49">
        <v>0</v>
      </c>
      <c r="P1145" s="49">
        <v>0</v>
      </c>
      <c r="Q1145" s="49">
        <v>0</v>
      </c>
      <c r="R1145" s="49">
        <v>0</v>
      </c>
      <c r="S1145" s="50">
        <f t="shared" si="163"/>
        <v>0</v>
      </c>
      <c r="T1145" s="50" t="e">
        <f>S1145-#REF!</f>
        <v>#REF!</v>
      </c>
      <c r="U1145" s="51" t="s">
        <v>1163</v>
      </c>
      <c r="V1145" s="51"/>
      <c r="W1145" s="51" t="s">
        <v>1164</v>
      </c>
      <c r="X1145" s="51"/>
      <c r="Y1145" s="51">
        <v>40</v>
      </c>
      <c r="AA1145" s="53">
        <v>0</v>
      </c>
      <c r="AB1145" s="8">
        <v>0</v>
      </c>
      <c r="AC1145" s="54">
        <v>0</v>
      </c>
      <c r="AD1145" s="53"/>
      <c r="AE1145" s="8"/>
      <c r="AF1145" s="54">
        <f t="shared" si="169"/>
        <v>0</v>
      </c>
      <c r="AG1145" s="53"/>
      <c r="AH1145" s="8"/>
      <c r="AI1145" s="54">
        <f t="shared" si="164"/>
        <v>0</v>
      </c>
      <c r="AJ1145" s="53">
        <f t="shared" si="170"/>
        <v>0</v>
      </c>
      <c r="AK1145" s="8">
        <f t="shared" si="170"/>
        <v>0</v>
      </c>
      <c r="AL1145" s="54">
        <f t="shared" si="170"/>
        <v>0</v>
      </c>
      <c r="AM1145" s="55">
        <f t="shared" si="165"/>
        <v>0</v>
      </c>
      <c r="AN1145" s="4"/>
      <c r="AO1145" s="4"/>
    </row>
    <row r="1146" spans="1:41" ht="12.75">
      <c r="A1146" s="11">
        <v>1139</v>
      </c>
      <c r="B1146" s="46">
        <v>25300803</v>
      </c>
      <c r="D1146" s="5" t="s">
        <v>868</v>
      </c>
      <c r="E1146" s="3">
        <v>39240</v>
      </c>
      <c r="F1146" s="48"/>
      <c r="G1146" s="48"/>
      <c r="H1146" s="48"/>
      <c r="I1146" s="48"/>
      <c r="J1146" s="48"/>
      <c r="K1146" s="48"/>
      <c r="L1146" s="48"/>
      <c r="N1146" s="49">
        <v>0</v>
      </c>
      <c r="O1146" s="49">
        <v>-18909440.93</v>
      </c>
      <c r="P1146" s="49">
        <v>-18899276.23</v>
      </c>
      <c r="Q1146" s="49">
        <v>-18899276.23</v>
      </c>
      <c r="R1146" s="49">
        <v>-18898049.3</v>
      </c>
      <c r="S1146" s="50">
        <f t="shared" si="163"/>
        <v>-5513084.836666667</v>
      </c>
      <c r="T1146" s="50" t="e">
        <f>S1146-#REF!</f>
        <v>#REF!</v>
      </c>
      <c r="U1146" s="51" t="s">
        <v>1148</v>
      </c>
      <c r="V1146" s="51"/>
      <c r="W1146" s="51" t="s">
        <v>1149</v>
      </c>
      <c r="X1146" s="51"/>
      <c r="Y1146" s="51"/>
      <c r="AA1146" s="53">
        <v>0</v>
      </c>
      <c r="AB1146" s="8">
        <v>0</v>
      </c>
      <c r="AC1146" s="54">
        <v>0</v>
      </c>
      <c r="AD1146" s="53"/>
      <c r="AE1146" s="8"/>
      <c r="AF1146" s="54">
        <f t="shared" si="169"/>
        <v>0</v>
      </c>
      <c r="AG1146" s="53"/>
      <c r="AH1146" s="8"/>
      <c r="AI1146" s="54">
        <f t="shared" si="164"/>
        <v>0</v>
      </c>
      <c r="AJ1146" s="53">
        <f t="shared" si="170"/>
        <v>0</v>
      </c>
      <c r="AK1146" s="8">
        <f t="shared" si="170"/>
        <v>0</v>
      </c>
      <c r="AL1146" s="54">
        <f t="shared" si="170"/>
        <v>0</v>
      </c>
      <c r="AM1146" s="55">
        <f t="shared" si="165"/>
        <v>-5513084.836666667</v>
      </c>
      <c r="AN1146" s="4"/>
      <c r="AO1146" s="4"/>
    </row>
    <row r="1147" spans="1:41" ht="12.75">
      <c r="A1147" s="11">
        <v>1140</v>
      </c>
      <c r="B1147" s="46">
        <v>25300973</v>
      </c>
      <c r="D1147" s="11" t="s">
        <v>869</v>
      </c>
      <c r="F1147" s="48">
        <v>0</v>
      </c>
      <c r="G1147" s="48">
        <v>0</v>
      </c>
      <c r="H1147" s="48">
        <v>0</v>
      </c>
      <c r="I1147" s="48">
        <v>0</v>
      </c>
      <c r="J1147" s="48">
        <v>0</v>
      </c>
      <c r="K1147" s="48">
        <v>0</v>
      </c>
      <c r="L1147" s="48">
        <v>0</v>
      </c>
      <c r="M1147" s="49">
        <v>0</v>
      </c>
      <c r="N1147" s="49">
        <v>0</v>
      </c>
      <c r="O1147" s="49">
        <v>0</v>
      </c>
      <c r="P1147" s="49">
        <v>0</v>
      </c>
      <c r="Q1147" s="49">
        <v>0</v>
      </c>
      <c r="R1147" s="49">
        <v>0</v>
      </c>
      <c r="S1147" s="50">
        <f t="shared" si="163"/>
        <v>0</v>
      </c>
      <c r="T1147" s="50" t="e">
        <f>S1147-#REF!</f>
        <v>#REF!</v>
      </c>
      <c r="U1147" s="51" t="s">
        <v>1148</v>
      </c>
      <c r="V1147" s="51"/>
      <c r="W1147" s="51" t="s">
        <v>1149</v>
      </c>
      <c r="X1147" s="51"/>
      <c r="Y1147" s="51"/>
      <c r="AA1147" s="53">
        <v>0</v>
      </c>
      <c r="AB1147" s="8">
        <v>0</v>
      </c>
      <c r="AC1147" s="54">
        <v>0</v>
      </c>
      <c r="AD1147" s="53"/>
      <c r="AE1147" s="8"/>
      <c r="AF1147" s="54">
        <f t="shared" si="169"/>
        <v>0</v>
      </c>
      <c r="AG1147" s="53"/>
      <c r="AH1147" s="8"/>
      <c r="AI1147" s="54">
        <f t="shared" si="164"/>
        <v>0</v>
      </c>
      <c r="AJ1147" s="53">
        <f t="shared" si="170"/>
        <v>0</v>
      </c>
      <c r="AK1147" s="8">
        <f t="shared" si="170"/>
        <v>0</v>
      </c>
      <c r="AL1147" s="54">
        <f t="shared" si="170"/>
        <v>0</v>
      </c>
      <c r="AM1147" s="55">
        <f t="shared" si="165"/>
        <v>0</v>
      </c>
      <c r="AN1147" s="4"/>
      <c r="AO1147" s="4"/>
    </row>
    <row r="1148" spans="1:41" ht="12.75">
      <c r="A1148" s="11">
        <v>1141</v>
      </c>
      <c r="B1148" s="46">
        <v>25300983</v>
      </c>
      <c r="D1148" s="11" t="s">
        <v>870</v>
      </c>
      <c r="F1148" s="48">
        <v>0</v>
      </c>
      <c r="G1148" s="48">
        <v>0</v>
      </c>
      <c r="H1148" s="48">
        <v>0</v>
      </c>
      <c r="I1148" s="48">
        <v>0</v>
      </c>
      <c r="J1148" s="48">
        <v>0</v>
      </c>
      <c r="K1148" s="48">
        <v>0</v>
      </c>
      <c r="L1148" s="48">
        <v>0</v>
      </c>
      <c r="M1148" s="49">
        <v>0</v>
      </c>
      <c r="N1148" s="49">
        <v>0</v>
      </c>
      <c r="O1148" s="49">
        <v>0</v>
      </c>
      <c r="P1148" s="49">
        <v>0</v>
      </c>
      <c r="Q1148" s="49">
        <v>0</v>
      </c>
      <c r="R1148" s="49">
        <v>0</v>
      </c>
      <c r="S1148" s="50">
        <f t="shared" si="163"/>
        <v>0</v>
      </c>
      <c r="T1148" s="50" t="e">
        <f>S1148-#REF!</f>
        <v>#REF!</v>
      </c>
      <c r="U1148" s="51" t="s">
        <v>1148</v>
      </c>
      <c r="V1148" s="51"/>
      <c r="W1148" s="51" t="s">
        <v>1149</v>
      </c>
      <c r="X1148" s="51"/>
      <c r="Y1148" s="51"/>
      <c r="AA1148" s="53">
        <v>0</v>
      </c>
      <c r="AB1148" s="8">
        <v>0</v>
      </c>
      <c r="AC1148" s="54">
        <v>0</v>
      </c>
      <c r="AD1148" s="53"/>
      <c r="AE1148" s="8"/>
      <c r="AF1148" s="54">
        <f t="shared" si="169"/>
        <v>0</v>
      </c>
      <c r="AG1148" s="53"/>
      <c r="AH1148" s="8"/>
      <c r="AI1148" s="54">
        <f t="shared" si="164"/>
        <v>0</v>
      </c>
      <c r="AJ1148" s="53">
        <f t="shared" si="170"/>
        <v>0</v>
      </c>
      <c r="AK1148" s="8">
        <f t="shared" si="170"/>
        <v>0</v>
      </c>
      <c r="AL1148" s="54">
        <f t="shared" si="170"/>
        <v>0</v>
      </c>
      <c r="AM1148" s="55">
        <f t="shared" si="165"/>
        <v>0</v>
      </c>
      <c r="AN1148" s="4"/>
      <c r="AO1148" s="4"/>
    </row>
    <row r="1149" spans="1:41" ht="12.75">
      <c r="A1149" s="11">
        <v>1142</v>
      </c>
      <c r="B1149" s="75">
        <v>25300993</v>
      </c>
      <c r="D1149" s="5" t="s">
        <v>871</v>
      </c>
      <c r="F1149" s="48">
        <v>0</v>
      </c>
      <c r="G1149" s="48">
        <v>0</v>
      </c>
      <c r="H1149" s="48">
        <v>0</v>
      </c>
      <c r="I1149" s="48">
        <v>0</v>
      </c>
      <c r="J1149" s="48">
        <v>0</v>
      </c>
      <c r="K1149" s="48">
        <v>0</v>
      </c>
      <c r="L1149" s="48">
        <v>0</v>
      </c>
      <c r="M1149" s="49">
        <v>0</v>
      </c>
      <c r="N1149" s="49">
        <v>0</v>
      </c>
      <c r="O1149" s="49">
        <v>0</v>
      </c>
      <c r="P1149" s="49">
        <v>0</v>
      </c>
      <c r="Q1149" s="49">
        <v>0</v>
      </c>
      <c r="R1149" s="49">
        <v>0</v>
      </c>
      <c r="S1149" s="50">
        <f t="shared" si="163"/>
        <v>0</v>
      </c>
      <c r="T1149" s="50" t="e">
        <f>S1149-#REF!</f>
        <v>#REF!</v>
      </c>
      <c r="U1149" s="51" t="s">
        <v>1148</v>
      </c>
      <c r="V1149" s="51"/>
      <c r="W1149" s="51" t="s">
        <v>1149</v>
      </c>
      <c r="X1149" s="51"/>
      <c r="Y1149" s="51"/>
      <c r="AA1149" s="53">
        <v>0</v>
      </c>
      <c r="AB1149" s="8">
        <v>0</v>
      </c>
      <c r="AC1149" s="54">
        <v>0</v>
      </c>
      <c r="AD1149" s="53"/>
      <c r="AE1149" s="8"/>
      <c r="AF1149" s="54">
        <f t="shared" si="169"/>
        <v>0</v>
      </c>
      <c r="AG1149" s="53"/>
      <c r="AH1149" s="8"/>
      <c r="AI1149" s="54">
        <f t="shared" si="164"/>
        <v>0</v>
      </c>
      <c r="AJ1149" s="53">
        <f t="shared" si="170"/>
        <v>0</v>
      </c>
      <c r="AK1149" s="8">
        <f t="shared" si="170"/>
        <v>0</v>
      </c>
      <c r="AL1149" s="54">
        <f t="shared" si="170"/>
        <v>0</v>
      </c>
      <c r="AM1149" s="55">
        <f t="shared" si="165"/>
        <v>0</v>
      </c>
      <c r="AN1149" s="4"/>
      <c r="AO1149" s="4"/>
    </row>
    <row r="1150" spans="1:41" ht="12.75">
      <c r="A1150" s="11">
        <v>1143</v>
      </c>
      <c r="B1150" s="75">
        <v>25301003</v>
      </c>
      <c r="D1150" s="5" t="s">
        <v>872</v>
      </c>
      <c r="F1150" s="48">
        <v>0</v>
      </c>
      <c r="G1150" s="48">
        <v>0</v>
      </c>
      <c r="H1150" s="48">
        <v>0</v>
      </c>
      <c r="I1150" s="48">
        <v>0</v>
      </c>
      <c r="J1150" s="48">
        <v>0</v>
      </c>
      <c r="K1150" s="48">
        <v>0</v>
      </c>
      <c r="L1150" s="48">
        <v>0</v>
      </c>
      <c r="M1150" s="49">
        <v>0</v>
      </c>
      <c r="N1150" s="49">
        <v>0</v>
      </c>
      <c r="O1150" s="49">
        <v>0</v>
      </c>
      <c r="P1150" s="49">
        <v>0</v>
      </c>
      <c r="Q1150" s="49">
        <v>0</v>
      </c>
      <c r="R1150" s="49">
        <v>0</v>
      </c>
      <c r="S1150" s="50">
        <f aca="true" t="shared" si="171" ref="S1150:S1213">(F1150+R1150+SUM(G1150:Q1150)*2)/24</f>
        <v>0</v>
      </c>
      <c r="T1150" s="50" t="e">
        <f>S1150-#REF!</f>
        <v>#REF!</v>
      </c>
      <c r="U1150" s="51" t="s">
        <v>1148</v>
      </c>
      <c r="V1150" s="51"/>
      <c r="W1150" s="51" t="s">
        <v>1149</v>
      </c>
      <c r="X1150" s="51"/>
      <c r="Y1150" s="51"/>
      <c r="AA1150" s="53">
        <v>0</v>
      </c>
      <c r="AB1150" s="8">
        <v>0</v>
      </c>
      <c r="AC1150" s="54">
        <v>0</v>
      </c>
      <c r="AD1150" s="53"/>
      <c r="AE1150" s="8"/>
      <c r="AF1150" s="54">
        <f t="shared" si="169"/>
        <v>0</v>
      </c>
      <c r="AG1150" s="53"/>
      <c r="AH1150" s="8"/>
      <c r="AI1150" s="54">
        <f aca="true" t="shared" si="172" ref="AI1150:AI1213">AG1150+AH1150</f>
        <v>0</v>
      </c>
      <c r="AJ1150" s="53">
        <f t="shared" si="170"/>
        <v>0</v>
      </c>
      <c r="AK1150" s="8">
        <f t="shared" si="170"/>
        <v>0</v>
      </c>
      <c r="AL1150" s="54">
        <f t="shared" si="170"/>
        <v>0</v>
      </c>
      <c r="AM1150" s="55">
        <f aca="true" t="shared" si="173" ref="AM1150:AM1213">S1150-AC1150-AF1150-AL1150-AI1150</f>
        <v>0</v>
      </c>
      <c r="AN1150" s="4"/>
      <c r="AO1150" s="4"/>
    </row>
    <row r="1151" spans="1:41" ht="12.75">
      <c r="A1151" s="11">
        <v>1144</v>
      </c>
      <c r="B1151" s="75">
        <v>25301013</v>
      </c>
      <c r="D1151" s="5" t="s">
        <v>873</v>
      </c>
      <c r="F1151" s="48">
        <v>0</v>
      </c>
      <c r="G1151" s="48">
        <v>0</v>
      </c>
      <c r="H1151" s="48">
        <v>0</v>
      </c>
      <c r="I1151" s="48">
        <v>0</v>
      </c>
      <c r="J1151" s="48">
        <v>0</v>
      </c>
      <c r="K1151" s="48">
        <v>0</v>
      </c>
      <c r="L1151" s="48">
        <v>0</v>
      </c>
      <c r="M1151" s="49">
        <v>0</v>
      </c>
      <c r="N1151" s="49">
        <v>0</v>
      </c>
      <c r="O1151" s="49">
        <v>0</v>
      </c>
      <c r="P1151" s="49">
        <v>0</v>
      </c>
      <c r="Q1151" s="49">
        <v>0</v>
      </c>
      <c r="R1151" s="49">
        <v>0</v>
      </c>
      <c r="S1151" s="50">
        <f t="shared" si="171"/>
        <v>0</v>
      </c>
      <c r="T1151" s="50" t="e">
        <f>S1151-#REF!</f>
        <v>#REF!</v>
      </c>
      <c r="U1151" s="51" t="s">
        <v>1148</v>
      </c>
      <c r="V1151" s="51"/>
      <c r="W1151" s="51" t="s">
        <v>1149</v>
      </c>
      <c r="X1151" s="51"/>
      <c r="Y1151" s="51"/>
      <c r="AA1151" s="53">
        <v>0</v>
      </c>
      <c r="AB1151" s="8">
        <v>0</v>
      </c>
      <c r="AC1151" s="54">
        <v>0</v>
      </c>
      <c r="AD1151" s="53"/>
      <c r="AE1151" s="8"/>
      <c r="AF1151" s="54">
        <f t="shared" si="169"/>
        <v>0</v>
      </c>
      <c r="AG1151" s="53"/>
      <c r="AH1151" s="8"/>
      <c r="AI1151" s="54">
        <f t="shared" si="172"/>
        <v>0</v>
      </c>
      <c r="AJ1151" s="53">
        <f t="shared" si="170"/>
        <v>0</v>
      </c>
      <c r="AK1151" s="8">
        <f t="shared" si="170"/>
        <v>0</v>
      </c>
      <c r="AL1151" s="54">
        <f t="shared" si="170"/>
        <v>0</v>
      </c>
      <c r="AM1151" s="55">
        <f t="shared" si="173"/>
        <v>0</v>
      </c>
      <c r="AN1151" s="4"/>
      <c r="AO1151" s="4"/>
    </row>
    <row r="1152" spans="1:41" ht="12.75">
      <c r="A1152" s="11">
        <v>1145</v>
      </c>
      <c r="B1152" s="75">
        <v>25301023</v>
      </c>
      <c r="D1152" s="5" t="s">
        <v>874</v>
      </c>
      <c r="F1152" s="48">
        <v>-876.25</v>
      </c>
      <c r="G1152" s="48">
        <v>0</v>
      </c>
      <c r="H1152" s="48">
        <v>0</v>
      </c>
      <c r="I1152" s="48">
        <v>0</v>
      </c>
      <c r="J1152" s="48">
        <v>0</v>
      </c>
      <c r="K1152" s="48">
        <v>0</v>
      </c>
      <c r="L1152" s="48">
        <v>0</v>
      </c>
      <c r="M1152" s="49">
        <v>0</v>
      </c>
      <c r="N1152" s="49">
        <v>0</v>
      </c>
      <c r="O1152" s="49">
        <v>0</v>
      </c>
      <c r="P1152" s="49">
        <v>0</v>
      </c>
      <c r="Q1152" s="49">
        <v>0</v>
      </c>
      <c r="R1152" s="49">
        <v>0</v>
      </c>
      <c r="S1152" s="50">
        <f t="shared" si="171"/>
        <v>-36.510416666666664</v>
      </c>
      <c r="T1152" s="50" t="e">
        <f>S1152-#REF!</f>
        <v>#REF!</v>
      </c>
      <c r="U1152" s="51" t="s">
        <v>1148</v>
      </c>
      <c r="V1152" s="51"/>
      <c r="W1152" s="51" t="s">
        <v>1149</v>
      </c>
      <c r="X1152" s="56"/>
      <c r="Y1152" s="56"/>
      <c r="AA1152" s="53">
        <v>0</v>
      </c>
      <c r="AB1152" s="8">
        <v>0</v>
      </c>
      <c r="AC1152" s="54">
        <v>0</v>
      </c>
      <c r="AD1152" s="53"/>
      <c r="AE1152" s="8"/>
      <c r="AF1152" s="54">
        <f t="shared" si="169"/>
        <v>0</v>
      </c>
      <c r="AG1152" s="53"/>
      <c r="AH1152" s="8"/>
      <c r="AI1152" s="54">
        <f t="shared" si="172"/>
        <v>0</v>
      </c>
      <c r="AJ1152" s="53">
        <f t="shared" si="170"/>
        <v>0</v>
      </c>
      <c r="AK1152" s="8">
        <f t="shared" si="170"/>
        <v>0</v>
      </c>
      <c r="AL1152" s="54">
        <f t="shared" si="170"/>
        <v>0</v>
      </c>
      <c r="AM1152" s="55">
        <f t="shared" si="173"/>
        <v>-36.510416666666664</v>
      </c>
      <c r="AN1152" s="4"/>
      <c r="AO1152" s="4"/>
    </row>
    <row r="1153" spans="1:41" ht="12.75">
      <c r="A1153" s="11">
        <v>1146</v>
      </c>
      <c r="B1153" s="75">
        <v>25301033</v>
      </c>
      <c r="D1153" s="5" t="s">
        <v>875</v>
      </c>
      <c r="F1153" s="48">
        <v>-966.85</v>
      </c>
      <c r="G1153" s="48">
        <v>-337.15</v>
      </c>
      <c r="H1153" s="48">
        <v>-337.15</v>
      </c>
      <c r="I1153" s="48">
        <v>-337.15</v>
      </c>
      <c r="J1153" s="48">
        <v>-337.15</v>
      </c>
      <c r="K1153" s="48">
        <v>-337.15</v>
      </c>
      <c r="L1153" s="48">
        <v>-337.15</v>
      </c>
      <c r="M1153" s="49">
        <v>-337.15</v>
      </c>
      <c r="N1153" s="49">
        <v>-337.15</v>
      </c>
      <c r="O1153" s="49">
        <v>-337.15</v>
      </c>
      <c r="P1153" s="49">
        <v>-337.15</v>
      </c>
      <c r="Q1153" s="49">
        <v>0</v>
      </c>
      <c r="R1153" s="49">
        <v>0</v>
      </c>
      <c r="S1153" s="50">
        <f t="shared" si="171"/>
        <v>-321.24375000000003</v>
      </c>
      <c r="T1153" s="50" t="e">
        <f>S1153-#REF!</f>
        <v>#REF!</v>
      </c>
      <c r="U1153" s="51" t="s">
        <v>1148</v>
      </c>
      <c r="V1153" s="51"/>
      <c r="W1153" s="51" t="s">
        <v>1149</v>
      </c>
      <c r="X1153" s="56"/>
      <c r="Y1153" s="56"/>
      <c r="AA1153" s="53">
        <v>0</v>
      </c>
      <c r="AB1153" s="8">
        <v>0</v>
      </c>
      <c r="AC1153" s="54">
        <v>0</v>
      </c>
      <c r="AD1153" s="53"/>
      <c r="AE1153" s="8"/>
      <c r="AF1153" s="54">
        <f t="shared" si="169"/>
        <v>0</v>
      </c>
      <c r="AG1153" s="53"/>
      <c r="AH1153" s="8"/>
      <c r="AI1153" s="54">
        <f t="shared" si="172"/>
        <v>0</v>
      </c>
      <c r="AJ1153" s="53">
        <f t="shared" si="170"/>
        <v>0</v>
      </c>
      <c r="AK1153" s="8">
        <f t="shared" si="170"/>
        <v>0</v>
      </c>
      <c r="AL1153" s="54">
        <f t="shared" si="170"/>
        <v>0</v>
      </c>
      <c r="AM1153" s="55">
        <f t="shared" si="173"/>
        <v>-321.24375000000003</v>
      </c>
      <c r="AN1153" s="4"/>
      <c r="AO1153" s="4"/>
    </row>
    <row r="1154" spans="1:41" ht="12.75">
      <c r="A1154" s="11">
        <v>1147</v>
      </c>
      <c r="B1154" s="75">
        <v>25301043</v>
      </c>
      <c r="C1154" s="11"/>
      <c r="D1154" s="5" t="s">
        <v>876</v>
      </c>
      <c r="F1154" s="48">
        <v>-852.39</v>
      </c>
      <c r="G1154" s="48">
        <v>-852.39</v>
      </c>
      <c r="H1154" s="48">
        <v>-852.39</v>
      </c>
      <c r="I1154" s="48">
        <v>-852.39</v>
      </c>
      <c r="J1154" s="48">
        <v>-852.39</v>
      </c>
      <c r="K1154" s="48">
        <v>-852.39</v>
      </c>
      <c r="L1154" s="48">
        <v>-852.39</v>
      </c>
      <c r="M1154" s="49">
        <v>-852.39</v>
      </c>
      <c r="N1154" s="49">
        <v>-852.39</v>
      </c>
      <c r="O1154" s="49">
        <v>-852.39</v>
      </c>
      <c r="P1154" s="49">
        <v>-852.39</v>
      </c>
      <c r="Q1154" s="49">
        <v>0</v>
      </c>
      <c r="R1154" s="49">
        <v>0</v>
      </c>
      <c r="S1154" s="50">
        <f t="shared" si="171"/>
        <v>-745.8412500000001</v>
      </c>
      <c r="T1154" s="50" t="e">
        <f>S1154-#REF!</f>
        <v>#REF!</v>
      </c>
      <c r="U1154" s="51" t="s">
        <v>1148</v>
      </c>
      <c r="V1154" s="51"/>
      <c r="W1154" s="51" t="s">
        <v>1149</v>
      </c>
      <c r="X1154" s="56"/>
      <c r="Y1154" s="56"/>
      <c r="AA1154" s="53">
        <v>0</v>
      </c>
      <c r="AB1154" s="8">
        <v>0</v>
      </c>
      <c r="AC1154" s="54">
        <v>0</v>
      </c>
      <c r="AD1154" s="53"/>
      <c r="AE1154" s="8"/>
      <c r="AF1154" s="54">
        <f t="shared" si="169"/>
        <v>0</v>
      </c>
      <c r="AG1154" s="53"/>
      <c r="AH1154" s="8"/>
      <c r="AI1154" s="54">
        <f t="shared" si="172"/>
        <v>0</v>
      </c>
      <c r="AJ1154" s="53">
        <f t="shared" si="170"/>
        <v>0</v>
      </c>
      <c r="AK1154" s="8">
        <f t="shared" si="170"/>
        <v>0</v>
      </c>
      <c r="AL1154" s="54">
        <f t="shared" si="170"/>
        <v>0</v>
      </c>
      <c r="AM1154" s="55">
        <f t="shared" si="173"/>
        <v>-745.8412500000001</v>
      </c>
      <c r="AN1154" s="4"/>
      <c r="AO1154" s="4"/>
    </row>
    <row r="1155" spans="1:41" ht="12.75">
      <c r="A1155" s="11">
        <v>1148</v>
      </c>
      <c r="B1155" s="75">
        <v>25301053</v>
      </c>
      <c r="C1155" s="47"/>
      <c r="D1155" s="5" t="s">
        <v>877</v>
      </c>
      <c r="E1155" s="3">
        <v>38442</v>
      </c>
      <c r="F1155" s="48">
        <v>-961.45</v>
      </c>
      <c r="G1155" s="48">
        <v>-961.45</v>
      </c>
      <c r="H1155" s="48">
        <v>-961.45</v>
      </c>
      <c r="I1155" s="48">
        <v>-961.45</v>
      </c>
      <c r="J1155" s="48">
        <v>-961.45</v>
      </c>
      <c r="K1155" s="48">
        <v>-961.45</v>
      </c>
      <c r="L1155" s="48">
        <v>-961.45</v>
      </c>
      <c r="M1155" s="49">
        <v>-961.45</v>
      </c>
      <c r="N1155" s="49">
        <v>-961.45</v>
      </c>
      <c r="O1155" s="49">
        <v>-961.45</v>
      </c>
      <c r="P1155" s="49">
        <v>-961.45</v>
      </c>
      <c r="Q1155" s="49">
        <v>0</v>
      </c>
      <c r="R1155" s="49">
        <v>0</v>
      </c>
      <c r="S1155" s="50">
        <f t="shared" si="171"/>
        <v>-841.2687500000001</v>
      </c>
      <c r="T1155" s="50" t="e">
        <f>S1155-#REF!</f>
        <v>#REF!</v>
      </c>
      <c r="U1155" s="51" t="s">
        <v>1148</v>
      </c>
      <c r="V1155" s="51"/>
      <c r="W1155" s="51" t="s">
        <v>1149</v>
      </c>
      <c r="X1155" s="56"/>
      <c r="Y1155" s="56"/>
      <c r="AA1155" s="53">
        <v>0</v>
      </c>
      <c r="AB1155" s="8">
        <v>0</v>
      </c>
      <c r="AC1155" s="54">
        <v>0</v>
      </c>
      <c r="AD1155" s="53"/>
      <c r="AE1155" s="8"/>
      <c r="AF1155" s="54">
        <f t="shared" si="169"/>
        <v>0</v>
      </c>
      <c r="AG1155" s="53"/>
      <c r="AH1155" s="8"/>
      <c r="AI1155" s="54">
        <f t="shared" si="172"/>
        <v>0</v>
      </c>
      <c r="AJ1155" s="53">
        <f t="shared" si="170"/>
        <v>0</v>
      </c>
      <c r="AK1155" s="8">
        <f t="shared" si="170"/>
        <v>0</v>
      </c>
      <c r="AL1155" s="54">
        <f t="shared" si="170"/>
        <v>0</v>
      </c>
      <c r="AM1155" s="55">
        <f t="shared" si="173"/>
        <v>-841.2687500000001</v>
      </c>
      <c r="AN1155" s="4"/>
      <c r="AO1155" s="4"/>
    </row>
    <row r="1156" spans="1:41" ht="12.75">
      <c r="A1156" s="11">
        <v>1149</v>
      </c>
      <c r="B1156" s="75">
        <v>25301063</v>
      </c>
      <c r="C1156" s="47"/>
      <c r="D1156" s="5" t="s">
        <v>878</v>
      </c>
      <c r="E1156" s="3">
        <v>38777</v>
      </c>
      <c r="F1156" s="48">
        <v>-530.39</v>
      </c>
      <c r="G1156" s="48">
        <v>-535.8</v>
      </c>
      <c r="H1156" s="48">
        <v>-622.45</v>
      </c>
      <c r="I1156" s="48">
        <v>-644.37</v>
      </c>
      <c r="J1156" s="48">
        <v>-654.74</v>
      </c>
      <c r="K1156" s="48">
        <v>-654.74</v>
      </c>
      <c r="L1156" s="48">
        <v>-654.74</v>
      </c>
      <c r="M1156" s="49">
        <v>-654.74</v>
      </c>
      <c r="N1156" s="49">
        <v>-654.74</v>
      </c>
      <c r="O1156" s="49">
        <v>-654.74</v>
      </c>
      <c r="P1156" s="49">
        <v>-654.74</v>
      </c>
      <c r="Q1156" s="49">
        <v>0</v>
      </c>
      <c r="R1156" s="49">
        <v>0</v>
      </c>
      <c r="S1156" s="50">
        <f t="shared" si="171"/>
        <v>-554.2495833333331</v>
      </c>
      <c r="T1156" s="50" t="e">
        <f>S1156-#REF!</f>
        <v>#REF!</v>
      </c>
      <c r="U1156" s="51" t="s">
        <v>1148</v>
      </c>
      <c r="V1156" s="51"/>
      <c r="W1156" s="51" t="s">
        <v>1149</v>
      </c>
      <c r="X1156" s="56"/>
      <c r="Y1156" s="56"/>
      <c r="AA1156" s="53">
        <v>0</v>
      </c>
      <c r="AB1156" s="8">
        <v>0</v>
      </c>
      <c r="AC1156" s="54">
        <v>0</v>
      </c>
      <c r="AD1156" s="53"/>
      <c r="AE1156" s="8"/>
      <c r="AF1156" s="54">
        <f t="shared" si="169"/>
        <v>0</v>
      </c>
      <c r="AG1156" s="53"/>
      <c r="AH1156" s="8"/>
      <c r="AI1156" s="54">
        <f t="shared" si="172"/>
        <v>0</v>
      </c>
      <c r="AJ1156" s="53">
        <f t="shared" si="170"/>
        <v>0</v>
      </c>
      <c r="AK1156" s="8">
        <f t="shared" si="170"/>
        <v>0</v>
      </c>
      <c r="AL1156" s="54">
        <f t="shared" si="170"/>
        <v>0</v>
      </c>
      <c r="AM1156" s="55">
        <f t="shared" si="173"/>
        <v>-554.2495833333331</v>
      </c>
      <c r="AN1156" s="4"/>
      <c r="AO1156" s="4"/>
    </row>
    <row r="1157" spans="1:41" ht="12.75">
      <c r="A1157" s="11">
        <v>1150</v>
      </c>
      <c r="B1157" s="75">
        <v>25301073</v>
      </c>
      <c r="C1157" s="47"/>
      <c r="D1157" s="5" t="s">
        <v>879</v>
      </c>
      <c r="E1157" s="3">
        <v>39142</v>
      </c>
      <c r="F1157" s="48"/>
      <c r="G1157" s="48"/>
      <c r="H1157" s="48"/>
      <c r="I1157" s="48">
        <v>0</v>
      </c>
      <c r="J1157" s="48">
        <v>-140.45</v>
      </c>
      <c r="K1157" s="48">
        <v>-370.5</v>
      </c>
      <c r="L1157" s="48">
        <v>-715.43</v>
      </c>
      <c r="M1157" s="49">
        <v>-680.49</v>
      </c>
      <c r="N1157" s="49">
        <v>-711.49</v>
      </c>
      <c r="O1157" s="49">
        <v>-726.95</v>
      </c>
      <c r="P1157" s="49">
        <v>-780.2</v>
      </c>
      <c r="Q1157" s="49">
        <v>-902.2</v>
      </c>
      <c r="R1157" s="49">
        <v>-1122.51</v>
      </c>
      <c r="S1157" s="50">
        <f t="shared" si="171"/>
        <v>-465.74708333333325</v>
      </c>
      <c r="T1157" s="50" t="e">
        <f>S1157-#REF!</f>
        <v>#REF!</v>
      </c>
      <c r="U1157" s="51" t="s">
        <v>1148</v>
      </c>
      <c r="V1157" s="51"/>
      <c r="W1157" s="51" t="s">
        <v>1149</v>
      </c>
      <c r="X1157" s="56"/>
      <c r="Y1157" s="56"/>
      <c r="AA1157" s="53">
        <v>0</v>
      </c>
      <c r="AB1157" s="8">
        <v>0</v>
      </c>
      <c r="AC1157" s="54">
        <v>0</v>
      </c>
      <c r="AD1157" s="53"/>
      <c r="AE1157" s="8"/>
      <c r="AF1157" s="54">
        <f aca="true" t="shared" si="174" ref="AF1157:AF1188">AD1157+AE1157</f>
        <v>0</v>
      </c>
      <c r="AG1157" s="53"/>
      <c r="AH1157" s="8"/>
      <c r="AI1157" s="54">
        <f t="shared" si="172"/>
        <v>0</v>
      </c>
      <c r="AJ1157" s="53">
        <f t="shared" si="170"/>
        <v>0</v>
      </c>
      <c r="AK1157" s="8">
        <f t="shared" si="170"/>
        <v>0</v>
      </c>
      <c r="AL1157" s="54">
        <f t="shared" si="170"/>
        <v>0</v>
      </c>
      <c r="AM1157" s="55">
        <f t="shared" si="173"/>
        <v>-465.74708333333325</v>
      </c>
      <c r="AN1157" s="4"/>
      <c r="AO1157" s="4"/>
    </row>
    <row r="1158" spans="1:41" ht="12.75">
      <c r="A1158" s="11">
        <v>1151</v>
      </c>
      <c r="B1158" s="82">
        <v>25301993</v>
      </c>
      <c r="D1158" s="5" t="s">
        <v>880</v>
      </c>
      <c r="F1158" s="48">
        <v>0</v>
      </c>
      <c r="G1158" s="48">
        <v>0</v>
      </c>
      <c r="H1158" s="48">
        <v>0</v>
      </c>
      <c r="I1158" s="48">
        <v>0</v>
      </c>
      <c r="J1158" s="48">
        <v>0</v>
      </c>
      <c r="K1158" s="48">
        <v>0</v>
      </c>
      <c r="L1158" s="48">
        <v>0</v>
      </c>
      <c r="M1158" s="49">
        <v>0</v>
      </c>
      <c r="N1158" s="49">
        <v>0</v>
      </c>
      <c r="O1158" s="49">
        <v>0</v>
      </c>
      <c r="P1158" s="49">
        <v>0</v>
      </c>
      <c r="Q1158" s="49">
        <v>0</v>
      </c>
      <c r="R1158" s="49">
        <v>0</v>
      </c>
      <c r="S1158" s="50">
        <f t="shared" si="171"/>
        <v>0</v>
      </c>
      <c r="T1158" s="50" t="e">
        <f>S1158-#REF!</f>
        <v>#REF!</v>
      </c>
      <c r="U1158" s="51" t="s">
        <v>1148</v>
      </c>
      <c r="V1158" s="51"/>
      <c r="W1158" s="51" t="s">
        <v>1149</v>
      </c>
      <c r="X1158" s="56"/>
      <c r="Y1158" s="56"/>
      <c r="AA1158" s="53">
        <v>0</v>
      </c>
      <c r="AB1158" s="8">
        <v>0</v>
      </c>
      <c r="AC1158" s="54">
        <v>0</v>
      </c>
      <c r="AD1158" s="53"/>
      <c r="AE1158" s="8"/>
      <c r="AF1158" s="54">
        <f t="shared" si="174"/>
        <v>0</v>
      </c>
      <c r="AG1158" s="53"/>
      <c r="AH1158" s="8"/>
      <c r="AI1158" s="54">
        <f t="shared" si="172"/>
        <v>0</v>
      </c>
      <c r="AJ1158" s="53">
        <f aca="true" t="shared" si="175" ref="AJ1158:AL1177">IF($Y1158&gt;0,$S1158-$AF1158-$AI1158-$AC1158,0)</f>
        <v>0</v>
      </c>
      <c r="AK1158" s="8">
        <f t="shared" si="175"/>
        <v>0</v>
      </c>
      <c r="AL1158" s="54">
        <f t="shared" si="175"/>
        <v>0</v>
      </c>
      <c r="AM1158" s="55">
        <f t="shared" si="173"/>
        <v>0</v>
      </c>
      <c r="AN1158" s="4"/>
      <c r="AO1158" s="4"/>
    </row>
    <row r="1159" spans="1:41" ht="12.75">
      <c r="A1159" s="11">
        <v>1152</v>
      </c>
      <c r="B1159" s="75">
        <v>25302003</v>
      </c>
      <c r="C1159" s="11"/>
      <c r="D1159" s="5" t="s">
        <v>881</v>
      </c>
      <c r="F1159" s="48">
        <v>0</v>
      </c>
      <c r="G1159" s="48">
        <v>0</v>
      </c>
      <c r="H1159" s="48">
        <v>0</v>
      </c>
      <c r="I1159" s="48">
        <v>0</v>
      </c>
      <c r="J1159" s="48">
        <v>0</v>
      </c>
      <c r="K1159" s="48">
        <v>0</v>
      </c>
      <c r="L1159" s="48">
        <v>0</v>
      </c>
      <c r="M1159" s="49">
        <v>0</v>
      </c>
      <c r="N1159" s="49">
        <v>0</v>
      </c>
      <c r="O1159" s="49">
        <v>0</v>
      </c>
      <c r="P1159" s="49">
        <v>0</v>
      </c>
      <c r="Q1159" s="49">
        <v>0</v>
      </c>
      <c r="R1159" s="49">
        <v>0</v>
      </c>
      <c r="S1159" s="50">
        <f t="shared" si="171"/>
        <v>0</v>
      </c>
      <c r="T1159" s="50" t="e">
        <f>S1159-#REF!</f>
        <v>#REF!</v>
      </c>
      <c r="U1159" s="51" t="s">
        <v>1148</v>
      </c>
      <c r="V1159" s="51"/>
      <c r="W1159" s="51" t="s">
        <v>1149</v>
      </c>
      <c r="X1159" s="56"/>
      <c r="Y1159" s="56"/>
      <c r="AA1159" s="53">
        <v>0</v>
      </c>
      <c r="AB1159" s="8">
        <v>0</v>
      </c>
      <c r="AC1159" s="54">
        <v>0</v>
      </c>
      <c r="AD1159" s="53"/>
      <c r="AE1159" s="8"/>
      <c r="AF1159" s="54">
        <f t="shared" si="174"/>
        <v>0</v>
      </c>
      <c r="AG1159" s="53"/>
      <c r="AH1159" s="8"/>
      <c r="AI1159" s="54">
        <f t="shared" si="172"/>
        <v>0</v>
      </c>
      <c r="AJ1159" s="53">
        <f t="shared" si="175"/>
        <v>0</v>
      </c>
      <c r="AK1159" s="8">
        <f t="shared" si="175"/>
        <v>0</v>
      </c>
      <c r="AL1159" s="54">
        <f t="shared" si="175"/>
        <v>0</v>
      </c>
      <c r="AM1159" s="55">
        <f t="shared" si="173"/>
        <v>0</v>
      </c>
      <c r="AN1159" s="4"/>
      <c r="AO1159" s="4"/>
    </row>
    <row r="1160" spans="1:41" ht="12.75">
      <c r="A1160" s="11">
        <v>1153</v>
      </c>
      <c r="B1160" s="75">
        <v>25302013</v>
      </c>
      <c r="C1160" s="11"/>
      <c r="D1160" s="5" t="s">
        <v>882</v>
      </c>
      <c r="F1160" s="48">
        <v>0</v>
      </c>
      <c r="G1160" s="48">
        <v>0</v>
      </c>
      <c r="H1160" s="48">
        <v>0</v>
      </c>
      <c r="I1160" s="48">
        <v>0</v>
      </c>
      <c r="J1160" s="48">
        <v>0</v>
      </c>
      <c r="K1160" s="48">
        <v>0</v>
      </c>
      <c r="L1160" s="48">
        <v>0</v>
      </c>
      <c r="M1160" s="49">
        <v>0</v>
      </c>
      <c r="N1160" s="49">
        <v>0</v>
      </c>
      <c r="O1160" s="49">
        <v>0</v>
      </c>
      <c r="P1160" s="49">
        <v>0</v>
      </c>
      <c r="Q1160" s="49">
        <v>0</v>
      </c>
      <c r="R1160" s="49">
        <v>0</v>
      </c>
      <c r="S1160" s="50">
        <f t="shared" si="171"/>
        <v>0</v>
      </c>
      <c r="T1160" s="50" t="e">
        <f>S1160-#REF!</f>
        <v>#REF!</v>
      </c>
      <c r="U1160" s="51" t="s">
        <v>1148</v>
      </c>
      <c r="V1160" s="51"/>
      <c r="W1160" s="51" t="s">
        <v>1149</v>
      </c>
      <c r="X1160" s="56"/>
      <c r="Y1160" s="56"/>
      <c r="AA1160" s="53">
        <v>0</v>
      </c>
      <c r="AB1160" s="8">
        <v>0</v>
      </c>
      <c r="AC1160" s="54">
        <v>0</v>
      </c>
      <c r="AD1160" s="53"/>
      <c r="AE1160" s="8"/>
      <c r="AF1160" s="54">
        <f t="shared" si="174"/>
        <v>0</v>
      </c>
      <c r="AG1160" s="53"/>
      <c r="AH1160" s="8"/>
      <c r="AI1160" s="54">
        <f t="shared" si="172"/>
        <v>0</v>
      </c>
      <c r="AJ1160" s="53">
        <f t="shared" si="175"/>
        <v>0</v>
      </c>
      <c r="AK1160" s="8">
        <f t="shared" si="175"/>
        <v>0</v>
      </c>
      <c r="AL1160" s="54">
        <f t="shared" si="175"/>
        <v>0</v>
      </c>
      <c r="AM1160" s="55">
        <f t="shared" si="173"/>
        <v>0</v>
      </c>
      <c r="AN1160" s="4"/>
      <c r="AO1160" s="4"/>
    </row>
    <row r="1161" spans="1:41" ht="12.75">
      <c r="A1161" s="11">
        <v>1154</v>
      </c>
      <c r="B1161" s="75">
        <v>25302023</v>
      </c>
      <c r="C1161" s="11"/>
      <c r="D1161" s="5" t="s">
        <v>883</v>
      </c>
      <c r="F1161" s="48">
        <v>-123.17</v>
      </c>
      <c r="G1161" s="48">
        <v>0</v>
      </c>
      <c r="H1161" s="48">
        <v>0</v>
      </c>
      <c r="I1161" s="48">
        <v>0</v>
      </c>
      <c r="J1161" s="48">
        <v>0</v>
      </c>
      <c r="K1161" s="48">
        <v>0</v>
      </c>
      <c r="L1161" s="48">
        <v>0</v>
      </c>
      <c r="M1161" s="49">
        <v>0</v>
      </c>
      <c r="N1161" s="49">
        <v>0</v>
      </c>
      <c r="O1161" s="49">
        <v>0</v>
      </c>
      <c r="P1161" s="49">
        <v>0</v>
      </c>
      <c r="Q1161" s="49">
        <v>0</v>
      </c>
      <c r="R1161" s="49">
        <v>0</v>
      </c>
      <c r="S1161" s="50">
        <f t="shared" si="171"/>
        <v>-5.132083333333333</v>
      </c>
      <c r="T1161" s="50" t="e">
        <f>S1161-#REF!</f>
        <v>#REF!</v>
      </c>
      <c r="U1161" s="51" t="s">
        <v>1148</v>
      </c>
      <c r="V1161" s="51"/>
      <c r="W1161" s="51" t="s">
        <v>1149</v>
      </c>
      <c r="X1161" s="56"/>
      <c r="Y1161" s="56"/>
      <c r="AA1161" s="53">
        <v>0</v>
      </c>
      <c r="AB1161" s="8">
        <v>0</v>
      </c>
      <c r="AC1161" s="54">
        <v>0</v>
      </c>
      <c r="AD1161" s="53"/>
      <c r="AE1161" s="8"/>
      <c r="AF1161" s="54">
        <f t="shared" si="174"/>
        <v>0</v>
      </c>
      <c r="AG1161" s="53"/>
      <c r="AH1161" s="8"/>
      <c r="AI1161" s="54">
        <f t="shared" si="172"/>
        <v>0</v>
      </c>
      <c r="AJ1161" s="53">
        <f t="shared" si="175"/>
        <v>0</v>
      </c>
      <c r="AK1161" s="8">
        <f t="shared" si="175"/>
        <v>0</v>
      </c>
      <c r="AL1161" s="54">
        <f t="shared" si="175"/>
        <v>0</v>
      </c>
      <c r="AM1161" s="55">
        <f t="shared" si="173"/>
        <v>-5.132083333333333</v>
      </c>
      <c r="AN1161" s="4"/>
      <c r="AO1161" s="4"/>
    </row>
    <row r="1162" spans="1:41" ht="12.75">
      <c r="A1162" s="11">
        <v>1155</v>
      </c>
      <c r="B1162" s="75">
        <v>25302033</v>
      </c>
      <c r="C1162" s="11"/>
      <c r="D1162" s="5" t="s">
        <v>884</v>
      </c>
      <c r="F1162" s="48">
        <v>-574.46</v>
      </c>
      <c r="G1162" s="48">
        <v>-574.46</v>
      </c>
      <c r="H1162" s="48">
        <v>-574.46</v>
      </c>
      <c r="I1162" s="48">
        <v>-574.46</v>
      </c>
      <c r="J1162" s="48">
        <v>-574.46</v>
      </c>
      <c r="K1162" s="48">
        <v>-574.46</v>
      </c>
      <c r="L1162" s="48">
        <v>-574.46</v>
      </c>
      <c r="M1162" s="49">
        <v>-574.46</v>
      </c>
      <c r="N1162" s="49">
        <v>-574.46</v>
      </c>
      <c r="O1162" s="49">
        <v>-574.46</v>
      </c>
      <c r="P1162" s="49">
        <v>-574.46</v>
      </c>
      <c r="Q1162" s="49">
        <v>0</v>
      </c>
      <c r="R1162" s="49">
        <v>0</v>
      </c>
      <c r="S1162" s="50">
        <f t="shared" si="171"/>
        <v>-502.6525</v>
      </c>
      <c r="T1162" s="50" t="e">
        <f>S1162-#REF!</f>
        <v>#REF!</v>
      </c>
      <c r="U1162" s="51" t="s">
        <v>1148</v>
      </c>
      <c r="V1162" s="51"/>
      <c r="W1162" s="51" t="s">
        <v>1149</v>
      </c>
      <c r="X1162" s="56"/>
      <c r="Y1162" s="56"/>
      <c r="AA1162" s="53">
        <v>0</v>
      </c>
      <c r="AB1162" s="8">
        <v>0</v>
      </c>
      <c r="AC1162" s="54">
        <v>0</v>
      </c>
      <c r="AD1162" s="53"/>
      <c r="AE1162" s="8"/>
      <c r="AF1162" s="54">
        <f t="shared" si="174"/>
        <v>0</v>
      </c>
      <c r="AG1162" s="53"/>
      <c r="AH1162" s="8"/>
      <c r="AI1162" s="54">
        <f t="shared" si="172"/>
        <v>0</v>
      </c>
      <c r="AJ1162" s="53">
        <f t="shared" si="175"/>
        <v>0</v>
      </c>
      <c r="AK1162" s="8">
        <f t="shared" si="175"/>
        <v>0</v>
      </c>
      <c r="AL1162" s="54">
        <f t="shared" si="175"/>
        <v>0</v>
      </c>
      <c r="AM1162" s="55">
        <f t="shared" si="173"/>
        <v>-502.6525</v>
      </c>
      <c r="AN1162" s="4"/>
      <c r="AO1162" s="4"/>
    </row>
    <row r="1163" spans="1:41" ht="12.75">
      <c r="A1163" s="11">
        <v>1156</v>
      </c>
      <c r="B1163" s="75">
        <v>25302043</v>
      </c>
      <c r="C1163" s="11"/>
      <c r="D1163" s="5" t="s">
        <v>885</v>
      </c>
      <c r="F1163" s="48">
        <v>-996.5</v>
      </c>
      <c r="G1163" s="48">
        <v>-996.5</v>
      </c>
      <c r="H1163" s="48">
        <v>-996.5</v>
      </c>
      <c r="I1163" s="48">
        <v>-996.5</v>
      </c>
      <c r="J1163" s="48">
        <v>-996.5</v>
      </c>
      <c r="K1163" s="48">
        <v>-996.5</v>
      </c>
      <c r="L1163" s="48">
        <v>-996.5</v>
      </c>
      <c r="M1163" s="49">
        <v>-996.5</v>
      </c>
      <c r="N1163" s="49">
        <v>-996.5</v>
      </c>
      <c r="O1163" s="49">
        <v>-996.5</v>
      </c>
      <c r="P1163" s="49">
        <v>-996.5</v>
      </c>
      <c r="Q1163" s="49">
        <v>0</v>
      </c>
      <c r="R1163" s="49">
        <v>0</v>
      </c>
      <c r="S1163" s="50">
        <f t="shared" si="171"/>
        <v>-871.9375</v>
      </c>
      <c r="T1163" s="50" t="e">
        <f>S1163-#REF!</f>
        <v>#REF!</v>
      </c>
      <c r="U1163" s="51" t="s">
        <v>1148</v>
      </c>
      <c r="V1163" s="51"/>
      <c r="W1163" s="51" t="s">
        <v>1149</v>
      </c>
      <c r="X1163" s="56"/>
      <c r="Y1163" s="56"/>
      <c r="AA1163" s="53">
        <v>0</v>
      </c>
      <c r="AB1163" s="8">
        <v>0</v>
      </c>
      <c r="AC1163" s="54">
        <v>0</v>
      </c>
      <c r="AD1163" s="53"/>
      <c r="AE1163" s="8"/>
      <c r="AF1163" s="54">
        <f t="shared" si="174"/>
        <v>0</v>
      </c>
      <c r="AG1163" s="53"/>
      <c r="AH1163" s="8"/>
      <c r="AI1163" s="54">
        <f t="shared" si="172"/>
        <v>0</v>
      </c>
      <c r="AJ1163" s="53">
        <f t="shared" si="175"/>
        <v>0</v>
      </c>
      <c r="AK1163" s="8">
        <f t="shared" si="175"/>
        <v>0</v>
      </c>
      <c r="AL1163" s="54">
        <f t="shared" si="175"/>
        <v>0</v>
      </c>
      <c r="AM1163" s="55">
        <f t="shared" si="173"/>
        <v>-871.9375</v>
      </c>
      <c r="AN1163" s="4"/>
      <c r="AO1163" s="4"/>
    </row>
    <row r="1164" spans="1:41" ht="12.75">
      <c r="A1164" s="11">
        <v>1157</v>
      </c>
      <c r="B1164" s="75">
        <v>25302053</v>
      </c>
      <c r="C1164" s="11"/>
      <c r="D1164" s="5" t="s">
        <v>886</v>
      </c>
      <c r="E1164" s="3">
        <v>38508</v>
      </c>
      <c r="F1164" s="48">
        <v>-110.45</v>
      </c>
      <c r="G1164" s="48">
        <v>-110.45</v>
      </c>
      <c r="H1164" s="48">
        <v>-110.45</v>
      </c>
      <c r="I1164" s="48">
        <v>-110.45</v>
      </c>
      <c r="J1164" s="48">
        <v>-110.45</v>
      </c>
      <c r="K1164" s="48">
        <v>-110.45</v>
      </c>
      <c r="L1164" s="48">
        <v>-110.45</v>
      </c>
      <c r="M1164" s="49">
        <v>-110.45</v>
      </c>
      <c r="N1164" s="49">
        <v>-110.45</v>
      </c>
      <c r="O1164" s="49">
        <v>-110.45</v>
      </c>
      <c r="P1164" s="49">
        <v>-110.45</v>
      </c>
      <c r="Q1164" s="49">
        <v>0</v>
      </c>
      <c r="R1164" s="49">
        <v>0</v>
      </c>
      <c r="S1164" s="50">
        <f t="shared" si="171"/>
        <v>-96.64375000000001</v>
      </c>
      <c r="T1164" s="50" t="e">
        <f>S1164-#REF!</f>
        <v>#REF!</v>
      </c>
      <c r="U1164" s="51" t="s">
        <v>1148</v>
      </c>
      <c r="V1164" s="51"/>
      <c r="W1164" s="51" t="s">
        <v>1149</v>
      </c>
      <c r="X1164" s="56"/>
      <c r="Y1164" s="56"/>
      <c r="AA1164" s="53">
        <v>0</v>
      </c>
      <c r="AB1164" s="8">
        <v>0</v>
      </c>
      <c r="AC1164" s="54">
        <v>0</v>
      </c>
      <c r="AD1164" s="53"/>
      <c r="AE1164" s="8"/>
      <c r="AF1164" s="54">
        <f t="shared" si="174"/>
        <v>0</v>
      </c>
      <c r="AG1164" s="53"/>
      <c r="AH1164" s="8"/>
      <c r="AI1164" s="54">
        <f t="shared" si="172"/>
        <v>0</v>
      </c>
      <c r="AJ1164" s="53">
        <f t="shared" si="175"/>
        <v>0</v>
      </c>
      <c r="AK1164" s="8">
        <f t="shared" si="175"/>
        <v>0</v>
      </c>
      <c r="AL1164" s="54">
        <f t="shared" si="175"/>
        <v>0</v>
      </c>
      <c r="AM1164" s="55">
        <f t="shared" si="173"/>
        <v>-96.64375000000001</v>
      </c>
      <c r="AN1164" s="4"/>
      <c r="AO1164" s="4"/>
    </row>
    <row r="1165" spans="1:41" ht="12.75">
      <c r="A1165" s="11">
        <v>1158</v>
      </c>
      <c r="B1165" s="75">
        <v>25302063</v>
      </c>
      <c r="C1165" s="11"/>
      <c r="D1165" s="70" t="s">
        <v>887</v>
      </c>
      <c r="E1165" s="3">
        <v>38777</v>
      </c>
      <c r="F1165" s="48">
        <v>-196.27</v>
      </c>
      <c r="G1165" s="48">
        <v>-206.35</v>
      </c>
      <c r="H1165" s="48">
        <v>-206.35</v>
      </c>
      <c r="I1165" s="48">
        <v>-206.35</v>
      </c>
      <c r="J1165" s="48">
        <v>-206.35</v>
      </c>
      <c r="K1165" s="48">
        <v>-206.35</v>
      </c>
      <c r="L1165" s="48">
        <v>-206.35</v>
      </c>
      <c r="M1165" s="49">
        <v>-206.35</v>
      </c>
      <c r="N1165" s="49">
        <v>-220.54</v>
      </c>
      <c r="O1165" s="49">
        <v>-222.73</v>
      </c>
      <c r="P1165" s="49">
        <v>-231.14</v>
      </c>
      <c r="Q1165" s="49">
        <v>-14.06</v>
      </c>
      <c r="R1165" s="49">
        <v>-16.54</v>
      </c>
      <c r="S1165" s="50">
        <f t="shared" si="171"/>
        <v>-186.61041666666665</v>
      </c>
      <c r="T1165" s="50" t="e">
        <f>S1165-#REF!</f>
        <v>#REF!</v>
      </c>
      <c r="U1165" s="51" t="s">
        <v>1148</v>
      </c>
      <c r="V1165" s="51"/>
      <c r="W1165" s="51" t="s">
        <v>1149</v>
      </c>
      <c r="X1165" s="56"/>
      <c r="Y1165" s="56"/>
      <c r="AA1165" s="53">
        <v>0</v>
      </c>
      <c r="AB1165" s="8">
        <v>0</v>
      </c>
      <c r="AC1165" s="54">
        <v>0</v>
      </c>
      <c r="AD1165" s="53"/>
      <c r="AE1165" s="8"/>
      <c r="AF1165" s="54">
        <f t="shared" si="174"/>
        <v>0</v>
      </c>
      <c r="AG1165" s="53"/>
      <c r="AH1165" s="8"/>
      <c r="AI1165" s="54">
        <f t="shared" si="172"/>
        <v>0</v>
      </c>
      <c r="AJ1165" s="53">
        <f t="shared" si="175"/>
        <v>0</v>
      </c>
      <c r="AK1165" s="8">
        <f t="shared" si="175"/>
        <v>0</v>
      </c>
      <c r="AL1165" s="54">
        <f t="shared" si="175"/>
        <v>0</v>
      </c>
      <c r="AM1165" s="55">
        <f t="shared" si="173"/>
        <v>-186.61041666666665</v>
      </c>
      <c r="AN1165" s="4"/>
      <c r="AO1165" s="4"/>
    </row>
    <row r="1166" spans="1:41" ht="12.75">
      <c r="A1166" s="11">
        <v>1159</v>
      </c>
      <c r="B1166" s="75">
        <v>25302073</v>
      </c>
      <c r="C1166" s="11"/>
      <c r="D1166" s="70" t="s">
        <v>888</v>
      </c>
      <c r="E1166" s="3">
        <v>39179</v>
      </c>
      <c r="F1166" s="48"/>
      <c r="G1166" s="48"/>
      <c r="H1166" s="48"/>
      <c r="I1166" s="48"/>
      <c r="J1166" s="48"/>
      <c r="K1166" s="48"/>
      <c r="L1166" s="48"/>
      <c r="M1166" s="49">
        <v>-0.01</v>
      </c>
      <c r="N1166" s="49">
        <v>-0.36</v>
      </c>
      <c r="O1166" s="49">
        <v>-0.36</v>
      </c>
      <c r="P1166" s="49">
        <v>-0.36</v>
      </c>
      <c r="Q1166" s="49">
        <v>-0.36</v>
      </c>
      <c r="R1166" s="49">
        <v>-19.78</v>
      </c>
      <c r="S1166" s="50">
        <f t="shared" si="171"/>
        <v>-0.945</v>
      </c>
      <c r="T1166" s="50" t="e">
        <f>S1166-#REF!</f>
        <v>#REF!</v>
      </c>
      <c r="U1166" s="51" t="s">
        <v>1148</v>
      </c>
      <c r="V1166" s="51"/>
      <c r="W1166" s="51" t="s">
        <v>1149</v>
      </c>
      <c r="X1166" s="56"/>
      <c r="Y1166" s="56"/>
      <c r="AA1166" s="53">
        <v>0</v>
      </c>
      <c r="AB1166" s="8">
        <v>0</v>
      </c>
      <c r="AC1166" s="54">
        <v>0</v>
      </c>
      <c r="AD1166" s="53"/>
      <c r="AE1166" s="8"/>
      <c r="AF1166" s="54">
        <f t="shared" si="174"/>
        <v>0</v>
      </c>
      <c r="AG1166" s="53"/>
      <c r="AH1166" s="8"/>
      <c r="AI1166" s="54">
        <f t="shared" si="172"/>
        <v>0</v>
      </c>
      <c r="AJ1166" s="53">
        <f t="shared" si="175"/>
        <v>0</v>
      </c>
      <c r="AK1166" s="8">
        <f t="shared" si="175"/>
        <v>0</v>
      </c>
      <c r="AL1166" s="54">
        <f t="shared" si="175"/>
        <v>0</v>
      </c>
      <c r="AM1166" s="55">
        <f t="shared" si="173"/>
        <v>-0.945</v>
      </c>
      <c r="AN1166" s="4"/>
      <c r="AO1166" s="4"/>
    </row>
    <row r="1167" spans="1:41" ht="12.75">
      <c r="A1167" s="11">
        <v>1160</v>
      </c>
      <c r="B1167" s="75">
        <v>25302101</v>
      </c>
      <c r="C1167" s="11"/>
      <c r="D1167" s="5" t="s">
        <v>889</v>
      </c>
      <c r="F1167" s="48">
        <v>-1106950.76</v>
      </c>
      <c r="G1167" s="48">
        <v>-1343686.76</v>
      </c>
      <c r="H1167" s="48">
        <v>-1580422.76</v>
      </c>
      <c r="I1167" s="48">
        <v>-1277346.73</v>
      </c>
      <c r="J1167" s="48">
        <v>-1514082.73</v>
      </c>
      <c r="K1167" s="48">
        <v>-1750818.73</v>
      </c>
      <c r="L1167" s="48">
        <v>-1129592.13</v>
      </c>
      <c r="M1167" s="49">
        <v>-1366328.13</v>
      </c>
      <c r="N1167" s="49">
        <v>-1366328.13</v>
      </c>
      <c r="O1167" s="49">
        <v>-449382.72</v>
      </c>
      <c r="P1167" s="49">
        <v>-449382.72</v>
      </c>
      <c r="Q1167" s="49">
        <v>-449382.72</v>
      </c>
      <c r="R1167" s="49">
        <v>0</v>
      </c>
      <c r="S1167" s="50">
        <f t="shared" si="171"/>
        <v>-1102519.1366666667</v>
      </c>
      <c r="T1167" s="50" t="e">
        <f>S1167-#REF!</f>
        <v>#REF!</v>
      </c>
      <c r="U1167" s="51" t="s">
        <v>1163</v>
      </c>
      <c r="V1167" s="51"/>
      <c r="W1167" s="51" t="s">
        <v>1164</v>
      </c>
      <c r="X1167" s="56"/>
      <c r="Y1167" s="56">
        <v>40</v>
      </c>
      <c r="AA1167" s="53">
        <v>0</v>
      </c>
      <c r="AB1167" s="8">
        <v>0</v>
      </c>
      <c r="AC1167" s="54">
        <v>0</v>
      </c>
      <c r="AD1167" s="53"/>
      <c r="AE1167" s="8"/>
      <c r="AF1167" s="54">
        <f t="shared" si="174"/>
        <v>0</v>
      </c>
      <c r="AG1167" s="53"/>
      <c r="AH1167" s="8"/>
      <c r="AI1167" s="54">
        <f t="shared" si="172"/>
        <v>0</v>
      </c>
      <c r="AJ1167" s="53">
        <f t="shared" si="175"/>
        <v>-1102519.1366666667</v>
      </c>
      <c r="AK1167" s="8">
        <f t="shared" si="175"/>
        <v>-1102519.1366666667</v>
      </c>
      <c r="AL1167" s="54">
        <f t="shared" si="175"/>
        <v>-1102519.1366666667</v>
      </c>
      <c r="AM1167" s="55">
        <f t="shared" si="173"/>
        <v>0</v>
      </c>
      <c r="AN1167" s="4"/>
      <c r="AO1167" s="4"/>
    </row>
    <row r="1168" spans="1:41" ht="12.75">
      <c r="A1168" s="11">
        <v>1161</v>
      </c>
      <c r="B1168" s="75">
        <v>25302221</v>
      </c>
      <c r="C1168" s="11"/>
      <c r="D1168" s="5" t="s">
        <v>890</v>
      </c>
      <c r="F1168" s="48">
        <v>-372619.49</v>
      </c>
      <c r="G1168" s="48">
        <v>-649986.36</v>
      </c>
      <c r="H1168" s="48">
        <v>-835423.54</v>
      </c>
      <c r="I1168" s="48">
        <v>-1257405.56</v>
      </c>
      <c r="J1168" s="48">
        <v>-1087456.78</v>
      </c>
      <c r="K1168" s="48">
        <v>-1093824.13</v>
      </c>
      <c r="L1168" s="48">
        <v>-1235452.47</v>
      </c>
      <c r="M1168" s="49">
        <v>-1300542.61</v>
      </c>
      <c r="N1168" s="49">
        <v>-418395.4</v>
      </c>
      <c r="O1168" s="49">
        <v>-869482.28</v>
      </c>
      <c r="P1168" s="49">
        <v>-414588.63</v>
      </c>
      <c r="Q1168" s="49">
        <v>-329071.19</v>
      </c>
      <c r="R1168" s="49">
        <v>-756290.69</v>
      </c>
      <c r="S1168" s="50">
        <f t="shared" si="171"/>
        <v>-838007.0033333334</v>
      </c>
      <c r="T1168" s="50" t="e">
        <f>S1168-#REF!</f>
        <v>#REF!</v>
      </c>
      <c r="U1168" s="51"/>
      <c r="V1168" s="51"/>
      <c r="W1168" s="51" t="s">
        <v>1161</v>
      </c>
      <c r="X1168" s="56"/>
      <c r="Y1168" s="56"/>
      <c r="AA1168" s="53">
        <v>0</v>
      </c>
      <c r="AB1168" s="8">
        <v>0</v>
      </c>
      <c r="AC1168" s="54">
        <v>0</v>
      </c>
      <c r="AD1168" s="53"/>
      <c r="AE1168" s="8"/>
      <c r="AF1168" s="54">
        <f t="shared" si="174"/>
        <v>0</v>
      </c>
      <c r="AG1168" s="53">
        <v>0</v>
      </c>
      <c r="AH1168" s="8"/>
      <c r="AI1168" s="54">
        <f t="shared" si="172"/>
        <v>0</v>
      </c>
      <c r="AJ1168" s="53">
        <f t="shared" si="175"/>
        <v>0</v>
      </c>
      <c r="AK1168" s="8">
        <f t="shared" si="175"/>
        <v>0</v>
      </c>
      <c r="AL1168" s="54">
        <f t="shared" si="175"/>
        <v>0</v>
      </c>
      <c r="AM1168" s="55">
        <f t="shared" si="173"/>
        <v>-838007.0033333334</v>
      </c>
      <c r="AN1168" s="4"/>
      <c r="AO1168" s="4"/>
    </row>
    <row r="1169" spans="1:41" ht="12.75">
      <c r="A1169" s="11">
        <v>1162</v>
      </c>
      <c r="B1169" s="75">
        <v>25302222</v>
      </c>
      <c r="C1169" s="11"/>
      <c r="D1169" s="5" t="s">
        <v>891</v>
      </c>
      <c r="F1169" s="48">
        <v>-228757.05</v>
      </c>
      <c r="G1169" s="48">
        <v>-366146.37</v>
      </c>
      <c r="H1169" s="48">
        <v>-562392.44</v>
      </c>
      <c r="I1169" s="48">
        <v>-920924.33</v>
      </c>
      <c r="J1169" s="48">
        <v>-597949.07</v>
      </c>
      <c r="K1169" s="48">
        <v>-966081.43</v>
      </c>
      <c r="L1169" s="48">
        <v>-1186104.53</v>
      </c>
      <c r="M1169" s="49">
        <v>-1287102.25</v>
      </c>
      <c r="N1169" s="49">
        <v>-1076300.86</v>
      </c>
      <c r="O1169" s="49">
        <v>-1155579.91</v>
      </c>
      <c r="P1169" s="49">
        <v>-739031.93</v>
      </c>
      <c r="Q1169" s="49">
        <v>-571578.72</v>
      </c>
      <c r="R1169" s="49">
        <v>-655574.96</v>
      </c>
      <c r="S1169" s="50">
        <f t="shared" si="171"/>
        <v>-822613.1537500002</v>
      </c>
      <c r="T1169" s="50" t="e">
        <f>S1169-#REF!</f>
        <v>#REF!</v>
      </c>
      <c r="U1169" s="51" t="s">
        <v>1186</v>
      </c>
      <c r="V1169" s="51"/>
      <c r="W1169" s="51"/>
      <c r="X1169" s="56"/>
      <c r="Y1169" s="56"/>
      <c r="AA1169" s="53">
        <v>0</v>
      </c>
      <c r="AB1169" s="8">
        <v>0</v>
      </c>
      <c r="AC1169" s="54">
        <v>0</v>
      </c>
      <c r="AD1169" s="53"/>
      <c r="AE1169" s="8"/>
      <c r="AF1169" s="54">
        <f t="shared" si="174"/>
        <v>0</v>
      </c>
      <c r="AG1169" s="53"/>
      <c r="AH1169" s="8">
        <v>0</v>
      </c>
      <c r="AI1169" s="54">
        <f t="shared" si="172"/>
        <v>0</v>
      </c>
      <c r="AJ1169" s="53">
        <f t="shared" si="175"/>
        <v>0</v>
      </c>
      <c r="AK1169" s="8">
        <f t="shared" si="175"/>
        <v>0</v>
      </c>
      <c r="AL1169" s="54">
        <f t="shared" si="175"/>
        <v>0</v>
      </c>
      <c r="AM1169" s="55">
        <f t="shared" si="173"/>
        <v>-822613.1537500002</v>
      </c>
      <c r="AN1169" s="4"/>
      <c r="AO1169" s="4"/>
    </row>
    <row r="1170" spans="1:41" ht="12.75">
      <c r="A1170" s="11">
        <v>1163</v>
      </c>
      <c r="B1170" s="75">
        <v>25302231</v>
      </c>
      <c r="C1170" s="11"/>
      <c r="D1170" s="5" t="s">
        <v>187</v>
      </c>
      <c r="F1170" s="48">
        <v>0</v>
      </c>
      <c r="G1170" s="48">
        <v>0</v>
      </c>
      <c r="H1170" s="48">
        <v>0</v>
      </c>
      <c r="I1170" s="48">
        <v>0</v>
      </c>
      <c r="J1170" s="48">
        <v>0</v>
      </c>
      <c r="K1170" s="48">
        <v>0</v>
      </c>
      <c r="L1170" s="48">
        <v>0</v>
      </c>
      <c r="M1170" s="49">
        <v>0</v>
      </c>
      <c r="N1170" s="49">
        <v>0</v>
      </c>
      <c r="O1170" s="49">
        <v>0</v>
      </c>
      <c r="P1170" s="49">
        <v>0</v>
      </c>
      <c r="Q1170" s="49">
        <v>0</v>
      </c>
      <c r="R1170" s="49">
        <v>0</v>
      </c>
      <c r="S1170" s="50">
        <f t="shared" si="171"/>
        <v>0</v>
      </c>
      <c r="T1170" s="50" t="e">
        <f>S1170-#REF!</f>
        <v>#REF!</v>
      </c>
      <c r="U1170" s="51"/>
      <c r="V1170" s="51"/>
      <c r="W1170" s="51" t="s">
        <v>1161</v>
      </c>
      <c r="X1170" s="56"/>
      <c r="Y1170" s="56"/>
      <c r="Z1170" s="108"/>
      <c r="AA1170" s="53">
        <v>0</v>
      </c>
      <c r="AB1170" s="8">
        <v>0</v>
      </c>
      <c r="AC1170" s="54">
        <v>0</v>
      </c>
      <c r="AD1170" s="53"/>
      <c r="AE1170" s="8"/>
      <c r="AF1170" s="54">
        <f t="shared" si="174"/>
        <v>0</v>
      </c>
      <c r="AG1170" s="53">
        <v>0</v>
      </c>
      <c r="AH1170" s="8"/>
      <c r="AI1170" s="54">
        <f t="shared" si="172"/>
        <v>0</v>
      </c>
      <c r="AJ1170" s="53">
        <f t="shared" si="175"/>
        <v>0</v>
      </c>
      <c r="AK1170" s="8">
        <f t="shared" si="175"/>
        <v>0</v>
      </c>
      <c r="AL1170" s="54">
        <f t="shared" si="175"/>
        <v>0</v>
      </c>
      <c r="AM1170" s="55">
        <f t="shared" si="173"/>
        <v>0</v>
      </c>
      <c r="AN1170" s="4"/>
      <c r="AO1170" s="4"/>
    </row>
    <row r="1171" spans="1:41" ht="12.75">
      <c r="A1171" s="11">
        <v>1164</v>
      </c>
      <c r="B1171" s="75">
        <v>25302232</v>
      </c>
      <c r="C1171" s="11"/>
      <c r="D1171" s="5" t="s">
        <v>188</v>
      </c>
      <c r="F1171" s="48">
        <v>0</v>
      </c>
      <c r="G1171" s="48">
        <v>0</v>
      </c>
      <c r="H1171" s="48">
        <v>0</v>
      </c>
      <c r="I1171" s="48">
        <v>0</v>
      </c>
      <c r="J1171" s="48">
        <v>0</v>
      </c>
      <c r="K1171" s="48">
        <v>0</v>
      </c>
      <c r="L1171" s="48">
        <v>0</v>
      </c>
      <c r="M1171" s="49">
        <v>0</v>
      </c>
      <c r="N1171" s="49">
        <v>0</v>
      </c>
      <c r="O1171" s="49">
        <v>0</v>
      </c>
      <c r="P1171" s="49">
        <v>0</v>
      </c>
      <c r="Q1171" s="49">
        <v>0</v>
      </c>
      <c r="R1171" s="49">
        <v>0</v>
      </c>
      <c r="S1171" s="50">
        <f t="shared" si="171"/>
        <v>0</v>
      </c>
      <c r="T1171" s="50" t="e">
        <f>S1171-#REF!</f>
        <v>#REF!</v>
      </c>
      <c r="U1171" s="51" t="s">
        <v>1186</v>
      </c>
      <c r="V1171" s="51" t="s">
        <v>100</v>
      </c>
      <c r="W1171" s="51"/>
      <c r="X1171" s="56"/>
      <c r="Y1171" s="56"/>
      <c r="Z1171" s="108"/>
      <c r="AA1171" s="53">
        <v>0</v>
      </c>
      <c r="AB1171" s="8">
        <v>0</v>
      </c>
      <c r="AC1171" s="54">
        <v>0</v>
      </c>
      <c r="AD1171" s="53"/>
      <c r="AE1171" s="8"/>
      <c r="AF1171" s="54">
        <f t="shared" si="174"/>
        <v>0</v>
      </c>
      <c r="AG1171" s="53"/>
      <c r="AH1171" s="8">
        <v>0</v>
      </c>
      <c r="AI1171" s="54">
        <f t="shared" si="172"/>
        <v>0</v>
      </c>
      <c r="AJ1171" s="53">
        <f t="shared" si="175"/>
        <v>0</v>
      </c>
      <c r="AK1171" s="8">
        <f t="shared" si="175"/>
        <v>0</v>
      </c>
      <c r="AL1171" s="54">
        <f t="shared" si="175"/>
        <v>0</v>
      </c>
      <c r="AM1171" s="55">
        <f t="shared" si="173"/>
        <v>0</v>
      </c>
      <c r="AN1171" s="4"/>
      <c r="AO1171" s="4"/>
    </row>
    <row r="1172" spans="1:41" ht="12.75">
      <c r="A1172" s="11">
        <v>1165</v>
      </c>
      <c r="B1172" s="75">
        <v>25303003</v>
      </c>
      <c r="C1172" s="11"/>
      <c r="D1172" s="5" t="s">
        <v>892</v>
      </c>
      <c r="F1172" s="48">
        <v>0</v>
      </c>
      <c r="G1172" s="48">
        <v>0</v>
      </c>
      <c r="H1172" s="48">
        <v>0</v>
      </c>
      <c r="I1172" s="48">
        <v>0</v>
      </c>
      <c r="J1172" s="48">
        <v>0</v>
      </c>
      <c r="K1172" s="48">
        <v>0</v>
      </c>
      <c r="L1172" s="48">
        <v>0</v>
      </c>
      <c r="M1172" s="49">
        <v>0</v>
      </c>
      <c r="N1172" s="49">
        <v>0</v>
      </c>
      <c r="O1172" s="49">
        <v>0</v>
      </c>
      <c r="P1172" s="49">
        <v>0</v>
      </c>
      <c r="Q1172" s="49">
        <v>0</v>
      </c>
      <c r="R1172" s="49">
        <v>0</v>
      </c>
      <c r="S1172" s="50">
        <f t="shared" si="171"/>
        <v>0</v>
      </c>
      <c r="T1172" s="50" t="e">
        <f>S1172-#REF!</f>
        <v>#REF!</v>
      </c>
      <c r="U1172" s="51">
        <v>49</v>
      </c>
      <c r="V1172" s="51"/>
      <c r="W1172" s="51">
        <v>62</v>
      </c>
      <c r="X1172" s="56"/>
      <c r="Y1172" s="56">
        <v>47</v>
      </c>
      <c r="Z1172" s="52"/>
      <c r="AA1172" s="53">
        <v>0</v>
      </c>
      <c r="AB1172" s="8">
        <v>0</v>
      </c>
      <c r="AC1172" s="54">
        <v>0</v>
      </c>
      <c r="AD1172" s="53"/>
      <c r="AE1172" s="8"/>
      <c r="AF1172" s="54">
        <f t="shared" si="174"/>
        <v>0</v>
      </c>
      <c r="AG1172" s="53"/>
      <c r="AH1172" s="8"/>
      <c r="AI1172" s="54">
        <f t="shared" si="172"/>
        <v>0</v>
      </c>
      <c r="AJ1172" s="53">
        <f t="shared" si="175"/>
        <v>0</v>
      </c>
      <c r="AK1172" s="8">
        <f t="shared" si="175"/>
        <v>0</v>
      </c>
      <c r="AL1172" s="54">
        <f t="shared" si="175"/>
        <v>0</v>
      </c>
      <c r="AM1172" s="55">
        <f t="shared" si="173"/>
        <v>0</v>
      </c>
      <c r="AN1172" s="4"/>
      <c r="AO1172" s="4"/>
    </row>
    <row r="1173" spans="1:41" ht="12.75">
      <c r="A1173" s="11">
        <v>1166</v>
      </c>
      <c r="B1173" s="75">
        <v>25400001</v>
      </c>
      <c r="C1173" s="11"/>
      <c r="D1173" s="5" t="s">
        <v>893</v>
      </c>
      <c r="F1173" s="48">
        <v>0</v>
      </c>
      <c r="G1173" s="48">
        <v>0</v>
      </c>
      <c r="H1173" s="48">
        <v>0</v>
      </c>
      <c r="I1173" s="48">
        <v>0</v>
      </c>
      <c r="J1173" s="48">
        <v>0</v>
      </c>
      <c r="K1173" s="48">
        <v>0</v>
      </c>
      <c r="L1173" s="48">
        <v>0</v>
      </c>
      <c r="M1173" s="49">
        <v>0</v>
      </c>
      <c r="N1173" s="49">
        <v>0</v>
      </c>
      <c r="O1173" s="49">
        <v>0</v>
      </c>
      <c r="P1173" s="49">
        <v>0</v>
      </c>
      <c r="Q1173" s="49">
        <v>0</v>
      </c>
      <c r="R1173" s="49">
        <v>0</v>
      </c>
      <c r="S1173" s="50">
        <f t="shared" si="171"/>
        <v>0</v>
      </c>
      <c r="T1173" s="50" t="e">
        <f>S1173-#REF!</f>
        <v>#REF!</v>
      </c>
      <c r="U1173" s="51">
        <v>23</v>
      </c>
      <c r="V1173" s="51"/>
      <c r="W1173" s="51" t="s">
        <v>1239</v>
      </c>
      <c r="X1173" s="51"/>
      <c r="Y1173" s="51">
        <v>23</v>
      </c>
      <c r="Z1173" s="52"/>
      <c r="AA1173" s="53">
        <v>0</v>
      </c>
      <c r="AB1173" s="8">
        <v>0</v>
      </c>
      <c r="AC1173" s="54">
        <v>0</v>
      </c>
      <c r="AD1173" s="53"/>
      <c r="AE1173" s="8"/>
      <c r="AF1173" s="54">
        <f t="shared" si="174"/>
        <v>0</v>
      </c>
      <c r="AG1173" s="53">
        <f>$S1173</f>
        <v>0</v>
      </c>
      <c r="AH1173" s="8"/>
      <c r="AI1173" s="54">
        <f t="shared" si="172"/>
        <v>0</v>
      </c>
      <c r="AJ1173" s="53">
        <f t="shared" si="175"/>
        <v>0</v>
      </c>
      <c r="AK1173" s="8">
        <f t="shared" si="175"/>
        <v>0</v>
      </c>
      <c r="AL1173" s="54">
        <f t="shared" si="175"/>
        <v>0</v>
      </c>
      <c r="AM1173" s="55">
        <f t="shared" si="173"/>
        <v>0</v>
      </c>
      <c r="AN1173" s="4"/>
      <c r="AO1173" s="4"/>
    </row>
    <row r="1174" spans="1:41" ht="12.75">
      <c r="A1174" s="11">
        <v>1167</v>
      </c>
      <c r="B1174" s="75">
        <v>25400011</v>
      </c>
      <c r="C1174" s="11"/>
      <c r="D1174" s="5" t="s">
        <v>894</v>
      </c>
      <c r="F1174" s="48">
        <v>0</v>
      </c>
      <c r="G1174" s="48">
        <v>0</v>
      </c>
      <c r="H1174" s="48">
        <v>0</v>
      </c>
      <c r="I1174" s="48">
        <v>0</v>
      </c>
      <c r="J1174" s="48">
        <v>0</v>
      </c>
      <c r="K1174" s="48">
        <v>0</v>
      </c>
      <c r="L1174" s="48">
        <v>0</v>
      </c>
      <c r="M1174" s="49">
        <v>0</v>
      </c>
      <c r="N1174" s="49">
        <v>0</v>
      </c>
      <c r="O1174" s="49">
        <v>0</v>
      </c>
      <c r="P1174" s="49">
        <v>0</v>
      </c>
      <c r="Q1174" s="49">
        <v>0</v>
      </c>
      <c r="R1174" s="49">
        <v>0</v>
      </c>
      <c r="S1174" s="50">
        <f t="shared" si="171"/>
        <v>0</v>
      </c>
      <c r="T1174" s="50" t="e">
        <f>S1174-#REF!</f>
        <v>#REF!</v>
      </c>
      <c r="U1174" s="51">
        <v>23</v>
      </c>
      <c r="V1174" s="51"/>
      <c r="W1174" s="51" t="s">
        <v>1239</v>
      </c>
      <c r="X1174" s="51"/>
      <c r="Y1174" s="51">
        <v>23</v>
      </c>
      <c r="Z1174" s="52"/>
      <c r="AA1174" s="53">
        <v>0</v>
      </c>
      <c r="AB1174" s="8">
        <v>0</v>
      </c>
      <c r="AC1174" s="54">
        <v>0</v>
      </c>
      <c r="AD1174" s="53"/>
      <c r="AE1174" s="8"/>
      <c r="AF1174" s="54">
        <f t="shared" si="174"/>
        <v>0</v>
      </c>
      <c r="AG1174" s="53">
        <f>$S1174</f>
        <v>0</v>
      </c>
      <c r="AH1174" s="8"/>
      <c r="AI1174" s="54">
        <f t="shared" si="172"/>
        <v>0</v>
      </c>
      <c r="AJ1174" s="53">
        <f t="shared" si="175"/>
        <v>0</v>
      </c>
      <c r="AK1174" s="8">
        <f t="shared" si="175"/>
        <v>0</v>
      </c>
      <c r="AL1174" s="54">
        <f t="shared" si="175"/>
        <v>0</v>
      </c>
      <c r="AM1174" s="55">
        <f t="shared" si="173"/>
        <v>0</v>
      </c>
      <c r="AN1174" s="4"/>
      <c r="AO1174" s="4"/>
    </row>
    <row r="1175" spans="1:41" ht="12.75">
      <c r="A1175" s="11">
        <v>1168</v>
      </c>
      <c r="B1175" s="75">
        <v>25400021</v>
      </c>
      <c r="C1175" s="11"/>
      <c r="D1175" s="5" t="s">
        <v>895</v>
      </c>
      <c r="F1175" s="48">
        <v>-6645625.5</v>
      </c>
      <c r="G1175" s="48">
        <v>-6329166.5</v>
      </c>
      <c r="H1175" s="48">
        <v>-6012707.5</v>
      </c>
      <c r="I1175" s="48">
        <v>-5696248.5</v>
      </c>
      <c r="J1175" s="48">
        <v>-5379789.5</v>
      </c>
      <c r="K1175" s="48">
        <v>-5063330.5</v>
      </c>
      <c r="L1175" s="48">
        <v>-4746871.5</v>
      </c>
      <c r="M1175" s="49">
        <v>-4430412.5</v>
      </c>
      <c r="N1175" s="49">
        <v>-4113953.5</v>
      </c>
      <c r="O1175" s="49">
        <v>-3797494.5</v>
      </c>
      <c r="P1175" s="49">
        <v>-3481035.5</v>
      </c>
      <c r="Q1175" s="49">
        <v>-3164576.5</v>
      </c>
      <c r="R1175" s="49">
        <v>-2848117.5</v>
      </c>
      <c r="S1175" s="50">
        <f t="shared" si="171"/>
        <v>-4746871.5</v>
      </c>
      <c r="T1175" s="50" t="e">
        <f>S1175-#REF!</f>
        <v>#REF!</v>
      </c>
      <c r="U1175" s="51">
        <v>23</v>
      </c>
      <c r="V1175" s="51" t="s">
        <v>1238</v>
      </c>
      <c r="W1175" s="51" t="s">
        <v>1239</v>
      </c>
      <c r="X1175" s="51"/>
      <c r="Y1175" s="51">
        <v>23</v>
      </c>
      <c r="Z1175" s="52"/>
      <c r="AA1175" s="53">
        <v>0</v>
      </c>
      <c r="AB1175" s="8">
        <v>0</v>
      </c>
      <c r="AC1175" s="54">
        <v>0</v>
      </c>
      <c r="AD1175" s="53">
        <f>$S1175</f>
        <v>-4746871.5</v>
      </c>
      <c r="AE1175" s="8"/>
      <c r="AF1175" s="54">
        <f t="shared" si="174"/>
        <v>-4746871.5</v>
      </c>
      <c r="AG1175" s="53"/>
      <c r="AH1175" s="8"/>
      <c r="AI1175" s="54">
        <f t="shared" si="172"/>
        <v>0</v>
      </c>
      <c r="AJ1175" s="53">
        <f t="shared" si="175"/>
        <v>0</v>
      </c>
      <c r="AK1175" s="8">
        <f t="shared" si="175"/>
        <v>0</v>
      </c>
      <c r="AL1175" s="54">
        <f t="shared" si="175"/>
        <v>0</v>
      </c>
      <c r="AM1175" s="55">
        <f t="shared" si="173"/>
        <v>0</v>
      </c>
      <c r="AN1175" s="4"/>
      <c r="AO1175" s="4"/>
    </row>
    <row r="1176" spans="1:41" ht="12.75">
      <c r="A1176" s="11">
        <v>1169</v>
      </c>
      <c r="B1176" s="75">
        <v>25400031</v>
      </c>
      <c r="D1176" s="11" t="s">
        <v>896</v>
      </c>
      <c r="F1176" s="48">
        <v>-999128.5</v>
      </c>
      <c r="G1176" s="48">
        <v>-984484.88</v>
      </c>
      <c r="H1176" s="48">
        <v>-969841.26</v>
      </c>
      <c r="I1176" s="48">
        <v>-955197.64</v>
      </c>
      <c r="J1176" s="48">
        <v>-940554.02</v>
      </c>
      <c r="K1176" s="48">
        <v>-925910.4</v>
      </c>
      <c r="L1176" s="48">
        <v>-911266.78</v>
      </c>
      <c r="M1176" s="49">
        <v>-896623.16</v>
      </c>
      <c r="N1176" s="49">
        <v>-881979.54</v>
      </c>
      <c r="O1176" s="49">
        <v>-867335.92</v>
      </c>
      <c r="P1176" s="49">
        <v>-852692.3</v>
      </c>
      <c r="Q1176" s="49">
        <v>-838048.68</v>
      </c>
      <c r="R1176" s="49">
        <v>-823405.06</v>
      </c>
      <c r="S1176" s="50">
        <f t="shared" si="171"/>
        <v>-911266.7799999999</v>
      </c>
      <c r="T1176" s="50" t="e">
        <f>S1176-#REF!</f>
        <v>#REF!</v>
      </c>
      <c r="U1176" s="51"/>
      <c r="V1176" s="51"/>
      <c r="W1176" s="51" t="s">
        <v>1161</v>
      </c>
      <c r="X1176" s="51"/>
      <c r="Y1176" s="51"/>
      <c r="Z1176" s="107"/>
      <c r="AA1176" s="53">
        <v>0</v>
      </c>
      <c r="AB1176" s="8">
        <v>0</v>
      </c>
      <c r="AC1176" s="54">
        <v>0</v>
      </c>
      <c r="AD1176" s="53"/>
      <c r="AE1176" s="8"/>
      <c r="AF1176" s="54">
        <f t="shared" si="174"/>
        <v>0</v>
      </c>
      <c r="AG1176" s="53"/>
      <c r="AH1176" s="8"/>
      <c r="AI1176" s="54">
        <f t="shared" si="172"/>
        <v>0</v>
      </c>
      <c r="AJ1176" s="53">
        <f t="shared" si="175"/>
        <v>0</v>
      </c>
      <c r="AK1176" s="8">
        <f t="shared" si="175"/>
        <v>0</v>
      </c>
      <c r="AL1176" s="54">
        <f t="shared" si="175"/>
        <v>0</v>
      </c>
      <c r="AM1176" s="55">
        <f t="shared" si="173"/>
        <v>-911266.7799999999</v>
      </c>
      <c r="AN1176" s="4"/>
      <c r="AO1176" s="4"/>
    </row>
    <row r="1177" spans="1:41" ht="12.75">
      <c r="A1177" s="11">
        <v>1170</v>
      </c>
      <c r="B1177" s="46">
        <v>25400033</v>
      </c>
      <c r="C1177" s="11"/>
      <c r="D1177" s="11" t="s">
        <v>897</v>
      </c>
      <c r="E1177" s="3">
        <v>38508</v>
      </c>
      <c r="F1177" s="48">
        <v>-7154354.71</v>
      </c>
      <c r="G1177" s="48">
        <v>-7154354.71</v>
      </c>
      <c r="H1177" s="48">
        <v>-7154354.71</v>
      </c>
      <c r="I1177" s="48">
        <v>-7154354.71</v>
      </c>
      <c r="J1177" s="48">
        <v>0</v>
      </c>
      <c r="K1177" s="48">
        <v>0</v>
      </c>
      <c r="L1177" s="48">
        <v>0</v>
      </c>
      <c r="M1177" s="49">
        <v>0</v>
      </c>
      <c r="N1177" s="49">
        <v>0</v>
      </c>
      <c r="O1177" s="49">
        <v>0</v>
      </c>
      <c r="P1177" s="49">
        <v>0</v>
      </c>
      <c r="Q1177" s="49">
        <v>0</v>
      </c>
      <c r="R1177" s="49">
        <v>0</v>
      </c>
      <c r="S1177" s="50">
        <f t="shared" si="171"/>
        <v>-2086686.7904166665</v>
      </c>
      <c r="T1177" s="50" t="e">
        <f>S1177-#REF!</f>
        <v>#REF!</v>
      </c>
      <c r="U1177" s="51" t="s">
        <v>1148</v>
      </c>
      <c r="V1177" s="51"/>
      <c r="W1177" s="51" t="s">
        <v>1149</v>
      </c>
      <c r="X1177" s="51"/>
      <c r="Y1177" s="51"/>
      <c r="Z1177" s="107"/>
      <c r="AA1177" s="53">
        <v>0</v>
      </c>
      <c r="AB1177" s="8">
        <v>0</v>
      </c>
      <c r="AC1177" s="54">
        <v>0</v>
      </c>
      <c r="AD1177" s="53"/>
      <c r="AE1177" s="8"/>
      <c r="AF1177" s="54">
        <f t="shared" si="174"/>
        <v>0</v>
      </c>
      <c r="AG1177" s="53"/>
      <c r="AH1177" s="8"/>
      <c r="AI1177" s="54">
        <f t="shared" si="172"/>
        <v>0</v>
      </c>
      <c r="AJ1177" s="53">
        <f t="shared" si="175"/>
        <v>0</v>
      </c>
      <c r="AK1177" s="8">
        <f t="shared" si="175"/>
        <v>0</v>
      </c>
      <c r="AL1177" s="54">
        <f t="shared" si="175"/>
        <v>0</v>
      </c>
      <c r="AM1177" s="55">
        <f t="shared" si="173"/>
        <v>-2086686.7904166665</v>
      </c>
      <c r="AN1177" s="4"/>
      <c r="AO1177" s="4"/>
    </row>
    <row r="1178" spans="1:41" ht="12.75">
      <c r="A1178" s="11">
        <v>1171</v>
      </c>
      <c r="B1178" s="46">
        <v>25400041</v>
      </c>
      <c r="D1178" s="11" t="s">
        <v>898</v>
      </c>
      <c r="F1178" s="48">
        <v>0</v>
      </c>
      <c r="G1178" s="48">
        <v>0</v>
      </c>
      <c r="H1178" s="48">
        <v>0</v>
      </c>
      <c r="I1178" s="48">
        <v>0</v>
      </c>
      <c r="J1178" s="48">
        <v>0</v>
      </c>
      <c r="K1178" s="48">
        <v>0</v>
      </c>
      <c r="L1178" s="48">
        <v>0</v>
      </c>
      <c r="M1178" s="49">
        <v>0</v>
      </c>
      <c r="N1178" s="49">
        <v>0</v>
      </c>
      <c r="O1178" s="49">
        <v>0</v>
      </c>
      <c r="P1178" s="49">
        <v>0</v>
      </c>
      <c r="Q1178" s="49">
        <v>0</v>
      </c>
      <c r="R1178" s="49">
        <v>0</v>
      </c>
      <c r="S1178" s="50">
        <f t="shared" si="171"/>
        <v>0</v>
      </c>
      <c r="T1178" s="50" t="e">
        <f>S1178-#REF!</f>
        <v>#REF!</v>
      </c>
      <c r="U1178" s="51"/>
      <c r="V1178" s="51"/>
      <c r="W1178" s="51" t="s">
        <v>1161</v>
      </c>
      <c r="X1178" s="56"/>
      <c r="Y1178" s="56"/>
      <c r="AA1178" s="53">
        <v>0</v>
      </c>
      <c r="AB1178" s="8">
        <v>0</v>
      </c>
      <c r="AC1178" s="54">
        <v>0</v>
      </c>
      <c r="AD1178" s="53"/>
      <c r="AE1178" s="8"/>
      <c r="AF1178" s="54">
        <f t="shared" si="174"/>
        <v>0</v>
      </c>
      <c r="AG1178" s="53"/>
      <c r="AH1178" s="8"/>
      <c r="AI1178" s="54">
        <f t="shared" si="172"/>
        <v>0</v>
      </c>
      <c r="AJ1178" s="53">
        <f aca="true" t="shared" si="176" ref="AJ1178:AL1197">IF($Y1178&gt;0,$S1178-$AF1178-$AI1178-$AC1178,0)</f>
        <v>0</v>
      </c>
      <c r="AK1178" s="8">
        <f t="shared" si="176"/>
        <v>0</v>
      </c>
      <c r="AL1178" s="54">
        <f t="shared" si="176"/>
        <v>0</v>
      </c>
      <c r="AM1178" s="55">
        <f t="shared" si="173"/>
        <v>0</v>
      </c>
      <c r="AN1178" s="4"/>
      <c r="AO1178" s="4"/>
    </row>
    <row r="1179" spans="1:41" ht="12.75">
      <c r="A1179" s="11">
        <v>1172</v>
      </c>
      <c r="B1179" s="46">
        <v>25400043</v>
      </c>
      <c r="D1179" s="11" t="s">
        <v>899</v>
      </c>
      <c r="E1179" s="3">
        <v>38691</v>
      </c>
      <c r="F1179" s="48">
        <v>-1020243.42</v>
      </c>
      <c r="G1179" s="48">
        <v>-1020243.42</v>
      </c>
      <c r="H1179" s="48">
        <v>-1020243.42</v>
      </c>
      <c r="I1179" s="48">
        <v>-1021100.42</v>
      </c>
      <c r="J1179" s="48">
        <v>0</v>
      </c>
      <c r="K1179" s="48">
        <v>0</v>
      </c>
      <c r="L1179" s="48">
        <v>0</v>
      </c>
      <c r="M1179" s="49">
        <v>0</v>
      </c>
      <c r="N1179" s="49">
        <v>0</v>
      </c>
      <c r="O1179" s="49">
        <v>0</v>
      </c>
      <c r="P1179" s="49">
        <v>0</v>
      </c>
      <c r="Q1179" s="49">
        <v>0</v>
      </c>
      <c r="R1179" s="49">
        <v>0</v>
      </c>
      <c r="S1179" s="50">
        <f t="shared" si="171"/>
        <v>-297642.4141666667</v>
      </c>
      <c r="T1179" s="50" t="e">
        <f>S1179-#REF!</f>
        <v>#REF!</v>
      </c>
      <c r="U1179" s="51" t="s">
        <v>1148</v>
      </c>
      <c r="V1179" s="51"/>
      <c r="W1179" s="51" t="s">
        <v>1149</v>
      </c>
      <c r="X1179" s="56"/>
      <c r="Y1179" s="56"/>
      <c r="AA1179" s="53">
        <v>0</v>
      </c>
      <c r="AB1179" s="8">
        <v>0</v>
      </c>
      <c r="AC1179" s="54">
        <v>0</v>
      </c>
      <c r="AD1179" s="53"/>
      <c r="AE1179" s="8"/>
      <c r="AF1179" s="54">
        <f t="shared" si="174"/>
        <v>0</v>
      </c>
      <c r="AG1179" s="53"/>
      <c r="AH1179" s="8"/>
      <c r="AI1179" s="54">
        <f t="shared" si="172"/>
        <v>0</v>
      </c>
      <c r="AJ1179" s="53">
        <f t="shared" si="176"/>
        <v>0</v>
      </c>
      <c r="AK1179" s="8">
        <f t="shared" si="176"/>
        <v>0</v>
      </c>
      <c r="AL1179" s="54">
        <f t="shared" si="176"/>
        <v>0</v>
      </c>
      <c r="AM1179" s="55">
        <f t="shared" si="173"/>
        <v>-297642.4141666667</v>
      </c>
      <c r="AN1179" s="4"/>
      <c r="AO1179" s="4"/>
    </row>
    <row r="1180" spans="1:41" ht="12.75">
      <c r="A1180" s="11">
        <v>1173</v>
      </c>
      <c r="B1180" s="46">
        <v>25400061</v>
      </c>
      <c r="D1180" s="11" t="s">
        <v>900</v>
      </c>
      <c r="F1180" s="48">
        <v>-17447.33</v>
      </c>
      <c r="G1180" s="48">
        <v>-17091.26</v>
      </c>
      <c r="H1180" s="48">
        <v>-16735.19</v>
      </c>
      <c r="I1180" s="48">
        <v>-16379.12</v>
      </c>
      <c r="J1180" s="48">
        <v>-16023.05</v>
      </c>
      <c r="K1180" s="48">
        <v>-15666.98</v>
      </c>
      <c r="L1180" s="48">
        <v>-15310.91</v>
      </c>
      <c r="M1180" s="49">
        <v>-14954.84</v>
      </c>
      <c r="N1180" s="49">
        <v>-14598.77</v>
      </c>
      <c r="O1180" s="49">
        <v>-14242.7</v>
      </c>
      <c r="P1180" s="49">
        <v>-13886.63</v>
      </c>
      <c r="Q1180" s="49">
        <v>-13530.56</v>
      </c>
      <c r="R1180" s="49">
        <v>-13174.52</v>
      </c>
      <c r="S1180" s="50">
        <f t="shared" si="171"/>
        <v>-15310.91125</v>
      </c>
      <c r="T1180" s="50" t="e">
        <f>S1180-#REF!</f>
        <v>#REF!</v>
      </c>
      <c r="U1180" s="51"/>
      <c r="V1180" s="51"/>
      <c r="W1180" s="51" t="s">
        <v>1161</v>
      </c>
      <c r="X1180" s="56"/>
      <c r="Y1180" s="56"/>
      <c r="AA1180" s="53">
        <v>0</v>
      </c>
      <c r="AB1180" s="8">
        <v>0</v>
      </c>
      <c r="AC1180" s="54">
        <v>0</v>
      </c>
      <c r="AD1180" s="53"/>
      <c r="AE1180" s="8"/>
      <c r="AF1180" s="54">
        <f t="shared" si="174"/>
        <v>0</v>
      </c>
      <c r="AG1180" s="53"/>
      <c r="AH1180" s="8"/>
      <c r="AI1180" s="54">
        <f t="shared" si="172"/>
        <v>0</v>
      </c>
      <c r="AJ1180" s="53">
        <f t="shared" si="176"/>
        <v>0</v>
      </c>
      <c r="AK1180" s="8">
        <f t="shared" si="176"/>
        <v>0</v>
      </c>
      <c r="AL1180" s="54">
        <f t="shared" si="176"/>
        <v>0</v>
      </c>
      <c r="AM1180" s="55">
        <f t="shared" si="173"/>
        <v>-15310.91125</v>
      </c>
      <c r="AN1180" s="4"/>
      <c r="AO1180" s="4"/>
    </row>
    <row r="1181" spans="1:41" ht="12.75">
      <c r="A1181" s="11">
        <v>1174</v>
      </c>
      <c r="B1181" s="46">
        <v>25400101</v>
      </c>
      <c r="D1181" s="11" t="s">
        <v>901</v>
      </c>
      <c r="F1181" s="48">
        <v>-1855959.49</v>
      </c>
      <c r="G1181" s="48">
        <v>-1823400.07</v>
      </c>
      <c r="H1181" s="48">
        <v>-1790840.65</v>
      </c>
      <c r="I1181" s="48">
        <v>-1758281.23</v>
      </c>
      <c r="J1181" s="48">
        <v>-1725721.81</v>
      </c>
      <c r="K1181" s="48">
        <v>-1693162.39</v>
      </c>
      <c r="L1181" s="48">
        <v>-1660602.97</v>
      </c>
      <c r="M1181" s="49">
        <v>-1628043.55</v>
      </c>
      <c r="N1181" s="49">
        <v>-1595484.13</v>
      </c>
      <c r="O1181" s="49">
        <v>-1562924.71</v>
      </c>
      <c r="P1181" s="49">
        <v>-1598243.29</v>
      </c>
      <c r="Q1181" s="49">
        <v>-1565683.87</v>
      </c>
      <c r="R1181" s="49">
        <v>-1531427.64</v>
      </c>
      <c r="S1181" s="50">
        <f t="shared" si="171"/>
        <v>-1674673.5195833335</v>
      </c>
      <c r="T1181" s="50" t="e">
        <f>S1181-#REF!</f>
        <v>#REF!</v>
      </c>
      <c r="U1181" s="51"/>
      <c r="V1181" s="51"/>
      <c r="W1181" s="51" t="s">
        <v>1161</v>
      </c>
      <c r="X1181" s="63"/>
      <c r="Y1181" s="56"/>
      <c r="AA1181" s="53">
        <v>0</v>
      </c>
      <c r="AB1181" s="8">
        <v>0</v>
      </c>
      <c r="AC1181" s="54">
        <v>0</v>
      </c>
      <c r="AD1181" s="53"/>
      <c r="AE1181" s="8"/>
      <c r="AF1181" s="54">
        <f t="shared" si="174"/>
        <v>0</v>
      </c>
      <c r="AG1181" s="53"/>
      <c r="AH1181" s="8"/>
      <c r="AI1181" s="54">
        <f t="shared" si="172"/>
        <v>0</v>
      </c>
      <c r="AJ1181" s="53">
        <f t="shared" si="176"/>
        <v>0</v>
      </c>
      <c r="AK1181" s="8">
        <f t="shared" si="176"/>
        <v>0</v>
      </c>
      <c r="AL1181" s="54">
        <f t="shared" si="176"/>
        <v>0</v>
      </c>
      <c r="AM1181" s="55">
        <f t="shared" si="173"/>
        <v>-1674673.5195833335</v>
      </c>
      <c r="AN1181" s="4"/>
      <c r="AO1181" s="4"/>
    </row>
    <row r="1182" spans="1:41" ht="12.75">
      <c r="A1182" s="11">
        <v>1175</v>
      </c>
      <c r="B1182" s="46">
        <v>25400111</v>
      </c>
      <c r="D1182" s="11" t="s">
        <v>901</v>
      </c>
      <c r="F1182" s="48">
        <v>-75752.74</v>
      </c>
      <c r="G1182" s="48">
        <v>-74874.21</v>
      </c>
      <c r="H1182" s="48">
        <v>-73995.68</v>
      </c>
      <c r="I1182" s="48">
        <v>-73117.15</v>
      </c>
      <c r="J1182" s="48">
        <v>-72238.62</v>
      </c>
      <c r="K1182" s="48">
        <v>-71360.09</v>
      </c>
      <c r="L1182" s="48">
        <v>-70481.56</v>
      </c>
      <c r="M1182" s="49">
        <v>-69603.03</v>
      </c>
      <c r="N1182" s="49">
        <v>-68724.5</v>
      </c>
      <c r="O1182" s="49">
        <v>-67845.97</v>
      </c>
      <c r="P1182" s="49">
        <v>-82171.44</v>
      </c>
      <c r="Q1182" s="49">
        <v>-81292.91</v>
      </c>
      <c r="R1182" s="49">
        <v>-80034.44</v>
      </c>
      <c r="S1182" s="50">
        <f t="shared" si="171"/>
        <v>-73633.22916666667</v>
      </c>
      <c r="T1182" s="50" t="e">
        <f>S1182-#REF!</f>
        <v>#REF!</v>
      </c>
      <c r="U1182" s="51"/>
      <c r="V1182" s="51"/>
      <c r="W1182" s="51" t="s">
        <v>1161</v>
      </c>
      <c r="X1182" s="63"/>
      <c r="Y1182" s="56"/>
      <c r="AA1182" s="53">
        <v>0</v>
      </c>
      <c r="AB1182" s="8">
        <v>0</v>
      </c>
      <c r="AC1182" s="54">
        <v>0</v>
      </c>
      <c r="AD1182" s="53"/>
      <c r="AE1182" s="8"/>
      <c r="AF1182" s="54">
        <f t="shared" si="174"/>
        <v>0</v>
      </c>
      <c r="AG1182" s="53"/>
      <c r="AH1182" s="8"/>
      <c r="AI1182" s="54">
        <f t="shared" si="172"/>
        <v>0</v>
      </c>
      <c r="AJ1182" s="53">
        <f t="shared" si="176"/>
        <v>0</v>
      </c>
      <c r="AK1182" s="8">
        <f t="shared" si="176"/>
        <v>0</v>
      </c>
      <c r="AL1182" s="54">
        <f t="shared" si="176"/>
        <v>0</v>
      </c>
      <c r="AM1182" s="55">
        <f t="shared" si="173"/>
        <v>-73633.22916666667</v>
      </c>
      <c r="AN1182" s="4"/>
      <c r="AO1182" s="4"/>
    </row>
    <row r="1183" spans="1:41" ht="12.75">
      <c r="A1183" s="11">
        <v>1176</v>
      </c>
      <c r="B1183" s="75">
        <v>25400131</v>
      </c>
      <c r="C1183" s="11"/>
      <c r="D1183" s="5" t="s">
        <v>902</v>
      </c>
      <c r="F1183" s="48">
        <v>-54951.44</v>
      </c>
      <c r="G1183" s="48">
        <v>-53914.62</v>
      </c>
      <c r="H1183" s="48">
        <v>-52877.8</v>
      </c>
      <c r="I1183" s="48">
        <v>-51840.98</v>
      </c>
      <c r="J1183" s="48">
        <v>-50804.16</v>
      </c>
      <c r="K1183" s="48">
        <v>-49767.34</v>
      </c>
      <c r="L1183" s="48">
        <v>-48730.52</v>
      </c>
      <c r="M1183" s="49">
        <v>-47693.7</v>
      </c>
      <c r="N1183" s="49">
        <v>-46656.88</v>
      </c>
      <c r="O1183" s="49">
        <v>-45620.06</v>
      </c>
      <c r="P1183" s="49">
        <v>-44583.24</v>
      </c>
      <c r="Q1183" s="49">
        <v>-43546.42</v>
      </c>
      <c r="R1183" s="49">
        <v>-42509.6</v>
      </c>
      <c r="S1183" s="50">
        <f t="shared" si="171"/>
        <v>-48730.52000000001</v>
      </c>
      <c r="T1183" s="50" t="e">
        <f>S1183-#REF!</f>
        <v>#REF!</v>
      </c>
      <c r="U1183" s="51"/>
      <c r="V1183" s="51"/>
      <c r="W1183" s="51" t="s">
        <v>1161</v>
      </c>
      <c r="X1183" s="63"/>
      <c r="Y1183" s="56"/>
      <c r="AA1183" s="53">
        <v>0</v>
      </c>
      <c r="AB1183" s="8">
        <v>0</v>
      </c>
      <c r="AC1183" s="54">
        <v>0</v>
      </c>
      <c r="AD1183" s="53"/>
      <c r="AE1183" s="8"/>
      <c r="AF1183" s="54">
        <f t="shared" si="174"/>
        <v>0</v>
      </c>
      <c r="AG1183" s="53"/>
      <c r="AH1183" s="8"/>
      <c r="AI1183" s="54">
        <f t="shared" si="172"/>
        <v>0</v>
      </c>
      <c r="AJ1183" s="53">
        <f t="shared" si="176"/>
        <v>0</v>
      </c>
      <c r="AK1183" s="8">
        <f t="shared" si="176"/>
        <v>0</v>
      </c>
      <c r="AL1183" s="54">
        <f t="shared" si="176"/>
        <v>0</v>
      </c>
      <c r="AM1183" s="55">
        <f t="shared" si="173"/>
        <v>-48730.52000000001</v>
      </c>
      <c r="AN1183" s="4"/>
      <c r="AO1183" s="4"/>
    </row>
    <row r="1184" spans="1:41" ht="12.75">
      <c r="A1184" s="11">
        <v>1177</v>
      </c>
      <c r="B1184" s="75">
        <v>25400141</v>
      </c>
      <c r="C1184" s="11"/>
      <c r="D1184" s="5" t="s">
        <v>903</v>
      </c>
      <c r="E1184" s="3">
        <v>39142</v>
      </c>
      <c r="F1184" s="48"/>
      <c r="G1184" s="48"/>
      <c r="H1184" s="48"/>
      <c r="I1184" s="48">
        <v>0</v>
      </c>
      <c r="J1184" s="48">
        <v>-4519103.83</v>
      </c>
      <c r="K1184" s="48">
        <v>-4391396.64</v>
      </c>
      <c r="L1184" s="48">
        <v>-4263689.45</v>
      </c>
      <c r="M1184" s="49">
        <v>-4135982.26</v>
      </c>
      <c r="N1184" s="49">
        <v>-4008275.07</v>
      </c>
      <c r="O1184" s="49">
        <v>-3880567.88</v>
      </c>
      <c r="P1184" s="49">
        <v>-3752860.69</v>
      </c>
      <c r="Q1184" s="49">
        <v>-3625153.5</v>
      </c>
      <c r="R1184" s="49">
        <v>-3497446.31</v>
      </c>
      <c r="S1184" s="50">
        <f t="shared" si="171"/>
        <v>-2860479.372916667</v>
      </c>
      <c r="T1184" s="50" t="e">
        <f>S1184-#REF!</f>
        <v>#REF!</v>
      </c>
      <c r="U1184" s="51"/>
      <c r="V1184" s="51"/>
      <c r="W1184" s="51" t="s">
        <v>1161</v>
      </c>
      <c r="X1184" s="56"/>
      <c r="Y1184" s="56"/>
      <c r="AA1184" s="53">
        <v>0</v>
      </c>
      <c r="AB1184" s="8">
        <v>0</v>
      </c>
      <c r="AC1184" s="54">
        <v>0</v>
      </c>
      <c r="AD1184" s="53"/>
      <c r="AE1184" s="8"/>
      <c r="AF1184" s="54">
        <f t="shared" si="174"/>
        <v>0</v>
      </c>
      <c r="AG1184" s="53"/>
      <c r="AH1184" s="8"/>
      <c r="AI1184" s="54">
        <f t="shared" si="172"/>
        <v>0</v>
      </c>
      <c r="AJ1184" s="53">
        <f t="shared" si="176"/>
        <v>0</v>
      </c>
      <c r="AK1184" s="8">
        <f t="shared" si="176"/>
        <v>0</v>
      </c>
      <c r="AL1184" s="54">
        <f t="shared" si="176"/>
        <v>0</v>
      </c>
      <c r="AM1184" s="55">
        <f t="shared" si="173"/>
        <v>-2860479.372916667</v>
      </c>
      <c r="AN1184" s="4"/>
      <c r="AO1184" s="4"/>
    </row>
    <row r="1185" spans="1:41" ht="12.75">
      <c r="A1185" s="11">
        <v>1178</v>
      </c>
      <c r="B1185" s="75">
        <v>25400142</v>
      </c>
      <c r="C1185" s="11"/>
      <c r="D1185" s="5" t="s">
        <v>903</v>
      </c>
      <c r="E1185" s="3">
        <v>39142</v>
      </c>
      <c r="F1185" s="48"/>
      <c r="G1185" s="48"/>
      <c r="H1185" s="48"/>
      <c r="I1185" s="48">
        <v>0</v>
      </c>
      <c r="J1185" s="48">
        <v>-2513426.24</v>
      </c>
      <c r="K1185" s="48">
        <v>-2442398.3</v>
      </c>
      <c r="L1185" s="48">
        <v>-2371370.36</v>
      </c>
      <c r="M1185" s="49">
        <v>-2300342.42</v>
      </c>
      <c r="N1185" s="49">
        <v>-2229314.48</v>
      </c>
      <c r="O1185" s="49">
        <v>-2158286.54</v>
      </c>
      <c r="P1185" s="49">
        <v>-2087258.6</v>
      </c>
      <c r="Q1185" s="49">
        <v>-2016230.66</v>
      </c>
      <c r="R1185" s="49">
        <v>-1945202.72</v>
      </c>
      <c r="S1185" s="50">
        <f t="shared" si="171"/>
        <v>-1590935.7466666664</v>
      </c>
      <c r="T1185" s="50" t="e">
        <f>S1185-#REF!</f>
        <v>#REF!</v>
      </c>
      <c r="U1185" s="51" t="s">
        <v>1186</v>
      </c>
      <c r="V1185" s="51"/>
      <c r="W1185" s="51"/>
      <c r="X1185" s="56"/>
      <c r="Y1185" s="56"/>
      <c r="AA1185" s="53">
        <v>0</v>
      </c>
      <c r="AB1185" s="8">
        <v>0</v>
      </c>
      <c r="AC1185" s="54">
        <v>0</v>
      </c>
      <c r="AD1185" s="53"/>
      <c r="AE1185" s="8"/>
      <c r="AF1185" s="54">
        <f t="shared" si="174"/>
        <v>0</v>
      </c>
      <c r="AG1185" s="53"/>
      <c r="AH1185" s="8"/>
      <c r="AI1185" s="54">
        <f t="shared" si="172"/>
        <v>0</v>
      </c>
      <c r="AJ1185" s="53">
        <f t="shared" si="176"/>
        <v>0</v>
      </c>
      <c r="AK1185" s="8">
        <f t="shared" si="176"/>
        <v>0</v>
      </c>
      <c r="AL1185" s="54">
        <f t="shared" si="176"/>
        <v>0</v>
      </c>
      <c r="AM1185" s="55">
        <f t="shared" si="173"/>
        <v>-1590935.7466666664</v>
      </c>
      <c r="AN1185" s="4"/>
      <c r="AO1185" s="4"/>
    </row>
    <row r="1186" spans="1:41" ht="12.75">
      <c r="A1186" s="11">
        <v>1179</v>
      </c>
      <c r="B1186" s="75">
        <v>25400151</v>
      </c>
      <c r="C1186" s="11"/>
      <c r="D1186" s="5" t="s">
        <v>904</v>
      </c>
      <c r="E1186" s="3">
        <v>39142</v>
      </c>
      <c r="F1186" s="48"/>
      <c r="G1186" s="48"/>
      <c r="H1186" s="48"/>
      <c r="I1186" s="48">
        <v>0</v>
      </c>
      <c r="J1186" s="48">
        <v>-644932.68</v>
      </c>
      <c r="K1186" s="48">
        <v>-626618.73</v>
      </c>
      <c r="L1186" s="48">
        <v>-608304.78</v>
      </c>
      <c r="M1186" s="49">
        <v>-589990.83</v>
      </c>
      <c r="N1186" s="49">
        <v>-571676.88</v>
      </c>
      <c r="O1186" s="49">
        <v>-553362.93</v>
      </c>
      <c r="P1186" s="49">
        <v>-535048.98</v>
      </c>
      <c r="Q1186" s="49">
        <v>-516735.03</v>
      </c>
      <c r="R1186" s="49">
        <v>-498421.08</v>
      </c>
      <c r="S1186" s="50">
        <f t="shared" si="171"/>
        <v>-407990.115</v>
      </c>
      <c r="T1186" s="50" t="e">
        <f>S1186-#REF!</f>
        <v>#REF!</v>
      </c>
      <c r="U1186" s="51"/>
      <c r="V1186" s="51"/>
      <c r="W1186" s="51" t="s">
        <v>1161</v>
      </c>
      <c r="X1186" s="56"/>
      <c r="Y1186" s="56"/>
      <c r="AA1186" s="53">
        <v>0</v>
      </c>
      <c r="AB1186" s="8">
        <v>0</v>
      </c>
      <c r="AC1186" s="54">
        <v>0</v>
      </c>
      <c r="AD1186" s="53"/>
      <c r="AE1186" s="8"/>
      <c r="AF1186" s="54">
        <f t="shared" si="174"/>
        <v>0</v>
      </c>
      <c r="AG1186" s="53"/>
      <c r="AH1186" s="8"/>
      <c r="AI1186" s="54">
        <f t="shared" si="172"/>
        <v>0</v>
      </c>
      <c r="AJ1186" s="53">
        <f t="shared" si="176"/>
        <v>0</v>
      </c>
      <c r="AK1186" s="8">
        <f t="shared" si="176"/>
        <v>0</v>
      </c>
      <c r="AL1186" s="54">
        <f t="shared" si="176"/>
        <v>0</v>
      </c>
      <c r="AM1186" s="55">
        <f t="shared" si="173"/>
        <v>-407990.115</v>
      </c>
      <c r="AN1186" s="4"/>
      <c r="AO1186" s="4"/>
    </row>
    <row r="1187" spans="1:41" ht="12.75">
      <c r="A1187" s="11">
        <v>1180</v>
      </c>
      <c r="B1187" s="75">
        <v>25400152</v>
      </c>
      <c r="C1187" s="11"/>
      <c r="D1187" s="5" t="s">
        <v>905</v>
      </c>
      <c r="E1187" s="3">
        <v>39142</v>
      </c>
      <c r="F1187" s="48"/>
      <c r="G1187" s="48"/>
      <c r="H1187" s="48"/>
      <c r="I1187" s="48">
        <v>0</v>
      </c>
      <c r="J1187" s="48">
        <v>-358697.39</v>
      </c>
      <c r="K1187" s="48">
        <v>-348511.58</v>
      </c>
      <c r="L1187" s="48">
        <v>-338325.77</v>
      </c>
      <c r="M1187" s="49">
        <v>-328139.96</v>
      </c>
      <c r="N1187" s="49">
        <v>-317954.15</v>
      </c>
      <c r="O1187" s="49">
        <v>-307768.34</v>
      </c>
      <c r="P1187" s="49">
        <v>-297582.53</v>
      </c>
      <c r="Q1187" s="49">
        <v>-287396.72</v>
      </c>
      <c r="R1187" s="49">
        <v>-277210.91</v>
      </c>
      <c r="S1187" s="50">
        <f t="shared" si="171"/>
        <v>-226915.1579166667</v>
      </c>
      <c r="T1187" s="50" t="e">
        <f>S1187-#REF!</f>
        <v>#REF!</v>
      </c>
      <c r="U1187" s="51" t="s">
        <v>1186</v>
      </c>
      <c r="V1187" s="51"/>
      <c r="W1187" s="51"/>
      <c r="X1187" s="56"/>
      <c r="Y1187" s="56"/>
      <c r="AA1187" s="53">
        <v>0</v>
      </c>
      <c r="AB1187" s="8">
        <v>0</v>
      </c>
      <c r="AC1187" s="54">
        <v>0</v>
      </c>
      <c r="AD1187" s="53"/>
      <c r="AE1187" s="8"/>
      <c r="AF1187" s="54">
        <f t="shared" si="174"/>
        <v>0</v>
      </c>
      <c r="AG1187" s="53"/>
      <c r="AH1187" s="8"/>
      <c r="AI1187" s="54">
        <f t="shared" si="172"/>
        <v>0</v>
      </c>
      <c r="AJ1187" s="53">
        <f t="shared" si="176"/>
        <v>0</v>
      </c>
      <c r="AK1187" s="8">
        <f t="shared" si="176"/>
        <v>0</v>
      </c>
      <c r="AL1187" s="54">
        <f t="shared" si="176"/>
        <v>0</v>
      </c>
      <c r="AM1187" s="55">
        <f t="shared" si="173"/>
        <v>-226915.1579166667</v>
      </c>
      <c r="AN1187" s="4"/>
      <c r="AO1187" s="4"/>
    </row>
    <row r="1188" spans="1:41" ht="12.75">
      <c r="A1188" s="11">
        <v>1181</v>
      </c>
      <c r="B1188" s="75">
        <v>25400161</v>
      </c>
      <c r="C1188" s="11"/>
      <c r="D1188" s="101" t="s">
        <v>906</v>
      </c>
      <c r="E1188" s="3">
        <v>39301</v>
      </c>
      <c r="F1188" s="48"/>
      <c r="G1188" s="48"/>
      <c r="H1188" s="48"/>
      <c r="I1188" s="48"/>
      <c r="J1188" s="48"/>
      <c r="K1188" s="48"/>
      <c r="L1188" s="48"/>
      <c r="Q1188" s="49">
        <v>-4252121.2</v>
      </c>
      <c r="R1188" s="49">
        <v>-4252121.2</v>
      </c>
      <c r="S1188" s="50">
        <f t="shared" si="171"/>
        <v>-531515.15</v>
      </c>
      <c r="T1188" s="50" t="e">
        <f>S1188-#REF!</f>
        <v>#REF!</v>
      </c>
      <c r="U1188" s="51"/>
      <c r="V1188" s="51"/>
      <c r="W1188" s="51" t="s">
        <v>1161</v>
      </c>
      <c r="X1188" s="56"/>
      <c r="Y1188" s="56"/>
      <c r="AA1188" s="53">
        <v>0</v>
      </c>
      <c r="AB1188" s="8">
        <v>0</v>
      </c>
      <c r="AC1188" s="54">
        <v>0</v>
      </c>
      <c r="AD1188" s="53"/>
      <c r="AE1188" s="8"/>
      <c r="AF1188" s="54">
        <f t="shared" si="174"/>
        <v>0</v>
      </c>
      <c r="AG1188" s="53"/>
      <c r="AH1188" s="8"/>
      <c r="AI1188" s="54">
        <f t="shared" si="172"/>
        <v>0</v>
      </c>
      <c r="AJ1188" s="53">
        <f t="shared" si="176"/>
        <v>0</v>
      </c>
      <c r="AK1188" s="8">
        <f t="shared" si="176"/>
        <v>0</v>
      </c>
      <c r="AL1188" s="54">
        <f t="shared" si="176"/>
        <v>0</v>
      </c>
      <c r="AM1188" s="55">
        <f t="shared" si="173"/>
        <v>-531515.15</v>
      </c>
      <c r="AN1188" s="4"/>
      <c r="AO1188" s="4"/>
    </row>
    <row r="1189" spans="1:41" ht="12.75">
      <c r="A1189" s="11">
        <v>1182</v>
      </c>
      <c r="B1189" s="75">
        <v>25400202</v>
      </c>
      <c r="C1189" s="11"/>
      <c r="D1189" s="5" t="s">
        <v>907</v>
      </c>
      <c r="E1189" s="3">
        <v>38777</v>
      </c>
      <c r="F1189" s="48">
        <v>-36062017.65</v>
      </c>
      <c r="G1189" s="48">
        <v>-35387741.65</v>
      </c>
      <c r="H1189" s="48">
        <v>-34735215.65</v>
      </c>
      <c r="I1189" s="48">
        <v>-34060939.65</v>
      </c>
      <c r="J1189" s="48">
        <v>-33361088.65</v>
      </c>
      <c r="K1189" s="48">
        <v>-32728964.65</v>
      </c>
      <c r="L1189" s="48">
        <v>-32029113.65</v>
      </c>
      <c r="M1189" s="49">
        <v>-31351837.65</v>
      </c>
      <c r="N1189" s="49">
        <v>-30651986.65</v>
      </c>
      <c r="O1189" s="49">
        <v>-29974710.65</v>
      </c>
      <c r="P1189" s="49">
        <v>-29274859.65</v>
      </c>
      <c r="Q1189" s="49">
        <v>-28575008.65</v>
      </c>
      <c r="R1189" s="49">
        <v>-27897732.65</v>
      </c>
      <c r="S1189" s="50">
        <f t="shared" si="171"/>
        <v>-32009278.524999995</v>
      </c>
      <c r="T1189" s="50" t="e">
        <f>S1189-#REF!</f>
        <v>#REF!</v>
      </c>
      <c r="U1189" s="51" t="s">
        <v>1186</v>
      </c>
      <c r="V1189" s="51"/>
      <c r="W1189" s="62"/>
      <c r="X1189" s="63"/>
      <c r="Y1189" s="56"/>
      <c r="AA1189" s="53">
        <v>0</v>
      </c>
      <c r="AB1189" s="8">
        <v>0</v>
      </c>
      <c r="AC1189" s="54">
        <v>0</v>
      </c>
      <c r="AD1189" s="53"/>
      <c r="AE1189" s="8"/>
      <c r="AF1189" s="54">
        <f aca="true" t="shared" si="177" ref="AF1189:AF1200">AD1189+AE1189</f>
        <v>0</v>
      </c>
      <c r="AG1189" s="53"/>
      <c r="AH1189" s="8"/>
      <c r="AI1189" s="54">
        <f t="shared" si="172"/>
        <v>0</v>
      </c>
      <c r="AJ1189" s="53">
        <f t="shared" si="176"/>
        <v>0</v>
      </c>
      <c r="AK1189" s="8">
        <f t="shared" si="176"/>
        <v>0</v>
      </c>
      <c r="AL1189" s="54">
        <f t="shared" si="176"/>
        <v>0</v>
      </c>
      <c r="AM1189" s="55">
        <f t="shared" si="173"/>
        <v>-32009278.524999995</v>
      </c>
      <c r="AN1189" s="4"/>
      <c r="AO1189" s="4"/>
    </row>
    <row r="1190" spans="1:41" ht="12.75">
      <c r="A1190" s="11">
        <v>1183</v>
      </c>
      <c r="B1190" s="75">
        <v>25400212</v>
      </c>
      <c r="C1190" s="11"/>
      <c r="D1190" s="5" t="s">
        <v>908</v>
      </c>
      <c r="E1190" s="3">
        <v>38777</v>
      </c>
      <c r="F1190" s="48">
        <v>-5815018.81</v>
      </c>
      <c r="G1190" s="48">
        <v>-5751192.15</v>
      </c>
      <c r="H1190" s="48">
        <v>-5692208.01</v>
      </c>
      <c r="I1190" s="48">
        <v>-5630574.61</v>
      </c>
      <c r="J1190" s="48">
        <v>-5570675.03</v>
      </c>
      <c r="K1190" s="48">
        <v>-5514704.42</v>
      </c>
      <c r="L1190" s="48">
        <v>-5446911.06</v>
      </c>
      <c r="M1190" s="49">
        <v>-5387066.7</v>
      </c>
      <c r="N1190" s="49">
        <v>-5320904.36</v>
      </c>
      <c r="O1190" s="49">
        <v>-5258716.02</v>
      </c>
      <c r="P1190" s="49">
        <v>-5191966.75</v>
      </c>
      <c r="Q1190" s="49">
        <v>-5125953.42</v>
      </c>
      <c r="R1190" s="49">
        <v>-5062161.01</v>
      </c>
      <c r="S1190" s="50">
        <f t="shared" si="171"/>
        <v>-5444121.87</v>
      </c>
      <c r="T1190" s="50" t="e">
        <f>S1190-#REF!</f>
        <v>#REF!</v>
      </c>
      <c r="U1190" s="51" t="s">
        <v>1186</v>
      </c>
      <c r="V1190" s="51"/>
      <c r="W1190" s="62"/>
      <c r="X1190" s="63"/>
      <c r="Y1190" s="56"/>
      <c r="AA1190" s="53">
        <v>0</v>
      </c>
      <c r="AB1190" s="8">
        <v>0</v>
      </c>
      <c r="AC1190" s="54">
        <v>0</v>
      </c>
      <c r="AD1190" s="53"/>
      <c r="AE1190" s="8"/>
      <c r="AF1190" s="54">
        <f t="shared" si="177"/>
        <v>0</v>
      </c>
      <c r="AG1190" s="53"/>
      <c r="AH1190" s="8"/>
      <c r="AI1190" s="54">
        <f t="shared" si="172"/>
        <v>0</v>
      </c>
      <c r="AJ1190" s="53">
        <f t="shared" si="176"/>
        <v>0</v>
      </c>
      <c r="AK1190" s="8">
        <f t="shared" si="176"/>
        <v>0</v>
      </c>
      <c r="AL1190" s="54">
        <f t="shared" si="176"/>
        <v>0</v>
      </c>
      <c r="AM1190" s="55">
        <f t="shared" si="173"/>
        <v>-5444121.87</v>
      </c>
      <c r="AN1190" s="4"/>
      <c r="AO1190" s="4"/>
    </row>
    <row r="1191" spans="1:41" ht="12.75">
      <c r="A1191" s="11">
        <v>1184</v>
      </c>
      <c r="B1191" s="75">
        <v>25400222</v>
      </c>
      <c r="C1191" s="11"/>
      <c r="D1191" s="5" t="s">
        <v>909</v>
      </c>
      <c r="E1191" s="3">
        <v>38777</v>
      </c>
      <c r="F1191" s="48">
        <v>-5172240</v>
      </c>
      <c r="G1191" s="48">
        <v>-5005046</v>
      </c>
      <c r="H1191" s="48">
        <v>-4843245</v>
      </c>
      <c r="I1191" s="48">
        <v>-4676051</v>
      </c>
      <c r="J1191" s="48">
        <v>-4513070</v>
      </c>
      <c r="K1191" s="48">
        <v>-4365861</v>
      </c>
      <c r="L1191" s="48">
        <v>-4202880</v>
      </c>
      <c r="M1191" s="49">
        <v>-4045156</v>
      </c>
      <c r="N1191" s="49">
        <v>-3882175</v>
      </c>
      <c r="O1191" s="49">
        <v>-3724451</v>
      </c>
      <c r="P1191" s="49">
        <v>-3561470</v>
      </c>
      <c r="Q1191" s="49">
        <v>-3398489</v>
      </c>
      <c r="R1191" s="49">
        <v>-3240765</v>
      </c>
      <c r="S1191" s="50">
        <f t="shared" si="171"/>
        <v>-4202033.041666667</v>
      </c>
      <c r="T1191" s="50" t="e">
        <f>S1191-#REF!</f>
        <v>#REF!</v>
      </c>
      <c r="U1191" s="51" t="s">
        <v>1186</v>
      </c>
      <c r="V1191" s="51"/>
      <c r="W1191" s="62"/>
      <c r="X1191" s="63"/>
      <c r="Y1191" s="56"/>
      <c r="AA1191" s="53">
        <v>0</v>
      </c>
      <c r="AB1191" s="8">
        <v>0</v>
      </c>
      <c r="AC1191" s="54">
        <v>0</v>
      </c>
      <c r="AD1191" s="53"/>
      <c r="AE1191" s="8"/>
      <c r="AF1191" s="54">
        <f t="shared" si="177"/>
        <v>0</v>
      </c>
      <c r="AG1191" s="53"/>
      <c r="AH1191" s="8"/>
      <c r="AI1191" s="54">
        <f t="shared" si="172"/>
        <v>0</v>
      </c>
      <c r="AJ1191" s="53">
        <f t="shared" si="176"/>
        <v>0</v>
      </c>
      <c r="AK1191" s="8">
        <f t="shared" si="176"/>
        <v>0</v>
      </c>
      <c r="AL1191" s="54">
        <f t="shared" si="176"/>
        <v>0</v>
      </c>
      <c r="AM1191" s="55">
        <f t="shared" si="173"/>
        <v>-4202033.041666667</v>
      </c>
      <c r="AN1191" s="4"/>
      <c r="AO1191" s="4"/>
    </row>
    <row r="1192" spans="1:41" ht="12.75">
      <c r="A1192" s="11">
        <v>1185</v>
      </c>
      <c r="B1192" s="46">
        <v>25500002</v>
      </c>
      <c r="D1192" s="11" t="s">
        <v>910</v>
      </c>
      <c r="F1192" s="48">
        <v>-8165809</v>
      </c>
      <c r="G1192" s="48">
        <v>-8165809</v>
      </c>
      <c r="H1192" s="48">
        <v>-8165809</v>
      </c>
      <c r="I1192" s="48">
        <v>-8165809</v>
      </c>
      <c r="J1192" s="48">
        <v>-8165809</v>
      </c>
      <c r="K1192" s="48">
        <v>-8165809</v>
      </c>
      <c r="L1192" s="48">
        <v>-8165809</v>
      </c>
      <c r="M1192" s="49">
        <v>-8165809</v>
      </c>
      <c r="N1192" s="49">
        <v>-8165809</v>
      </c>
      <c r="O1192" s="49">
        <v>-8165809</v>
      </c>
      <c r="P1192" s="49">
        <v>-8165809</v>
      </c>
      <c r="Q1192" s="49">
        <v>-8165809</v>
      </c>
      <c r="R1192" s="49">
        <v>-8165809</v>
      </c>
      <c r="S1192" s="50">
        <f t="shared" si="171"/>
        <v>-8165809</v>
      </c>
      <c r="T1192" s="50" t="e">
        <f>S1192-#REF!</f>
        <v>#REF!</v>
      </c>
      <c r="U1192" s="51">
        <v>10</v>
      </c>
      <c r="V1192" s="51"/>
      <c r="W1192" s="51">
        <v>6</v>
      </c>
      <c r="X1192" s="56"/>
      <c r="Y1192" s="56">
        <v>10</v>
      </c>
      <c r="AA1192" s="53">
        <f>S1192</f>
        <v>-8165809</v>
      </c>
      <c r="AB1192" s="8">
        <f>S1192</f>
        <v>-8165809</v>
      </c>
      <c r="AC1192" s="54">
        <f>S1192</f>
        <v>-8165809</v>
      </c>
      <c r="AD1192" s="53"/>
      <c r="AE1192" s="8"/>
      <c r="AF1192" s="54">
        <f t="shared" si="177"/>
        <v>0</v>
      </c>
      <c r="AG1192" s="53"/>
      <c r="AH1192" s="8"/>
      <c r="AI1192" s="54">
        <f t="shared" si="172"/>
        <v>0</v>
      </c>
      <c r="AJ1192" s="53">
        <f t="shared" si="176"/>
        <v>0</v>
      </c>
      <c r="AK1192" s="8">
        <f t="shared" si="176"/>
        <v>0</v>
      </c>
      <c r="AL1192" s="54">
        <f t="shared" si="176"/>
        <v>0</v>
      </c>
      <c r="AM1192" s="55">
        <f t="shared" si="173"/>
        <v>0</v>
      </c>
      <c r="AN1192" s="4"/>
      <c r="AO1192" s="4"/>
    </row>
    <row r="1193" spans="1:41" ht="12.75">
      <c r="A1193" s="11">
        <v>1186</v>
      </c>
      <c r="B1193" s="46">
        <v>25500022</v>
      </c>
      <c r="D1193" s="11" t="s">
        <v>910</v>
      </c>
      <c r="F1193" s="48">
        <v>6276389</v>
      </c>
      <c r="G1193" s="48">
        <v>6303389</v>
      </c>
      <c r="H1193" s="48">
        <v>6361389</v>
      </c>
      <c r="I1193" s="48">
        <v>6428098</v>
      </c>
      <c r="J1193" s="48">
        <v>6508098</v>
      </c>
      <c r="K1193" s="48">
        <v>6545098</v>
      </c>
      <c r="L1193" s="48">
        <v>6606098</v>
      </c>
      <c r="M1193" s="49">
        <v>6660098</v>
      </c>
      <c r="N1193" s="49">
        <v>6710098</v>
      </c>
      <c r="O1193" s="49">
        <v>6709098</v>
      </c>
      <c r="P1193" s="49">
        <v>6724098</v>
      </c>
      <c r="Q1193" s="49">
        <v>6725098</v>
      </c>
      <c r="R1193" s="49">
        <v>6727098</v>
      </c>
      <c r="S1193" s="50">
        <f t="shared" si="171"/>
        <v>6565200.291666667</v>
      </c>
      <c r="T1193" s="50" t="e">
        <f>S1193-#REF!</f>
        <v>#REF!</v>
      </c>
      <c r="U1193" s="51">
        <v>10</v>
      </c>
      <c r="V1193" s="51"/>
      <c r="W1193" s="51">
        <v>6</v>
      </c>
      <c r="X1193" s="56"/>
      <c r="Y1193" s="56">
        <v>10</v>
      </c>
      <c r="AA1193" s="53">
        <f>S1193</f>
        <v>6565200.291666667</v>
      </c>
      <c r="AB1193" s="8">
        <f>S1193</f>
        <v>6565200.291666667</v>
      </c>
      <c r="AC1193" s="54">
        <f>S1193</f>
        <v>6565200.291666667</v>
      </c>
      <c r="AD1193" s="53"/>
      <c r="AE1193" s="8"/>
      <c r="AF1193" s="54">
        <f t="shared" si="177"/>
        <v>0</v>
      </c>
      <c r="AG1193" s="53"/>
      <c r="AH1193" s="8"/>
      <c r="AI1193" s="54">
        <f t="shared" si="172"/>
        <v>0</v>
      </c>
      <c r="AJ1193" s="53">
        <f t="shared" si="176"/>
        <v>0</v>
      </c>
      <c r="AK1193" s="8">
        <f t="shared" si="176"/>
        <v>0</v>
      </c>
      <c r="AL1193" s="54">
        <f t="shared" si="176"/>
        <v>0</v>
      </c>
      <c r="AM1193" s="55">
        <f t="shared" si="173"/>
        <v>0</v>
      </c>
      <c r="AN1193" s="4"/>
      <c r="AO1193" s="4"/>
    </row>
    <row r="1194" spans="1:41" ht="12.75">
      <c r="A1194" s="11">
        <v>1187</v>
      </c>
      <c r="B1194" s="46">
        <v>25600031</v>
      </c>
      <c r="D1194" s="109" t="s">
        <v>911</v>
      </c>
      <c r="F1194" s="48">
        <v>-2331010.82</v>
      </c>
      <c r="G1194" s="48">
        <v>-2279245.82</v>
      </c>
      <c r="H1194" s="48">
        <v>-2227480.82</v>
      </c>
      <c r="I1194" s="48">
        <v>-2175715.82</v>
      </c>
      <c r="J1194" s="48">
        <v>-2118635.17</v>
      </c>
      <c r="K1194" s="48">
        <v>-2058198.62</v>
      </c>
      <c r="L1194" s="48">
        <v>-1997762.07</v>
      </c>
      <c r="M1194" s="49">
        <v>-1937325.52</v>
      </c>
      <c r="N1194" s="49">
        <v>-1876888.97</v>
      </c>
      <c r="O1194" s="49">
        <v>-1816452.42</v>
      </c>
      <c r="P1194" s="49">
        <v>-1756015.87</v>
      </c>
      <c r="Q1194" s="49">
        <v>-1695579.32</v>
      </c>
      <c r="R1194" s="49">
        <v>-1635142.77</v>
      </c>
      <c r="S1194" s="50">
        <f t="shared" si="171"/>
        <v>-1993531.4345833336</v>
      </c>
      <c r="T1194" s="50" t="e">
        <f>S1194-#REF!</f>
        <v>#REF!</v>
      </c>
      <c r="U1194" s="85"/>
      <c r="V1194" s="85"/>
      <c r="W1194" s="85" t="s">
        <v>1161</v>
      </c>
      <c r="X1194" s="69"/>
      <c r="Y1194" s="69"/>
      <c r="AA1194" s="53">
        <v>0</v>
      </c>
      <c r="AB1194" s="8">
        <v>0</v>
      </c>
      <c r="AC1194" s="54">
        <v>0</v>
      </c>
      <c r="AD1194" s="53"/>
      <c r="AE1194" s="8"/>
      <c r="AF1194" s="54">
        <f t="shared" si="177"/>
        <v>0</v>
      </c>
      <c r="AG1194" s="53"/>
      <c r="AH1194" s="8"/>
      <c r="AI1194" s="54">
        <f t="shared" si="172"/>
        <v>0</v>
      </c>
      <c r="AJ1194" s="53">
        <f t="shared" si="176"/>
        <v>0</v>
      </c>
      <c r="AK1194" s="8">
        <f t="shared" si="176"/>
        <v>0</v>
      </c>
      <c r="AL1194" s="54">
        <f t="shared" si="176"/>
        <v>0</v>
      </c>
      <c r="AM1194" s="55">
        <f t="shared" si="173"/>
        <v>-1993531.4345833336</v>
      </c>
      <c r="AN1194" s="4"/>
      <c r="AO1194" s="4"/>
    </row>
    <row r="1195" spans="1:41" ht="12.75">
      <c r="A1195" s="11">
        <v>1188</v>
      </c>
      <c r="B1195" s="75">
        <v>25600051</v>
      </c>
      <c r="C1195" s="11"/>
      <c r="D1195" s="5" t="s">
        <v>912</v>
      </c>
      <c r="F1195" s="48">
        <v>-546570.67</v>
      </c>
      <c r="G1195" s="48">
        <v>-660284.34</v>
      </c>
      <c r="H1195" s="48">
        <v>-773745.59</v>
      </c>
      <c r="I1195" s="48">
        <v>-776119.12</v>
      </c>
      <c r="J1195" s="48">
        <v>-421154.12</v>
      </c>
      <c r="K1195" s="48">
        <v>-409252.75</v>
      </c>
      <c r="L1195" s="48">
        <v>-397351.38</v>
      </c>
      <c r="M1195" s="49">
        <v>-385450.01</v>
      </c>
      <c r="N1195" s="49">
        <v>-373548.64</v>
      </c>
      <c r="O1195" s="49">
        <v>-361647.27</v>
      </c>
      <c r="P1195" s="49">
        <v>-349745.9</v>
      </c>
      <c r="Q1195" s="49">
        <v>-337844.53</v>
      </c>
      <c r="R1195" s="49">
        <v>-325943.16</v>
      </c>
      <c r="S1195" s="50">
        <f t="shared" si="171"/>
        <v>-473533.3804166666</v>
      </c>
      <c r="T1195" s="50" t="e">
        <f>S1195-#REF!</f>
        <v>#REF!</v>
      </c>
      <c r="U1195" s="85"/>
      <c r="V1195" s="85"/>
      <c r="W1195" s="85" t="s">
        <v>1161</v>
      </c>
      <c r="X1195" s="69"/>
      <c r="Y1195" s="69"/>
      <c r="AA1195" s="53">
        <v>0</v>
      </c>
      <c r="AB1195" s="8">
        <v>0</v>
      </c>
      <c r="AC1195" s="54">
        <v>0</v>
      </c>
      <c r="AD1195" s="53"/>
      <c r="AE1195" s="8"/>
      <c r="AF1195" s="54">
        <f t="shared" si="177"/>
        <v>0</v>
      </c>
      <c r="AG1195" s="53"/>
      <c r="AH1195" s="8"/>
      <c r="AI1195" s="54">
        <f t="shared" si="172"/>
        <v>0</v>
      </c>
      <c r="AJ1195" s="53">
        <f t="shared" si="176"/>
        <v>0</v>
      </c>
      <c r="AK1195" s="8">
        <f t="shared" si="176"/>
        <v>0</v>
      </c>
      <c r="AL1195" s="54">
        <f t="shared" si="176"/>
        <v>0</v>
      </c>
      <c r="AM1195" s="55">
        <f t="shared" si="173"/>
        <v>-473533.3804166666</v>
      </c>
      <c r="AN1195" s="4"/>
      <c r="AO1195" s="4"/>
    </row>
    <row r="1196" spans="1:41" ht="12.75">
      <c r="A1196" s="11">
        <v>1189</v>
      </c>
      <c r="B1196" s="75">
        <v>25600052</v>
      </c>
      <c r="C1196" s="11"/>
      <c r="D1196" s="5" t="s">
        <v>913</v>
      </c>
      <c r="E1196" s="3">
        <v>38691</v>
      </c>
      <c r="F1196" s="48">
        <v>-564.19</v>
      </c>
      <c r="G1196" s="48">
        <v>-564.19</v>
      </c>
      <c r="H1196" s="48">
        <v>-564.19</v>
      </c>
      <c r="I1196" s="48">
        <v>-564.19</v>
      </c>
      <c r="J1196" s="48">
        <v>-564.19</v>
      </c>
      <c r="K1196" s="48">
        <v>-564.19</v>
      </c>
      <c r="L1196" s="48">
        <v>-564.19</v>
      </c>
      <c r="M1196" s="49">
        <v>-564.19</v>
      </c>
      <c r="N1196" s="49">
        <v>-564.19</v>
      </c>
      <c r="O1196" s="49">
        <v>-564.19</v>
      </c>
      <c r="P1196" s="49">
        <v>-564.19</v>
      </c>
      <c r="Q1196" s="49">
        <v>-564.19</v>
      </c>
      <c r="R1196" s="49">
        <v>-564.19</v>
      </c>
      <c r="S1196" s="50">
        <f t="shared" si="171"/>
        <v>-564.1900000000002</v>
      </c>
      <c r="T1196" s="50" t="e">
        <f>S1196-#REF!</f>
        <v>#REF!</v>
      </c>
      <c r="U1196" s="85" t="s">
        <v>1186</v>
      </c>
      <c r="V1196" s="85"/>
      <c r="W1196" s="85"/>
      <c r="X1196" s="69"/>
      <c r="Y1196" s="69"/>
      <c r="AA1196" s="53">
        <v>0</v>
      </c>
      <c r="AB1196" s="8">
        <v>0</v>
      </c>
      <c r="AC1196" s="54">
        <v>0</v>
      </c>
      <c r="AD1196" s="53"/>
      <c r="AE1196" s="8"/>
      <c r="AF1196" s="54">
        <f t="shared" si="177"/>
        <v>0</v>
      </c>
      <c r="AG1196" s="53"/>
      <c r="AH1196" s="8"/>
      <c r="AI1196" s="54">
        <f t="shared" si="172"/>
        <v>0</v>
      </c>
      <c r="AJ1196" s="53">
        <f t="shared" si="176"/>
        <v>0</v>
      </c>
      <c r="AK1196" s="8">
        <f t="shared" si="176"/>
        <v>0</v>
      </c>
      <c r="AL1196" s="54">
        <f t="shared" si="176"/>
        <v>0</v>
      </c>
      <c r="AM1196" s="55">
        <f t="shared" si="173"/>
        <v>-564.1900000000002</v>
      </c>
      <c r="AN1196" s="4"/>
      <c r="AO1196" s="4"/>
    </row>
    <row r="1197" spans="1:41" ht="12.75">
      <c r="A1197" s="11">
        <v>1190</v>
      </c>
      <c r="B1197" s="75">
        <v>25600061</v>
      </c>
      <c r="C1197" s="11"/>
      <c r="D1197" s="71" t="s">
        <v>914</v>
      </c>
      <c r="E1197" s="3">
        <v>39142</v>
      </c>
      <c r="F1197" s="48"/>
      <c r="G1197" s="48"/>
      <c r="H1197" s="48"/>
      <c r="I1197" s="48">
        <v>0</v>
      </c>
      <c r="J1197" s="48">
        <v>-385631.13</v>
      </c>
      <c r="K1197" s="48">
        <v>-385631.13</v>
      </c>
      <c r="L1197" s="48">
        <v>-388464.21</v>
      </c>
      <c r="M1197" s="49">
        <v>-395294.15</v>
      </c>
      <c r="N1197" s="49">
        <v>-402227.88</v>
      </c>
      <c r="O1197" s="49">
        <v>-405160.67</v>
      </c>
      <c r="P1197" s="49">
        <v>-522461.39</v>
      </c>
      <c r="Q1197" s="49">
        <v>-626574.24</v>
      </c>
      <c r="R1197" s="49">
        <v>-625882.53</v>
      </c>
      <c r="S1197" s="50">
        <f t="shared" si="171"/>
        <v>-318698.83875</v>
      </c>
      <c r="T1197" s="50" t="e">
        <f>S1197-#REF!</f>
        <v>#REF!</v>
      </c>
      <c r="U1197" s="85"/>
      <c r="V1197" s="85"/>
      <c r="W1197" s="85" t="s">
        <v>1161</v>
      </c>
      <c r="X1197" s="69"/>
      <c r="Y1197" s="69"/>
      <c r="AA1197" s="53">
        <v>0</v>
      </c>
      <c r="AB1197" s="8">
        <v>0</v>
      </c>
      <c r="AC1197" s="54">
        <v>0</v>
      </c>
      <c r="AD1197" s="53"/>
      <c r="AE1197" s="8"/>
      <c r="AF1197" s="54">
        <f t="shared" si="177"/>
        <v>0</v>
      </c>
      <c r="AG1197" s="53"/>
      <c r="AH1197" s="8"/>
      <c r="AI1197" s="54">
        <f t="shared" si="172"/>
        <v>0</v>
      </c>
      <c r="AJ1197" s="53">
        <f t="shared" si="176"/>
        <v>0</v>
      </c>
      <c r="AK1197" s="8">
        <f t="shared" si="176"/>
        <v>0</v>
      </c>
      <c r="AL1197" s="54">
        <f t="shared" si="176"/>
        <v>0</v>
      </c>
      <c r="AM1197" s="55">
        <f t="shared" si="173"/>
        <v>-318698.83875</v>
      </c>
      <c r="AN1197" s="4"/>
      <c r="AO1197" s="4"/>
    </row>
    <row r="1198" spans="1:41" ht="12.75">
      <c r="A1198" s="11">
        <v>1191</v>
      </c>
      <c r="B1198" s="46">
        <v>25700013</v>
      </c>
      <c r="D1198" s="5" t="s">
        <v>915</v>
      </c>
      <c r="F1198" s="48">
        <v>-524321.63</v>
      </c>
      <c r="G1198" s="48">
        <v>-514238.52</v>
      </c>
      <c r="H1198" s="48">
        <v>-504155.41</v>
      </c>
      <c r="I1198" s="48">
        <v>-494072.3</v>
      </c>
      <c r="J1198" s="48">
        <v>-483989.19</v>
      </c>
      <c r="K1198" s="48">
        <v>-473906.08</v>
      </c>
      <c r="L1198" s="48">
        <v>-463822.97</v>
      </c>
      <c r="M1198" s="49">
        <v>-453739.86</v>
      </c>
      <c r="N1198" s="49">
        <v>-443656.75</v>
      </c>
      <c r="O1198" s="49">
        <v>-433573.64</v>
      </c>
      <c r="P1198" s="49">
        <v>-423490.53</v>
      </c>
      <c r="Q1198" s="49">
        <v>-413407.42</v>
      </c>
      <c r="R1198" s="49">
        <v>-403324.31</v>
      </c>
      <c r="S1198" s="50">
        <f t="shared" si="171"/>
        <v>-463822.97</v>
      </c>
      <c r="T1198" s="50" t="e">
        <f>S1198-#REF!</f>
        <v>#REF!</v>
      </c>
      <c r="U1198" s="85">
        <v>12</v>
      </c>
      <c r="V1198" s="85"/>
      <c r="W1198" s="85">
        <v>2</v>
      </c>
      <c r="X1198" s="85"/>
      <c r="Y1198" s="85">
        <v>12</v>
      </c>
      <c r="AA1198" s="53">
        <f>S1198</f>
        <v>-463822.97</v>
      </c>
      <c r="AB1198" s="8">
        <f>S1198</f>
        <v>-463822.97</v>
      </c>
      <c r="AC1198" s="54">
        <f>S1198</f>
        <v>-463822.97</v>
      </c>
      <c r="AD1198" s="53"/>
      <c r="AE1198" s="8"/>
      <c r="AF1198" s="54">
        <f t="shared" si="177"/>
        <v>0</v>
      </c>
      <c r="AG1198" s="53"/>
      <c r="AH1198" s="8"/>
      <c r="AI1198" s="54">
        <f t="shared" si="172"/>
        <v>0</v>
      </c>
      <c r="AJ1198" s="53">
        <f aca="true" t="shared" si="178" ref="AJ1198:AL1217">IF($Y1198&gt;0,$S1198-$AF1198-$AI1198-$AC1198,0)</f>
        <v>0</v>
      </c>
      <c r="AK1198" s="8">
        <f t="shared" si="178"/>
        <v>0</v>
      </c>
      <c r="AL1198" s="54">
        <f t="shared" si="178"/>
        <v>0</v>
      </c>
      <c r="AM1198" s="55">
        <f t="shared" si="173"/>
        <v>0</v>
      </c>
      <c r="AN1198" s="4"/>
      <c r="AO1198" s="4"/>
    </row>
    <row r="1199" spans="1:41" ht="12.75">
      <c r="A1199" s="11">
        <v>1192</v>
      </c>
      <c r="B1199" s="46">
        <v>25700023</v>
      </c>
      <c r="D1199" s="5" t="s">
        <v>916</v>
      </c>
      <c r="F1199" s="48">
        <v>0</v>
      </c>
      <c r="G1199" s="48">
        <v>0</v>
      </c>
      <c r="H1199" s="48">
        <v>0</v>
      </c>
      <c r="I1199" s="48">
        <v>0</v>
      </c>
      <c r="J1199" s="48">
        <v>0</v>
      </c>
      <c r="K1199" s="48">
        <v>0</v>
      </c>
      <c r="L1199" s="48">
        <v>0</v>
      </c>
      <c r="M1199" s="49">
        <v>0</v>
      </c>
      <c r="N1199" s="49">
        <v>0</v>
      </c>
      <c r="O1199" s="49">
        <v>0</v>
      </c>
      <c r="P1199" s="49">
        <v>0</v>
      </c>
      <c r="Q1199" s="49">
        <v>0</v>
      </c>
      <c r="R1199" s="49">
        <v>0</v>
      </c>
      <c r="S1199" s="50">
        <f t="shared" si="171"/>
        <v>0</v>
      </c>
      <c r="T1199" s="50" t="e">
        <f>S1199-#REF!</f>
        <v>#REF!</v>
      </c>
      <c r="U1199" s="51">
        <v>12</v>
      </c>
      <c r="V1199" s="51"/>
      <c r="W1199" s="51">
        <v>2</v>
      </c>
      <c r="X1199" s="85"/>
      <c r="Y1199" s="85">
        <v>12</v>
      </c>
      <c r="AA1199" s="53">
        <f>S1199</f>
        <v>0</v>
      </c>
      <c r="AB1199" s="8">
        <f>S1199</f>
        <v>0</v>
      </c>
      <c r="AC1199" s="54">
        <f>S1199</f>
        <v>0</v>
      </c>
      <c r="AD1199" s="53"/>
      <c r="AE1199" s="8"/>
      <c r="AF1199" s="54">
        <f t="shared" si="177"/>
        <v>0</v>
      </c>
      <c r="AG1199" s="53"/>
      <c r="AH1199" s="8"/>
      <c r="AI1199" s="54">
        <f t="shared" si="172"/>
        <v>0</v>
      </c>
      <c r="AJ1199" s="53">
        <f t="shared" si="178"/>
        <v>0</v>
      </c>
      <c r="AK1199" s="8">
        <f t="shared" si="178"/>
        <v>0</v>
      </c>
      <c r="AL1199" s="54">
        <f t="shared" si="178"/>
        <v>0</v>
      </c>
      <c r="AM1199" s="55">
        <f t="shared" si="173"/>
        <v>0</v>
      </c>
      <c r="AN1199" s="4"/>
      <c r="AO1199" s="4"/>
    </row>
    <row r="1200" spans="1:41" ht="12.75">
      <c r="A1200" s="11">
        <v>1193</v>
      </c>
      <c r="B1200" s="46">
        <v>25700033</v>
      </c>
      <c r="C1200" s="11"/>
      <c r="D1200" s="5" t="s">
        <v>917</v>
      </c>
      <c r="F1200" s="48">
        <v>0</v>
      </c>
      <c r="G1200" s="48">
        <v>0</v>
      </c>
      <c r="H1200" s="48">
        <v>0</v>
      </c>
      <c r="I1200" s="48">
        <v>0</v>
      </c>
      <c r="J1200" s="48">
        <v>0</v>
      </c>
      <c r="K1200" s="48">
        <v>0</v>
      </c>
      <c r="L1200" s="48">
        <v>0</v>
      </c>
      <c r="M1200" s="49">
        <v>0</v>
      </c>
      <c r="N1200" s="49">
        <v>0</v>
      </c>
      <c r="O1200" s="49">
        <v>0</v>
      </c>
      <c r="P1200" s="49">
        <v>0</v>
      </c>
      <c r="Q1200" s="49">
        <v>0</v>
      </c>
      <c r="R1200" s="49">
        <v>0</v>
      </c>
      <c r="S1200" s="50">
        <f t="shared" si="171"/>
        <v>0</v>
      </c>
      <c r="T1200" s="50" t="e">
        <f>S1200-#REF!</f>
        <v>#REF!</v>
      </c>
      <c r="U1200" s="51">
        <v>12</v>
      </c>
      <c r="V1200" s="51"/>
      <c r="W1200" s="51">
        <v>2</v>
      </c>
      <c r="X1200" s="51"/>
      <c r="Y1200" s="51">
        <v>12</v>
      </c>
      <c r="AA1200" s="53">
        <f>S1200</f>
        <v>0</v>
      </c>
      <c r="AB1200" s="8">
        <f>S1200</f>
        <v>0</v>
      </c>
      <c r="AC1200" s="54">
        <f>S1200</f>
        <v>0</v>
      </c>
      <c r="AD1200" s="53"/>
      <c r="AE1200" s="8"/>
      <c r="AF1200" s="54">
        <f t="shared" si="177"/>
        <v>0</v>
      </c>
      <c r="AG1200" s="53"/>
      <c r="AH1200" s="8"/>
      <c r="AI1200" s="54">
        <f t="shared" si="172"/>
        <v>0</v>
      </c>
      <c r="AJ1200" s="53">
        <f t="shared" si="178"/>
        <v>0</v>
      </c>
      <c r="AK1200" s="8">
        <f t="shared" si="178"/>
        <v>0</v>
      </c>
      <c r="AL1200" s="54">
        <f t="shared" si="178"/>
        <v>0</v>
      </c>
      <c r="AM1200" s="55">
        <f t="shared" si="173"/>
        <v>0</v>
      </c>
      <c r="AN1200" s="4"/>
      <c r="AO1200" s="4"/>
    </row>
    <row r="1201" spans="1:41" ht="12.75">
      <c r="A1201" s="11">
        <v>1194</v>
      </c>
      <c r="B1201" s="46">
        <v>28200002</v>
      </c>
      <c r="C1201" s="57" t="s">
        <v>34</v>
      </c>
      <c r="D1201" s="11" t="s">
        <v>918</v>
      </c>
      <c r="F1201" s="48">
        <v>-172633096.67</v>
      </c>
      <c r="G1201" s="48">
        <v>-173301096.67</v>
      </c>
      <c r="H1201" s="48">
        <v>-173871096.67</v>
      </c>
      <c r="I1201" s="48">
        <v>-174234115.67</v>
      </c>
      <c r="J1201" s="48">
        <v>-174773115.67</v>
      </c>
      <c r="K1201" s="48">
        <v>-175388115.67</v>
      </c>
      <c r="L1201" s="48">
        <v>-175607451.67</v>
      </c>
      <c r="M1201" s="49">
        <v>-176340451.67</v>
      </c>
      <c r="N1201" s="49">
        <v>-177082451.67</v>
      </c>
      <c r="O1201" s="49">
        <v>-178001451.67</v>
      </c>
      <c r="P1201" s="49">
        <v>-179142451.67</v>
      </c>
      <c r="Q1201" s="49">
        <v>-180281451.67</v>
      </c>
      <c r="R1201" s="49">
        <v>-183706081.67</v>
      </c>
      <c r="S1201" s="50">
        <f t="shared" si="171"/>
        <v>-176349403.29500002</v>
      </c>
      <c r="T1201" s="50" t="e">
        <f>S1201-#REF!</f>
        <v>#REF!</v>
      </c>
      <c r="U1201" s="51">
        <v>64</v>
      </c>
      <c r="V1201" s="51"/>
      <c r="W1201" s="51">
        <v>17</v>
      </c>
      <c r="X1201" s="51">
        <v>10</v>
      </c>
      <c r="Y1201" s="51">
        <v>22</v>
      </c>
      <c r="AA1201" s="53">
        <v>0</v>
      </c>
      <c r="AB1201" s="8">
        <v>0</v>
      </c>
      <c r="AC1201" s="54">
        <v>0</v>
      </c>
      <c r="AD1201" s="53"/>
      <c r="AE1201" s="8">
        <f>$S1201</f>
        <v>-176349403.29500002</v>
      </c>
      <c r="AF1201" s="54">
        <f>S1201</f>
        <v>-176349403.29500002</v>
      </c>
      <c r="AG1201" s="53">
        <v>0</v>
      </c>
      <c r="AH1201" s="8"/>
      <c r="AI1201" s="54">
        <f t="shared" si="172"/>
        <v>0</v>
      </c>
      <c r="AJ1201" s="53">
        <f t="shared" si="178"/>
        <v>0</v>
      </c>
      <c r="AK1201" s="8">
        <f t="shared" si="178"/>
        <v>0</v>
      </c>
      <c r="AL1201" s="54">
        <f t="shared" si="178"/>
        <v>0</v>
      </c>
      <c r="AM1201" s="55">
        <f t="shared" si="173"/>
        <v>0</v>
      </c>
      <c r="AN1201" s="4"/>
      <c r="AO1201" s="4"/>
    </row>
    <row r="1202" spans="1:41" ht="12.75">
      <c r="A1202" s="11">
        <v>1195</v>
      </c>
      <c r="B1202" s="46">
        <v>28200013</v>
      </c>
      <c r="D1202" s="101" t="s">
        <v>919</v>
      </c>
      <c r="F1202" s="48"/>
      <c r="G1202" s="48"/>
      <c r="H1202" s="48"/>
      <c r="I1202" s="48"/>
      <c r="J1202" s="48"/>
      <c r="K1202" s="48"/>
      <c r="L1202" s="48"/>
      <c r="R1202" s="49">
        <v>-1753365</v>
      </c>
      <c r="S1202" s="50">
        <f t="shared" si="171"/>
        <v>-73056.875</v>
      </c>
      <c r="T1202" s="50" t="e">
        <f>S1202-#REF!</f>
        <v>#REF!</v>
      </c>
      <c r="U1202" s="51" t="s">
        <v>920</v>
      </c>
      <c r="V1202" s="51" t="s">
        <v>921</v>
      </c>
      <c r="W1202" s="51" t="s">
        <v>922</v>
      </c>
      <c r="X1202" s="56" t="s">
        <v>923</v>
      </c>
      <c r="Y1202" s="56">
        <v>22</v>
      </c>
      <c r="AA1202" s="53">
        <v>0</v>
      </c>
      <c r="AB1202" s="8">
        <v>0</v>
      </c>
      <c r="AC1202" s="54">
        <v>0</v>
      </c>
      <c r="AD1202" s="53">
        <f>$S1202*$AJ$1</f>
        <v>-47596.5540625</v>
      </c>
      <c r="AE1202" s="8">
        <f>$S1202*$AJ$2</f>
        <v>-25460.320937499997</v>
      </c>
      <c r="AF1202" s="54">
        <f>S1202</f>
        <v>-73056.875</v>
      </c>
      <c r="AG1202" s="53"/>
      <c r="AH1202" s="8"/>
      <c r="AI1202" s="54">
        <f t="shared" si="172"/>
        <v>0</v>
      </c>
      <c r="AJ1202" s="53">
        <f t="shared" si="178"/>
        <v>0</v>
      </c>
      <c r="AK1202" s="8">
        <f t="shared" si="178"/>
        <v>0</v>
      </c>
      <c r="AL1202" s="54">
        <f t="shared" si="178"/>
        <v>0</v>
      </c>
      <c r="AM1202" s="55">
        <f t="shared" si="173"/>
        <v>0</v>
      </c>
      <c r="AN1202" s="4"/>
      <c r="AO1202" s="4"/>
    </row>
    <row r="1203" spans="1:41" ht="12.75">
      <c r="A1203" s="11">
        <v>1196</v>
      </c>
      <c r="B1203" s="46">
        <v>28200101</v>
      </c>
      <c r="D1203" s="11" t="s">
        <v>924</v>
      </c>
      <c r="F1203" s="48">
        <v>-2758000</v>
      </c>
      <c r="G1203" s="48">
        <v>-2744000</v>
      </c>
      <c r="H1203" s="48">
        <v>-2716000</v>
      </c>
      <c r="I1203" s="48">
        <v>-2683000</v>
      </c>
      <c r="J1203" s="48">
        <v>-2636000</v>
      </c>
      <c r="K1203" s="48">
        <v>-2614000</v>
      </c>
      <c r="L1203" s="48">
        <v>-2580000</v>
      </c>
      <c r="M1203" s="49">
        <v>-2548000</v>
      </c>
      <c r="N1203" s="49">
        <v>-2520000</v>
      </c>
      <c r="O1203" s="49">
        <v>-2520000</v>
      </c>
      <c r="P1203" s="49">
        <v>-2511000</v>
      </c>
      <c r="Q1203" s="49">
        <v>-2511000</v>
      </c>
      <c r="R1203" s="49">
        <v>-2510000</v>
      </c>
      <c r="S1203" s="50">
        <f t="shared" si="171"/>
        <v>-2601416.6666666665</v>
      </c>
      <c r="T1203" s="50" t="e">
        <f>S1203-#REF!</f>
        <v>#REF!</v>
      </c>
      <c r="U1203" s="51">
        <v>22</v>
      </c>
      <c r="V1203" s="51">
        <v>31</v>
      </c>
      <c r="W1203" s="51">
        <v>56</v>
      </c>
      <c r="X1203" s="51"/>
      <c r="Y1203" s="51">
        <v>22</v>
      </c>
      <c r="AA1203" s="53">
        <v>0</v>
      </c>
      <c r="AB1203" s="8">
        <v>0</v>
      </c>
      <c r="AC1203" s="54">
        <v>0</v>
      </c>
      <c r="AD1203" s="53">
        <f>$S1203</f>
        <v>-2601416.6666666665</v>
      </c>
      <c r="AE1203" s="8"/>
      <c r="AF1203" s="54">
        <f>AD1203+AE1203</f>
        <v>-2601416.6666666665</v>
      </c>
      <c r="AG1203" s="53"/>
      <c r="AH1203" s="8">
        <v>0</v>
      </c>
      <c r="AI1203" s="54">
        <f t="shared" si="172"/>
        <v>0</v>
      </c>
      <c r="AJ1203" s="53">
        <f t="shared" si="178"/>
        <v>0</v>
      </c>
      <c r="AK1203" s="8">
        <f t="shared" si="178"/>
        <v>0</v>
      </c>
      <c r="AL1203" s="54">
        <f t="shared" si="178"/>
        <v>0</v>
      </c>
      <c r="AM1203" s="55">
        <f t="shared" si="173"/>
        <v>0</v>
      </c>
      <c r="AN1203" s="4"/>
      <c r="AO1203" s="4"/>
    </row>
    <row r="1204" spans="1:41" ht="12.75">
      <c r="A1204" s="11">
        <v>1197</v>
      </c>
      <c r="B1204" s="46">
        <v>28200111</v>
      </c>
      <c r="D1204" s="11" t="s">
        <v>925</v>
      </c>
      <c r="F1204" s="48">
        <v>-410640</v>
      </c>
      <c r="G1204" s="48">
        <v>-402640</v>
      </c>
      <c r="H1204" s="48">
        <v>-395640</v>
      </c>
      <c r="I1204" s="48">
        <v>-386640</v>
      </c>
      <c r="J1204" s="48">
        <v>-381640</v>
      </c>
      <c r="K1204" s="48">
        <v>-376640</v>
      </c>
      <c r="L1204" s="48">
        <v>-371640</v>
      </c>
      <c r="M1204" s="49">
        <v>-366640</v>
      </c>
      <c r="N1204" s="49">
        <v>-361640</v>
      </c>
      <c r="O1204" s="49">
        <v>-356640</v>
      </c>
      <c r="P1204" s="49">
        <v>-351640</v>
      </c>
      <c r="Q1204" s="49">
        <v>-346640</v>
      </c>
      <c r="R1204" s="49">
        <v>-341640</v>
      </c>
      <c r="S1204" s="50">
        <f t="shared" si="171"/>
        <v>-372848.3333333333</v>
      </c>
      <c r="T1204" s="50" t="e">
        <f>S1204-#REF!</f>
        <v>#REF!</v>
      </c>
      <c r="U1204" s="51">
        <v>22</v>
      </c>
      <c r="V1204" s="51">
        <v>32</v>
      </c>
      <c r="W1204" s="51">
        <v>56</v>
      </c>
      <c r="X1204" s="51"/>
      <c r="Y1204" s="51">
        <v>22</v>
      </c>
      <c r="AA1204" s="53">
        <v>0</v>
      </c>
      <c r="AB1204" s="8">
        <v>0</v>
      </c>
      <c r="AC1204" s="54">
        <v>0</v>
      </c>
      <c r="AD1204" s="53">
        <f>$S1204</f>
        <v>-372848.3333333333</v>
      </c>
      <c r="AE1204" s="8"/>
      <c r="AF1204" s="54">
        <f>AD1204+AE1204</f>
        <v>-372848.3333333333</v>
      </c>
      <c r="AG1204" s="53"/>
      <c r="AH1204" s="8">
        <v>0</v>
      </c>
      <c r="AI1204" s="54">
        <f t="shared" si="172"/>
        <v>0</v>
      </c>
      <c r="AJ1204" s="53">
        <f t="shared" si="178"/>
        <v>0</v>
      </c>
      <c r="AK1204" s="8">
        <f t="shared" si="178"/>
        <v>0</v>
      </c>
      <c r="AL1204" s="54">
        <f t="shared" si="178"/>
        <v>0</v>
      </c>
      <c r="AM1204" s="55">
        <f t="shared" si="173"/>
        <v>0</v>
      </c>
      <c r="AN1204" s="4"/>
      <c r="AO1204" s="4"/>
    </row>
    <row r="1205" spans="1:41" ht="12.75">
      <c r="A1205" s="11">
        <v>1198</v>
      </c>
      <c r="B1205" s="46">
        <v>28200121</v>
      </c>
      <c r="D1205" s="11" t="s">
        <v>926</v>
      </c>
      <c r="F1205" s="48">
        <v>-399797072</v>
      </c>
      <c r="G1205" s="48">
        <v>-403599072</v>
      </c>
      <c r="H1205" s="48">
        <v>-407401072</v>
      </c>
      <c r="I1205" s="48">
        <v>-412514072</v>
      </c>
      <c r="J1205" s="48">
        <v>-417541072</v>
      </c>
      <c r="K1205" s="48">
        <v>-422568072</v>
      </c>
      <c r="L1205" s="48">
        <v>-427724072</v>
      </c>
      <c r="M1205" s="49">
        <v>-432893072</v>
      </c>
      <c r="N1205" s="49">
        <v>-436458072</v>
      </c>
      <c r="O1205" s="49">
        <v>-441306072</v>
      </c>
      <c r="P1205" s="49">
        <v>-446665072</v>
      </c>
      <c r="Q1205" s="49">
        <v>-453520072</v>
      </c>
      <c r="R1205" s="49">
        <v>-451725596</v>
      </c>
      <c r="S1205" s="50">
        <f t="shared" si="171"/>
        <v>-427329260.5</v>
      </c>
      <c r="T1205" s="50" t="e">
        <f>S1205-#REF!</f>
        <v>#REF!</v>
      </c>
      <c r="U1205" s="51">
        <v>22</v>
      </c>
      <c r="V1205" s="51">
        <v>33</v>
      </c>
      <c r="W1205" s="51">
        <v>56</v>
      </c>
      <c r="X1205" s="51"/>
      <c r="Y1205" s="51">
        <v>22</v>
      </c>
      <c r="AA1205" s="53">
        <v>0</v>
      </c>
      <c r="AB1205" s="8">
        <v>0</v>
      </c>
      <c r="AC1205" s="54">
        <v>0</v>
      </c>
      <c r="AD1205" s="53">
        <f>$S1205</f>
        <v>-427329260.5</v>
      </c>
      <c r="AE1205" s="8"/>
      <c r="AF1205" s="54">
        <f>AD1205+AE1205</f>
        <v>-427329260.5</v>
      </c>
      <c r="AG1205" s="53"/>
      <c r="AH1205" s="8">
        <v>0</v>
      </c>
      <c r="AI1205" s="54">
        <f t="shared" si="172"/>
        <v>0</v>
      </c>
      <c r="AJ1205" s="53">
        <f t="shared" si="178"/>
        <v>0</v>
      </c>
      <c r="AK1205" s="8">
        <f t="shared" si="178"/>
        <v>0</v>
      </c>
      <c r="AL1205" s="54">
        <f t="shared" si="178"/>
        <v>0</v>
      </c>
      <c r="AM1205" s="55">
        <f t="shared" si="173"/>
        <v>0</v>
      </c>
      <c r="AN1205" s="4"/>
      <c r="AO1205" s="4"/>
    </row>
    <row r="1206" spans="1:41" ht="12.75">
      <c r="A1206" s="11">
        <v>1199</v>
      </c>
      <c r="B1206" s="46">
        <v>28200131</v>
      </c>
      <c r="D1206" s="11" t="s">
        <v>927</v>
      </c>
      <c r="F1206" s="48">
        <v>-785000</v>
      </c>
      <c r="G1206" s="48">
        <v>-769000</v>
      </c>
      <c r="H1206" s="48">
        <v>-754000</v>
      </c>
      <c r="I1206" s="48">
        <v>-739000</v>
      </c>
      <c r="J1206" s="48">
        <v>-724000</v>
      </c>
      <c r="K1206" s="48">
        <v>-709000</v>
      </c>
      <c r="L1206" s="48">
        <v>-694000</v>
      </c>
      <c r="M1206" s="49">
        <v>-679000</v>
      </c>
      <c r="N1206" s="49">
        <v>-664000</v>
      </c>
      <c r="O1206" s="49">
        <v>-649000</v>
      </c>
      <c r="P1206" s="49">
        <v>-634000</v>
      </c>
      <c r="Q1206" s="49">
        <v>-619000</v>
      </c>
      <c r="R1206" s="49">
        <v>-604000</v>
      </c>
      <c r="S1206" s="50">
        <f t="shared" si="171"/>
        <v>-694041.6666666666</v>
      </c>
      <c r="T1206" s="50" t="e">
        <f>S1206-#REF!</f>
        <v>#REF!</v>
      </c>
      <c r="U1206" s="51">
        <v>22</v>
      </c>
      <c r="V1206" s="51">
        <v>34</v>
      </c>
      <c r="W1206" s="51">
        <v>56</v>
      </c>
      <c r="X1206" s="51"/>
      <c r="Y1206" s="51">
        <v>22</v>
      </c>
      <c r="AA1206" s="53">
        <v>0</v>
      </c>
      <c r="AB1206" s="8">
        <v>0</v>
      </c>
      <c r="AC1206" s="54">
        <v>0</v>
      </c>
      <c r="AD1206" s="53">
        <f>$S1206</f>
        <v>-694041.6666666666</v>
      </c>
      <c r="AE1206" s="8"/>
      <c r="AF1206" s="54">
        <f>AD1206+AE1206</f>
        <v>-694041.6666666666</v>
      </c>
      <c r="AG1206" s="53"/>
      <c r="AH1206" s="8">
        <v>0</v>
      </c>
      <c r="AI1206" s="54">
        <f t="shared" si="172"/>
        <v>0</v>
      </c>
      <c r="AJ1206" s="53">
        <f t="shared" si="178"/>
        <v>0</v>
      </c>
      <c r="AK1206" s="8">
        <f t="shared" si="178"/>
        <v>0</v>
      </c>
      <c r="AL1206" s="54">
        <f t="shared" si="178"/>
        <v>0</v>
      </c>
      <c r="AM1206" s="55">
        <f t="shared" si="173"/>
        <v>0</v>
      </c>
      <c r="AN1206" s="4"/>
      <c r="AO1206" s="4"/>
    </row>
    <row r="1207" spans="1:41" ht="12.75">
      <c r="A1207" s="11">
        <v>1200</v>
      </c>
      <c r="B1207" s="75">
        <v>28200141</v>
      </c>
      <c r="C1207" s="11"/>
      <c r="D1207" s="5" t="s">
        <v>928</v>
      </c>
      <c r="F1207" s="48">
        <v>-32874</v>
      </c>
      <c r="G1207" s="48">
        <v>-32874</v>
      </c>
      <c r="H1207" s="48">
        <v>-32874</v>
      </c>
      <c r="I1207" s="48">
        <v>-32874</v>
      </c>
      <c r="J1207" s="48">
        <v>-32874</v>
      </c>
      <c r="K1207" s="48">
        <v>-32874</v>
      </c>
      <c r="L1207" s="48">
        <v>-32874</v>
      </c>
      <c r="M1207" s="49">
        <v>-32874</v>
      </c>
      <c r="N1207" s="49">
        <v>-32874</v>
      </c>
      <c r="O1207" s="49">
        <v>-32874</v>
      </c>
      <c r="P1207" s="49">
        <v>-32874</v>
      </c>
      <c r="Q1207" s="49">
        <v>-32874</v>
      </c>
      <c r="R1207" s="49">
        <v>0</v>
      </c>
      <c r="S1207" s="50">
        <f t="shared" si="171"/>
        <v>-31504.25</v>
      </c>
      <c r="T1207" s="50" t="e">
        <f>S1207-#REF!</f>
        <v>#REF!</v>
      </c>
      <c r="U1207" s="51">
        <v>22</v>
      </c>
      <c r="V1207" s="51">
        <v>35</v>
      </c>
      <c r="W1207" s="51">
        <v>56</v>
      </c>
      <c r="X1207" s="51"/>
      <c r="Y1207" s="51">
        <v>22</v>
      </c>
      <c r="AA1207" s="53">
        <v>0</v>
      </c>
      <c r="AB1207" s="8">
        <v>0</v>
      </c>
      <c r="AC1207" s="54">
        <v>0</v>
      </c>
      <c r="AD1207" s="53">
        <f>$S1207</f>
        <v>-31504.25</v>
      </c>
      <c r="AE1207" s="8"/>
      <c r="AF1207" s="54">
        <f>AD1207+AE1207</f>
        <v>-31504.25</v>
      </c>
      <c r="AG1207" s="53"/>
      <c r="AH1207" s="8">
        <v>0</v>
      </c>
      <c r="AI1207" s="54">
        <f t="shared" si="172"/>
        <v>0</v>
      </c>
      <c r="AJ1207" s="53">
        <f t="shared" si="178"/>
        <v>0</v>
      </c>
      <c r="AK1207" s="8">
        <f t="shared" si="178"/>
        <v>0</v>
      </c>
      <c r="AL1207" s="54">
        <f t="shared" si="178"/>
        <v>0</v>
      </c>
      <c r="AM1207" s="55">
        <f t="shared" si="173"/>
        <v>0</v>
      </c>
      <c r="AN1207" s="4"/>
      <c r="AO1207" s="4"/>
    </row>
    <row r="1208" spans="1:41" ht="12.75">
      <c r="A1208" s="11">
        <v>1201</v>
      </c>
      <c r="B1208" s="46">
        <v>28200142</v>
      </c>
      <c r="C1208" s="57" t="s">
        <v>34</v>
      </c>
      <c r="D1208" s="110" t="s">
        <v>929</v>
      </c>
      <c r="F1208" s="48">
        <v>0</v>
      </c>
      <c r="G1208" s="48">
        <v>0</v>
      </c>
      <c r="H1208" s="48">
        <v>0</v>
      </c>
      <c r="I1208" s="48">
        <v>0</v>
      </c>
      <c r="J1208" s="48">
        <v>0</v>
      </c>
      <c r="K1208" s="48">
        <v>0</v>
      </c>
      <c r="L1208" s="48">
        <v>0</v>
      </c>
      <c r="M1208" s="49">
        <v>0</v>
      </c>
      <c r="N1208" s="49">
        <v>0</v>
      </c>
      <c r="O1208" s="49">
        <v>0</v>
      </c>
      <c r="P1208" s="49">
        <v>0</v>
      </c>
      <c r="Q1208" s="49">
        <v>0</v>
      </c>
      <c r="R1208" s="49">
        <v>0</v>
      </c>
      <c r="S1208" s="50">
        <f t="shared" si="171"/>
        <v>0</v>
      </c>
      <c r="T1208" s="50" t="e">
        <f>S1208-#REF!</f>
        <v>#REF!</v>
      </c>
      <c r="U1208" s="51">
        <v>64</v>
      </c>
      <c r="V1208" s="51"/>
      <c r="W1208" s="51">
        <v>17</v>
      </c>
      <c r="X1208" s="51">
        <v>10</v>
      </c>
      <c r="Y1208" s="51">
        <v>22</v>
      </c>
      <c r="AA1208" s="53">
        <v>0</v>
      </c>
      <c r="AB1208" s="8">
        <v>0</v>
      </c>
      <c r="AC1208" s="54">
        <v>0</v>
      </c>
      <c r="AD1208" s="53"/>
      <c r="AE1208" s="8">
        <f>$S1208</f>
        <v>0</v>
      </c>
      <c r="AF1208" s="54">
        <f>S1208</f>
        <v>0</v>
      </c>
      <c r="AG1208" s="53"/>
      <c r="AH1208" s="8"/>
      <c r="AI1208" s="54">
        <f t="shared" si="172"/>
        <v>0</v>
      </c>
      <c r="AJ1208" s="53">
        <f t="shared" si="178"/>
        <v>0</v>
      </c>
      <c r="AK1208" s="8">
        <f t="shared" si="178"/>
        <v>0</v>
      </c>
      <c r="AL1208" s="54">
        <f t="shared" si="178"/>
        <v>0</v>
      </c>
      <c r="AM1208" s="55">
        <f t="shared" si="173"/>
        <v>0</v>
      </c>
      <c r="AN1208" s="4"/>
      <c r="AO1208" s="4"/>
    </row>
    <row r="1209" spans="1:41" ht="12.75">
      <c r="A1209" s="11">
        <v>1202</v>
      </c>
      <c r="B1209" s="75">
        <v>28200151</v>
      </c>
      <c r="C1209" s="57" t="s">
        <v>323</v>
      </c>
      <c r="D1209" s="5" t="s">
        <v>930</v>
      </c>
      <c r="E1209" s="23"/>
      <c r="F1209" s="48">
        <v>-4938337</v>
      </c>
      <c r="G1209" s="48">
        <v>-3294337</v>
      </c>
      <c r="H1209" s="48">
        <v>-1650337</v>
      </c>
      <c r="I1209" s="48">
        <v>-1095</v>
      </c>
      <c r="J1209" s="48">
        <v>-1095</v>
      </c>
      <c r="K1209" s="48">
        <v>-1095</v>
      </c>
      <c r="L1209" s="48">
        <v>0</v>
      </c>
      <c r="M1209" s="49">
        <v>0</v>
      </c>
      <c r="N1209" s="49">
        <v>0</v>
      </c>
      <c r="O1209" s="49">
        <v>0</v>
      </c>
      <c r="P1209" s="49">
        <v>0</v>
      </c>
      <c r="Q1209" s="49">
        <v>0</v>
      </c>
      <c r="R1209" s="49">
        <v>0</v>
      </c>
      <c r="S1209" s="50">
        <f t="shared" si="171"/>
        <v>-618093.9583333334</v>
      </c>
      <c r="T1209" s="50" t="e">
        <f>S1209-#REF!</f>
        <v>#REF!</v>
      </c>
      <c r="U1209" s="51">
        <v>22</v>
      </c>
      <c r="V1209" s="51"/>
      <c r="W1209" s="51">
        <v>56</v>
      </c>
      <c r="X1209" s="51"/>
      <c r="Y1209" s="51">
        <v>22</v>
      </c>
      <c r="AA1209" s="53">
        <v>0</v>
      </c>
      <c r="AB1209" s="8">
        <v>0</v>
      </c>
      <c r="AC1209" s="54">
        <v>0</v>
      </c>
      <c r="AD1209" s="53"/>
      <c r="AE1209" s="8"/>
      <c r="AF1209" s="54">
        <f aca="true" t="shared" si="179" ref="AF1209:AF1214">AD1209+AE1209</f>
        <v>0</v>
      </c>
      <c r="AG1209" s="53">
        <f>$S1209</f>
        <v>-618093.9583333334</v>
      </c>
      <c r="AH1209" s="8">
        <v>0</v>
      </c>
      <c r="AI1209" s="54">
        <f t="shared" si="172"/>
        <v>-618093.9583333334</v>
      </c>
      <c r="AJ1209" s="53">
        <f t="shared" si="178"/>
        <v>0</v>
      </c>
      <c r="AK1209" s="8">
        <f t="shared" si="178"/>
        <v>0</v>
      </c>
      <c r="AL1209" s="54">
        <f t="shared" si="178"/>
        <v>0</v>
      </c>
      <c r="AM1209" s="55">
        <f t="shared" si="173"/>
        <v>0</v>
      </c>
      <c r="AN1209" s="4"/>
      <c r="AO1209" s="4"/>
    </row>
    <row r="1210" spans="1:41" ht="12.75">
      <c r="A1210" s="11">
        <v>1203</v>
      </c>
      <c r="B1210" s="75">
        <v>28200152</v>
      </c>
      <c r="C1210" s="57" t="s">
        <v>323</v>
      </c>
      <c r="D1210" s="5" t="s">
        <v>931</v>
      </c>
      <c r="E1210" s="23"/>
      <c r="F1210" s="48">
        <v>-3361574</v>
      </c>
      <c r="G1210" s="48">
        <v>-2242574</v>
      </c>
      <c r="H1210" s="48">
        <v>-1123574</v>
      </c>
      <c r="I1210" s="48">
        <v>0</v>
      </c>
      <c r="J1210" s="48">
        <v>0</v>
      </c>
      <c r="K1210" s="48">
        <v>0</v>
      </c>
      <c r="L1210" s="48">
        <v>0</v>
      </c>
      <c r="M1210" s="49">
        <v>0</v>
      </c>
      <c r="N1210" s="49">
        <v>0</v>
      </c>
      <c r="O1210" s="49">
        <v>0</v>
      </c>
      <c r="P1210" s="49">
        <v>0</v>
      </c>
      <c r="Q1210" s="49">
        <v>0</v>
      </c>
      <c r="R1210" s="49">
        <v>0</v>
      </c>
      <c r="S1210" s="50">
        <f t="shared" si="171"/>
        <v>-420577.9166666667</v>
      </c>
      <c r="T1210" s="50" t="e">
        <f>S1210-#REF!</f>
        <v>#REF!</v>
      </c>
      <c r="U1210" s="51">
        <v>64</v>
      </c>
      <c r="V1210" s="51"/>
      <c r="W1210" s="51">
        <v>17</v>
      </c>
      <c r="X1210" s="51"/>
      <c r="Y1210" s="51">
        <v>22</v>
      </c>
      <c r="AA1210" s="53">
        <v>0</v>
      </c>
      <c r="AB1210" s="8">
        <v>0</v>
      </c>
      <c r="AC1210" s="54">
        <v>0</v>
      </c>
      <c r="AD1210" s="53"/>
      <c r="AE1210" s="8"/>
      <c r="AF1210" s="54">
        <f t="shared" si="179"/>
        <v>0</v>
      </c>
      <c r="AG1210" s="53"/>
      <c r="AH1210" s="8">
        <f>$S1210</f>
        <v>-420577.9166666667</v>
      </c>
      <c r="AI1210" s="54">
        <f t="shared" si="172"/>
        <v>-420577.9166666667</v>
      </c>
      <c r="AJ1210" s="53">
        <f t="shared" si="178"/>
        <v>0</v>
      </c>
      <c r="AK1210" s="8">
        <f t="shared" si="178"/>
        <v>0</v>
      </c>
      <c r="AL1210" s="54">
        <f t="shared" si="178"/>
        <v>0</v>
      </c>
      <c r="AM1210" s="55">
        <f t="shared" si="173"/>
        <v>0</v>
      </c>
      <c r="AN1210" s="4"/>
      <c r="AO1210" s="4"/>
    </row>
    <row r="1211" spans="1:41" ht="12.75">
      <c r="A1211" s="11">
        <v>1204</v>
      </c>
      <c r="B1211" s="75">
        <v>28200161</v>
      </c>
      <c r="C1211" s="11"/>
      <c r="D1211" s="5" t="s">
        <v>932</v>
      </c>
      <c r="E1211" s="23"/>
      <c r="F1211" s="48">
        <v>-20069766</v>
      </c>
      <c r="G1211" s="48">
        <v>-20335766</v>
      </c>
      <c r="H1211" s="48">
        <v>-20601766</v>
      </c>
      <c r="I1211" s="48">
        <v>-20865766</v>
      </c>
      <c r="J1211" s="48">
        <v>-21130766</v>
      </c>
      <c r="K1211" s="48">
        <v>-21914766</v>
      </c>
      <c r="L1211" s="48">
        <v>-22438766</v>
      </c>
      <c r="M1211" s="49">
        <v>-22962766</v>
      </c>
      <c r="N1211" s="49">
        <v>-23486766</v>
      </c>
      <c r="O1211" s="49">
        <v>-24010766</v>
      </c>
      <c r="P1211" s="49">
        <v>-24534766</v>
      </c>
      <c r="Q1211" s="49">
        <v>-25058766</v>
      </c>
      <c r="R1211" s="49">
        <v>-25049141</v>
      </c>
      <c r="S1211" s="50">
        <f t="shared" si="171"/>
        <v>-22491739.958333332</v>
      </c>
      <c r="T1211" s="50" t="e">
        <f>S1211-#REF!</f>
        <v>#REF!</v>
      </c>
      <c r="U1211" s="51">
        <v>22</v>
      </c>
      <c r="V1211" s="51">
        <v>33</v>
      </c>
      <c r="W1211" s="51">
        <v>56</v>
      </c>
      <c r="X1211" s="51"/>
      <c r="Y1211" s="51">
        <v>22</v>
      </c>
      <c r="AA1211" s="53">
        <v>0</v>
      </c>
      <c r="AB1211" s="8">
        <v>0</v>
      </c>
      <c r="AC1211" s="54">
        <v>0</v>
      </c>
      <c r="AD1211" s="53">
        <f>$S1211</f>
        <v>-22491739.958333332</v>
      </c>
      <c r="AE1211" s="8"/>
      <c r="AF1211" s="54">
        <f t="shared" si="179"/>
        <v>-22491739.958333332</v>
      </c>
      <c r="AG1211" s="53"/>
      <c r="AH1211" s="8">
        <v>0</v>
      </c>
      <c r="AI1211" s="54">
        <f t="shared" si="172"/>
        <v>0</v>
      </c>
      <c r="AJ1211" s="53">
        <f t="shared" si="178"/>
        <v>0</v>
      </c>
      <c r="AK1211" s="8">
        <f t="shared" si="178"/>
        <v>0</v>
      </c>
      <c r="AL1211" s="54">
        <f t="shared" si="178"/>
        <v>0</v>
      </c>
      <c r="AM1211" s="55">
        <f t="shared" si="173"/>
        <v>0</v>
      </c>
      <c r="AN1211" s="4"/>
      <c r="AO1211" s="4"/>
    </row>
    <row r="1212" spans="1:41" ht="12.75">
      <c r="A1212" s="11">
        <v>1205</v>
      </c>
      <c r="B1212" s="75">
        <v>28300011</v>
      </c>
      <c r="C1212" s="11"/>
      <c r="D1212" s="5" t="s">
        <v>933</v>
      </c>
      <c r="E1212" s="23"/>
      <c r="F1212" s="48">
        <v>-4155604</v>
      </c>
      <c r="G1212" s="48">
        <v>-4155604</v>
      </c>
      <c r="H1212" s="48">
        <v>-4155604</v>
      </c>
      <c r="I1212" s="48">
        <v>-4155604</v>
      </c>
      <c r="J1212" s="48">
        <v>-4155604</v>
      </c>
      <c r="K1212" s="48">
        <v>-4155604</v>
      </c>
      <c r="L1212" s="48">
        <v>-4155604</v>
      </c>
      <c r="M1212" s="49">
        <v>-4155604</v>
      </c>
      <c r="N1212" s="49">
        <v>-4155604</v>
      </c>
      <c r="O1212" s="49">
        <v>-4155604</v>
      </c>
      <c r="P1212" s="49">
        <v>-4155604</v>
      </c>
      <c r="Q1212" s="49">
        <v>-4155604</v>
      </c>
      <c r="R1212" s="49">
        <v>-4155604</v>
      </c>
      <c r="S1212" s="50">
        <f t="shared" si="171"/>
        <v>-4155604</v>
      </c>
      <c r="T1212" s="50" t="e">
        <f>S1212-#REF!</f>
        <v>#REF!</v>
      </c>
      <c r="U1212" s="87">
        <v>22</v>
      </c>
      <c r="V1212" s="87" t="s">
        <v>353</v>
      </c>
      <c r="W1212" s="87">
        <v>56</v>
      </c>
      <c r="X1212" s="87"/>
      <c r="Y1212" s="51">
        <v>22</v>
      </c>
      <c r="AA1212" s="53">
        <v>0</v>
      </c>
      <c r="AB1212" s="8">
        <v>0</v>
      </c>
      <c r="AC1212" s="54">
        <v>0</v>
      </c>
      <c r="AD1212" s="53">
        <f>$S1212</f>
        <v>-4155604</v>
      </c>
      <c r="AE1212" s="8"/>
      <c r="AF1212" s="54">
        <f t="shared" si="179"/>
        <v>-4155604</v>
      </c>
      <c r="AG1212" s="53"/>
      <c r="AH1212" s="8">
        <v>0</v>
      </c>
      <c r="AI1212" s="54">
        <f t="shared" si="172"/>
        <v>0</v>
      </c>
      <c r="AJ1212" s="53">
        <f t="shared" si="178"/>
        <v>0</v>
      </c>
      <c r="AK1212" s="8">
        <f t="shared" si="178"/>
        <v>0</v>
      </c>
      <c r="AL1212" s="54">
        <f t="shared" si="178"/>
        <v>0</v>
      </c>
      <c r="AM1212" s="55">
        <f t="shared" si="173"/>
        <v>0</v>
      </c>
      <c r="AN1212" s="4"/>
      <c r="AO1212" s="4"/>
    </row>
    <row r="1213" spans="1:41" ht="12.75">
      <c r="A1213" s="11">
        <v>1206</v>
      </c>
      <c r="B1213" s="46">
        <v>28300021</v>
      </c>
      <c r="D1213" s="5" t="s">
        <v>934</v>
      </c>
      <c r="F1213" s="48">
        <v>0</v>
      </c>
      <c r="G1213" s="48">
        <v>0</v>
      </c>
      <c r="H1213" s="48">
        <v>0</v>
      </c>
      <c r="I1213" s="48">
        <v>0</v>
      </c>
      <c r="J1213" s="48">
        <v>0</v>
      </c>
      <c r="K1213" s="48">
        <v>0</v>
      </c>
      <c r="L1213" s="48">
        <v>0</v>
      </c>
      <c r="M1213" s="49">
        <v>0</v>
      </c>
      <c r="N1213" s="49">
        <v>0</v>
      </c>
      <c r="O1213" s="49">
        <v>0</v>
      </c>
      <c r="P1213" s="49">
        <v>0</v>
      </c>
      <c r="Q1213" s="49">
        <v>0</v>
      </c>
      <c r="R1213" s="49">
        <v>0</v>
      </c>
      <c r="S1213" s="50">
        <f t="shared" si="171"/>
        <v>0</v>
      </c>
      <c r="T1213" s="50" t="e">
        <f>S1213-#REF!</f>
        <v>#REF!</v>
      </c>
      <c r="U1213" s="51"/>
      <c r="V1213" s="51"/>
      <c r="W1213" s="51" t="s">
        <v>1161</v>
      </c>
      <c r="X1213" s="56"/>
      <c r="Y1213" s="56"/>
      <c r="AA1213" s="53">
        <v>0</v>
      </c>
      <c r="AB1213" s="8">
        <v>0</v>
      </c>
      <c r="AC1213" s="54">
        <v>0</v>
      </c>
      <c r="AD1213" s="53"/>
      <c r="AE1213" s="8"/>
      <c r="AF1213" s="54">
        <f t="shared" si="179"/>
        <v>0</v>
      </c>
      <c r="AG1213" s="53"/>
      <c r="AH1213" s="8"/>
      <c r="AI1213" s="54">
        <f t="shared" si="172"/>
        <v>0</v>
      </c>
      <c r="AJ1213" s="53">
        <f t="shared" si="178"/>
        <v>0</v>
      </c>
      <c r="AK1213" s="8">
        <f t="shared" si="178"/>
        <v>0</v>
      </c>
      <c r="AL1213" s="54">
        <f t="shared" si="178"/>
        <v>0</v>
      </c>
      <c r="AM1213" s="55">
        <f t="shared" si="173"/>
        <v>0</v>
      </c>
      <c r="AN1213" s="4"/>
      <c r="AO1213" s="4"/>
    </row>
    <row r="1214" spans="1:41" ht="12.75">
      <c r="A1214" s="11">
        <v>1207</v>
      </c>
      <c r="B1214" s="46">
        <v>28300022</v>
      </c>
      <c r="C1214" s="57" t="s">
        <v>34</v>
      </c>
      <c r="D1214" s="11" t="s">
        <v>935</v>
      </c>
      <c r="F1214" s="48">
        <v>0</v>
      </c>
      <c r="G1214" s="48">
        <v>0</v>
      </c>
      <c r="H1214" s="48">
        <v>0</v>
      </c>
      <c r="I1214" s="48">
        <v>0</v>
      </c>
      <c r="J1214" s="48">
        <v>0</v>
      </c>
      <c r="K1214" s="48">
        <v>0</v>
      </c>
      <c r="L1214" s="48">
        <v>0</v>
      </c>
      <c r="M1214" s="49">
        <v>0</v>
      </c>
      <c r="N1214" s="49">
        <v>0</v>
      </c>
      <c r="O1214" s="49">
        <v>0</v>
      </c>
      <c r="P1214" s="49">
        <v>0</v>
      </c>
      <c r="Q1214" s="49">
        <v>0</v>
      </c>
      <c r="R1214" s="49">
        <v>0</v>
      </c>
      <c r="S1214" s="50">
        <f aca="true" t="shared" si="180" ref="S1214:S1277">(F1214+R1214+SUM(G1214:Q1214)*2)/24</f>
        <v>0</v>
      </c>
      <c r="T1214" s="50" t="e">
        <f>S1214-#REF!</f>
        <v>#REF!</v>
      </c>
      <c r="U1214" s="51">
        <v>64</v>
      </c>
      <c r="V1214" s="51"/>
      <c r="W1214" s="51" t="s">
        <v>936</v>
      </c>
      <c r="X1214" s="51"/>
      <c r="Y1214" s="51">
        <v>48</v>
      </c>
      <c r="AA1214" s="53">
        <v>0</v>
      </c>
      <c r="AB1214" s="8">
        <v>0</v>
      </c>
      <c r="AC1214" s="54">
        <v>0</v>
      </c>
      <c r="AD1214" s="53"/>
      <c r="AE1214" s="8"/>
      <c r="AF1214" s="54">
        <f t="shared" si="179"/>
        <v>0</v>
      </c>
      <c r="AG1214" s="53"/>
      <c r="AH1214" s="8"/>
      <c r="AI1214" s="54">
        <f aca="true" t="shared" si="181" ref="AI1214:AI1277">AG1214+AH1214</f>
        <v>0</v>
      </c>
      <c r="AJ1214" s="53">
        <f t="shared" si="178"/>
        <v>0</v>
      </c>
      <c r="AK1214" s="8">
        <f t="shared" si="178"/>
        <v>0</v>
      </c>
      <c r="AL1214" s="54">
        <f t="shared" si="178"/>
        <v>0</v>
      </c>
      <c r="AM1214" s="55">
        <f aca="true" t="shared" si="182" ref="AM1214:AM1277">S1214-AC1214-AF1214-AL1214-AI1214</f>
        <v>0</v>
      </c>
      <c r="AN1214" s="4"/>
      <c r="AO1214" s="4"/>
    </row>
    <row r="1215" spans="1:41" ht="12.75">
      <c r="A1215" s="11">
        <v>1208</v>
      </c>
      <c r="B1215" s="46">
        <v>28300023</v>
      </c>
      <c r="C1215" s="57" t="s">
        <v>323</v>
      </c>
      <c r="D1215" s="5" t="s">
        <v>937</v>
      </c>
      <c r="F1215" s="48">
        <v>-21919786</v>
      </c>
      <c r="G1215" s="48">
        <v>-21500786</v>
      </c>
      <c r="H1215" s="48">
        <v>-21081786</v>
      </c>
      <c r="I1215" s="48">
        <v>-20662786</v>
      </c>
      <c r="J1215" s="48">
        <v>-20177786</v>
      </c>
      <c r="K1215" s="48">
        <v>-19692786</v>
      </c>
      <c r="L1215" s="48">
        <v>-19207786</v>
      </c>
      <c r="M1215" s="49">
        <v>-18722786</v>
      </c>
      <c r="N1215" s="49">
        <v>-18237786</v>
      </c>
      <c r="O1215" s="49">
        <v>-17752786</v>
      </c>
      <c r="P1215" s="49">
        <v>-17267786</v>
      </c>
      <c r="Q1215" s="49">
        <v>-16782786</v>
      </c>
      <c r="R1215" s="49">
        <v>-16474630</v>
      </c>
      <c r="S1215" s="50">
        <f t="shared" si="180"/>
        <v>-19190404.5</v>
      </c>
      <c r="T1215" s="50" t="e">
        <f>S1215-#REF!</f>
        <v>#REF!</v>
      </c>
      <c r="U1215" s="51" t="s">
        <v>920</v>
      </c>
      <c r="V1215" s="51" t="s">
        <v>921</v>
      </c>
      <c r="W1215" s="51" t="s">
        <v>922</v>
      </c>
      <c r="X1215" s="51" t="s">
        <v>923</v>
      </c>
      <c r="Y1215" s="51">
        <v>22</v>
      </c>
      <c r="AA1215" s="53">
        <v>0</v>
      </c>
      <c r="AB1215" s="8">
        <v>0</v>
      </c>
      <c r="AC1215" s="54">
        <v>0</v>
      </c>
      <c r="AD1215" s="53">
        <f>$S1215*$AJ$1</f>
        <v>-12502548.53175</v>
      </c>
      <c r="AE1215" s="8">
        <f>$S1215*$AJ$2</f>
        <v>-6687855.96825</v>
      </c>
      <c r="AF1215" s="54">
        <f>S1215</f>
        <v>-19190404.5</v>
      </c>
      <c r="AG1215" s="53"/>
      <c r="AH1215" s="8"/>
      <c r="AI1215" s="54">
        <f t="shared" si="181"/>
        <v>0</v>
      </c>
      <c r="AJ1215" s="53">
        <f t="shared" si="178"/>
        <v>0</v>
      </c>
      <c r="AK1215" s="8">
        <f t="shared" si="178"/>
        <v>0</v>
      </c>
      <c r="AL1215" s="54">
        <f t="shared" si="178"/>
        <v>0</v>
      </c>
      <c r="AM1215" s="55">
        <f t="shared" si="182"/>
        <v>0</v>
      </c>
      <c r="AN1215" s="4"/>
      <c r="AO1215" s="4"/>
    </row>
    <row r="1216" spans="1:41" ht="12.75">
      <c r="A1216" s="11">
        <v>1209</v>
      </c>
      <c r="B1216" s="46">
        <v>28300032</v>
      </c>
      <c r="C1216" s="57" t="s">
        <v>34</v>
      </c>
      <c r="D1216" s="11" t="s">
        <v>938</v>
      </c>
      <c r="F1216" s="48">
        <v>0</v>
      </c>
      <c r="G1216" s="48">
        <v>0</v>
      </c>
      <c r="H1216" s="48">
        <v>0</v>
      </c>
      <c r="I1216" s="48">
        <v>0</v>
      </c>
      <c r="J1216" s="48">
        <v>0</v>
      </c>
      <c r="K1216" s="48">
        <v>0</v>
      </c>
      <c r="L1216" s="48">
        <v>0</v>
      </c>
      <c r="M1216" s="49">
        <v>0</v>
      </c>
      <c r="N1216" s="49">
        <v>0</v>
      </c>
      <c r="O1216" s="49">
        <v>0</v>
      </c>
      <c r="P1216" s="49">
        <v>0</v>
      </c>
      <c r="Q1216" s="49">
        <v>0</v>
      </c>
      <c r="R1216" s="49">
        <v>0</v>
      </c>
      <c r="S1216" s="50">
        <f t="shared" si="180"/>
        <v>0</v>
      </c>
      <c r="T1216" s="50" t="e">
        <f>S1216-#REF!</f>
        <v>#REF!</v>
      </c>
      <c r="U1216" s="51">
        <v>64</v>
      </c>
      <c r="V1216" s="51"/>
      <c r="W1216" s="51" t="s">
        <v>355</v>
      </c>
      <c r="X1216" s="51"/>
      <c r="Y1216" s="51">
        <v>48</v>
      </c>
      <c r="AA1216" s="53">
        <v>0</v>
      </c>
      <c r="AB1216" s="8">
        <v>0</v>
      </c>
      <c r="AC1216" s="54">
        <v>0</v>
      </c>
      <c r="AD1216" s="53"/>
      <c r="AE1216" s="8"/>
      <c r="AF1216" s="54">
        <f aca="true" t="shared" si="183" ref="AF1216:AF1236">AD1216+AE1216</f>
        <v>0</v>
      </c>
      <c r="AG1216" s="53"/>
      <c r="AH1216" s="8"/>
      <c r="AI1216" s="54">
        <f t="shared" si="181"/>
        <v>0</v>
      </c>
      <c r="AJ1216" s="53">
        <f t="shared" si="178"/>
        <v>0</v>
      </c>
      <c r="AK1216" s="8">
        <f t="shared" si="178"/>
        <v>0</v>
      </c>
      <c r="AL1216" s="54">
        <f t="shared" si="178"/>
        <v>0</v>
      </c>
      <c r="AM1216" s="55">
        <f t="shared" si="182"/>
        <v>0</v>
      </c>
      <c r="AN1216" s="4"/>
      <c r="AO1216" s="4"/>
    </row>
    <row r="1217" spans="1:41" ht="12.75">
      <c r="A1217" s="11">
        <v>1210</v>
      </c>
      <c r="B1217" s="75">
        <v>28300033</v>
      </c>
      <c r="C1217" s="57" t="s">
        <v>323</v>
      </c>
      <c r="D1217" s="5" t="s">
        <v>939</v>
      </c>
      <c r="E1217" s="23"/>
      <c r="F1217" s="48">
        <v>-41422551</v>
      </c>
      <c r="G1217" s="48">
        <v>-41447551</v>
      </c>
      <c r="H1217" s="48">
        <v>-41472551</v>
      </c>
      <c r="I1217" s="48">
        <v>-41497551</v>
      </c>
      <c r="J1217" s="48">
        <v>-41591551</v>
      </c>
      <c r="K1217" s="48">
        <v>-41508551</v>
      </c>
      <c r="L1217" s="48">
        <v>-41514551</v>
      </c>
      <c r="M1217" s="49">
        <v>-41520551</v>
      </c>
      <c r="N1217" s="49">
        <v>-41526551</v>
      </c>
      <c r="O1217" s="49">
        <v>-41157551</v>
      </c>
      <c r="P1217" s="49">
        <v>-41378551</v>
      </c>
      <c r="Q1217" s="49">
        <v>-41361551</v>
      </c>
      <c r="R1217" s="49">
        <v>-37811977</v>
      </c>
      <c r="S1217" s="50">
        <f t="shared" si="180"/>
        <v>-41299527.083333336</v>
      </c>
      <c r="T1217" s="50" t="e">
        <f>S1217-#REF!</f>
        <v>#REF!</v>
      </c>
      <c r="U1217" s="51">
        <v>49</v>
      </c>
      <c r="V1217" s="51"/>
      <c r="W1217" s="51">
        <v>62</v>
      </c>
      <c r="X1217" s="51"/>
      <c r="Y1217" s="51">
        <v>47</v>
      </c>
      <c r="AA1217" s="53">
        <v>0</v>
      </c>
      <c r="AB1217" s="8">
        <v>0</v>
      </c>
      <c r="AC1217" s="54">
        <v>0</v>
      </c>
      <c r="AD1217" s="53"/>
      <c r="AE1217" s="8"/>
      <c r="AF1217" s="54">
        <f t="shared" si="183"/>
        <v>0</v>
      </c>
      <c r="AG1217" s="53"/>
      <c r="AH1217" s="8"/>
      <c r="AI1217" s="54">
        <f t="shared" si="181"/>
        <v>0</v>
      </c>
      <c r="AJ1217" s="53">
        <f t="shared" si="178"/>
        <v>-41299527.083333336</v>
      </c>
      <c r="AK1217" s="8">
        <f t="shared" si="178"/>
        <v>-41299527.083333336</v>
      </c>
      <c r="AL1217" s="54">
        <f t="shared" si="178"/>
        <v>-41299527.083333336</v>
      </c>
      <c r="AM1217" s="55">
        <f t="shared" si="182"/>
        <v>0</v>
      </c>
      <c r="AN1217" s="4"/>
      <c r="AO1217" s="4"/>
    </row>
    <row r="1218" spans="1:41" ht="12.75">
      <c r="A1218" s="11">
        <v>1211</v>
      </c>
      <c r="B1218" s="75">
        <v>28300041</v>
      </c>
      <c r="C1218" s="47"/>
      <c r="D1218" s="5" t="s">
        <v>940</v>
      </c>
      <c r="E1218" s="23">
        <v>38442</v>
      </c>
      <c r="F1218" s="48">
        <v>-3520994</v>
      </c>
      <c r="G1218" s="48">
        <v>-3520994</v>
      </c>
      <c r="H1218" s="48">
        <v>-3520994</v>
      </c>
      <c r="I1218" s="48">
        <v>-2385873</v>
      </c>
      <c r="J1218" s="48">
        <v>-2385873</v>
      </c>
      <c r="K1218" s="48">
        <v>-2385873</v>
      </c>
      <c r="L1218" s="48">
        <v>-2744922</v>
      </c>
      <c r="M1218" s="49">
        <v>-2744922</v>
      </c>
      <c r="N1218" s="49">
        <v>-2744922</v>
      </c>
      <c r="O1218" s="49">
        <v>-2629239</v>
      </c>
      <c r="P1218" s="49">
        <v>-2704507</v>
      </c>
      <c r="Q1218" s="49">
        <v>-2704507</v>
      </c>
      <c r="R1218" s="49">
        <v>-2569240</v>
      </c>
      <c r="S1218" s="50">
        <f t="shared" si="180"/>
        <v>-2793145.25</v>
      </c>
      <c r="T1218" s="50" t="e">
        <f>S1218-#REF!</f>
        <v>#REF!</v>
      </c>
      <c r="U1218" s="51">
        <v>41</v>
      </c>
      <c r="V1218" s="51"/>
      <c r="W1218" s="51" t="s">
        <v>1130</v>
      </c>
      <c r="X1218" s="51"/>
      <c r="Y1218" s="51">
        <v>42</v>
      </c>
      <c r="AA1218" s="53">
        <v>0</v>
      </c>
      <c r="AB1218" s="8">
        <v>0</v>
      </c>
      <c r="AC1218" s="54">
        <v>0</v>
      </c>
      <c r="AD1218" s="53"/>
      <c r="AE1218" s="8"/>
      <c r="AF1218" s="54">
        <f t="shared" si="183"/>
        <v>0</v>
      </c>
      <c r="AG1218" s="53"/>
      <c r="AH1218" s="8"/>
      <c r="AI1218" s="54">
        <f t="shared" si="181"/>
        <v>0</v>
      </c>
      <c r="AJ1218" s="53">
        <f aca="true" t="shared" si="184" ref="AJ1218:AL1237">IF($Y1218&gt;0,$S1218-$AF1218-$AI1218-$AC1218,0)</f>
        <v>-2793145.25</v>
      </c>
      <c r="AK1218" s="8">
        <f t="shared" si="184"/>
        <v>-2793145.25</v>
      </c>
      <c r="AL1218" s="54">
        <f t="shared" si="184"/>
        <v>-2793145.25</v>
      </c>
      <c r="AM1218" s="55">
        <f t="shared" si="182"/>
        <v>0</v>
      </c>
      <c r="AN1218" s="4"/>
      <c r="AO1218" s="4"/>
    </row>
    <row r="1219" spans="1:41" ht="12.75">
      <c r="A1219" s="11">
        <v>1212</v>
      </c>
      <c r="B1219" s="46">
        <v>28300042</v>
      </c>
      <c r="C1219" s="57" t="s">
        <v>34</v>
      </c>
      <c r="D1219" s="11" t="s">
        <v>941</v>
      </c>
      <c r="F1219" s="48">
        <v>0</v>
      </c>
      <c r="G1219" s="48">
        <v>0</v>
      </c>
      <c r="H1219" s="48">
        <v>0</v>
      </c>
      <c r="I1219" s="48">
        <v>0</v>
      </c>
      <c r="J1219" s="48">
        <v>0</v>
      </c>
      <c r="K1219" s="48">
        <v>0</v>
      </c>
      <c r="L1219" s="48">
        <v>0</v>
      </c>
      <c r="M1219" s="49">
        <v>0</v>
      </c>
      <c r="N1219" s="49">
        <v>0</v>
      </c>
      <c r="O1219" s="49">
        <v>0</v>
      </c>
      <c r="P1219" s="49">
        <v>0</v>
      </c>
      <c r="Q1219" s="49">
        <v>0</v>
      </c>
      <c r="R1219" s="49">
        <v>0</v>
      </c>
      <c r="S1219" s="50">
        <f t="shared" si="180"/>
        <v>0</v>
      </c>
      <c r="T1219" s="50" t="e">
        <f>S1219-#REF!</f>
        <v>#REF!</v>
      </c>
      <c r="U1219" s="51">
        <v>64</v>
      </c>
      <c r="V1219" s="51"/>
      <c r="W1219" s="51" t="s">
        <v>936</v>
      </c>
      <c r="X1219" s="51"/>
      <c r="Y1219" s="51">
        <v>48</v>
      </c>
      <c r="AA1219" s="53">
        <v>0</v>
      </c>
      <c r="AB1219" s="8">
        <v>0</v>
      </c>
      <c r="AC1219" s="54">
        <v>0</v>
      </c>
      <c r="AD1219" s="53"/>
      <c r="AE1219" s="8"/>
      <c r="AF1219" s="54">
        <f t="shared" si="183"/>
        <v>0</v>
      </c>
      <c r="AG1219" s="53"/>
      <c r="AH1219" s="8"/>
      <c r="AI1219" s="54">
        <f t="shared" si="181"/>
        <v>0</v>
      </c>
      <c r="AJ1219" s="53">
        <f t="shared" si="184"/>
        <v>0</v>
      </c>
      <c r="AK1219" s="8">
        <f t="shared" si="184"/>
        <v>0</v>
      </c>
      <c r="AL1219" s="54">
        <f t="shared" si="184"/>
        <v>0</v>
      </c>
      <c r="AM1219" s="55">
        <f t="shared" si="182"/>
        <v>0</v>
      </c>
      <c r="AN1219" s="4"/>
      <c r="AO1219" s="4"/>
    </row>
    <row r="1220" spans="1:41" ht="12.75">
      <c r="A1220" s="11">
        <v>1213</v>
      </c>
      <c r="B1220" s="75">
        <v>28300043</v>
      </c>
      <c r="C1220" s="57" t="s">
        <v>323</v>
      </c>
      <c r="D1220" s="5" t="s">
        <v>942</v>
      </c>
      <c r="E1220" s="23">
        <v>37894</v>
      </c>
      <c r="F1220" s="48">
        <v>-7619122</v>
      </c>
      <c r="G1220" s="48">
        <v>-7589122</v>
      </c>
      <c r="H1220" s="48">
        <v>-7559122</v>
      </c>
      <c r="I1220" s="48">
        <v>-7529122</v>
      </c>
      <c r="J1220" s="48">
        <v>-7499122</v>
      </c>
      <c r="K1220" s="48">
        <v>-7473122</v>
      </c>
      <c r="L1220" s="48">
        <v>-7705943</v>
      </c>
      <c r="M1220" s="49">
        <v>-7678943</v>
      </c>
      <c r="N1220" s="49">
        <v>-7652943</v>
      </c>
      <c r="O1220" s="49">
        <v>-8169943</v>
      </c>
      <c r="P1220" s="49">
        <v>-8262943</v>
      </c>
      <c r="Q1220" s="49">
        <v>-8230943</v>
      </c>
      <c r="R1220" s="49">
        <v>-8192943</v>
      </c>
      <c r="S1220" s="50">
        <f t="shared" si="180"/>
        <v>-7771441.708333333</v>
      </c>
      <c r="T1220" s="50" t="e">
        <f>S1220-#REF!</f>
        <v>#REF!</v>
      </c>
      <c r="U1220" s="51" t="s">
        <v>920</v>
      </c>
      <c r="V1220" s="51"/>
      <c r="W1220" s="51" t="s">
        <v>922</v>
      </c>
      <c r="X1220" s="51"/>
      <c r="Y1220" s="51">
        <v>22</v>
      </c>
      <c r="AA1220" s="53">
        <v>0</v>
      </c>
      <c r="AB1220" s="8">
        <v>0</v>
      </c>
      <c r="AC1220" s="54">
        <v>0</v>
      </c>
      <c r="AD1220" s="53"/>
      <c r="AE1220" s="8"/>
      <c r="AF1220" s="54">
        <f t="shared" si="183"/>
        <v>0</v>
      </c>
      <c r="AG1220" s="53">
        <f>$S1220*$AJ$1</f>
        <v>-5063094.272979166</v>
      </c>
      <c r="AH1220" s="8">
        <f>$S1220*$AJ$2</f>
        <v>-2708347.435354166</v>
      </c>
      <c r="AI1220" s="54">
        <f t="shared" si="181"/>
        <v>-7771441.708333332</v>
      </c>
      <c r="AJ1220" s="53">
        <f t="shared" si="184"/>
        <v>-9.313225746154785E-10</v>
      </c>
      <c r="AK1220" s="8">
        <f t="shared" si="184"/>
        <v>-9.313225746154785E-10</v>
      </c>
      <c r="AL1220" s="54">
        <f t="shared" si="184"/>
        <v>-9.313225746154785E-10</v>
      </c>
      <c r="AM1220" s="55">
        <f t="shared" si="182"/>
        <v>0</v>
      </c>
      <c r="AN1220" s="4"/>
      <c r="AO1220" s="4"/>
    </row>
    <row r="1221" spans="1:41" ht="12.75">
      <c r="A1221" s="11">
        <v>1214</v>
      </c>
      <c r="B1221" s="46">
        <v>28300052</v>
      </c>
      <c r="C1221" s="57" t="s">
        <v>34</v>
      </c>
      <c r="D1221" s="11" t="s">
        <v>943</v>
      </c>
      <c r="F1221" s="48">
        <v>0</v>
      </c>
      <c r="G1221" s="48">
        <v>0</v>
      </c>
      <c r="H1221" s="48">
        <v>0</v>
      </c>
      <c r="I1221" s="48">
        <v>0</v>
      </c>
      <c r="J1221" s="48">
        <v>0</v>
      </c>
      <c r="K1221" s="48">
        <v>0</v>
      </c>
      <c r="L1221" s="48">
        <v>0</v>
      </c>
      <c r="M1221" s="49">
        <v>0</v>
      </c>
      <c r="N1221" s="49">
        <v>0</v>
      </c>
      <c r="O1221" s="49">
        <v>0</v>
      </c>
      <c r="P1221" s="49">
        <v>0</v>
      </c>
      <c r="Q1221" s="49">
        <v>0</v>
      </c>
      <c r="R1221" s="49">
        <v>0</v>
      </c>
      <c r="S1221" s="50">
        <f t="shared" si="180"/>
        <v>0</v>
      </c>
      <c r="T1221" s="50" t="e">
        <f>S1221-#REF!</f>
        <v>#REF!</v>
      </c>
      <c r="U1221" s="51">
        <v>64</v>
      </c>
      <c r="V1221" s="51"/>
      <c r="W1221" s="51" t="s">
        <v>936</v>
      </c>
      <c r="X1221" s="51"/>
      <c r="Y1221" s="51">
        <v>48</v>
      </c>
      <c r="AA1221" s="53">
        <v>0</v>
      </c>
      <c r="AB1221" s="8">
        <v>0</v>
      </c>
      <c r="AC1221" s="54">
        <v>0</v>
      </c>
      <c r="AD1221" s="53"/>
      <c r="AE1221" s="8"/>
      <c r="AF1221" s="54">
        <f t="shared" si="183"/>
        <v>0</v>
      </c>
      <c r="AG1221" s="53"/>
      <c r="AH1221" s="8"/>
      <c r="AI1221" s="54">
        <f t="shared" si="181"/>
        <v>0</v>
      </c>
      <c r="AJ1221" s="53">
        <f t="shared" si="184"/>
        <v>0</v>
      </c>
      <c r="AK1221" s="8">
        <f t="shared" si="184"/>
        <v>0</v>
      </c>
      <c r="AL1221" s="54">
        <f t="shared" si="184"/>
        <v>0</v>
      </c>
      <c r="AM1221" s="55">
        <f t="shared" si="182"/>
        <v>0</v>
      </c>
      <c r="AN1221" s="4"/>
      <c r="AO1221" s="4"/>
    </row>
    <row r="1222" spans="1:41" ht="12.75">
      <c r="A1222" s="11">
        <v>1215</v>
      </c>
      <c r="B1222" s="46">
        <v>28300062</v>
      </c>
      <c r="C1222" s="57" t="s">
        <v>34</v>
      </c>
      <c r="D1222" s="11" t="s">
        <v>944</v>
      </c>
      <c r="F1222" s="48">
        <v>0</v>
      </c>
      <c r="G1222" s="48">
        <v>0</v>
      </c>
      <c r="H1222" s="48">
        <v>0</v>
      </c>
      <c r="I1222" s="48">
        <v>0</v>
      </c>
      <c r="J1222" s="48">
        <v>0</v>
      </c>
      <c r="K1222" s="48">
        <v>0</v>
      </c>
      <c r="L1222" s="48">
        <v>0</v>
      </c>
      <c r="M1222" s="49">
        <v>0</v>
      </c>
      <c r="N1222" s="49">
        <v>0</v>
      </c>
      <c r="O1222" s="49">
        <v>0</v>
      </c>
      <c r="P1222" s="49">
        <v>0</v>
      </c>
      <c r="Q1222" s="49">
        <v>0</v>
      </c>
      <c r="R1222" s="49">
        <v>0</v>
      </c>
      <c r="S1222" s="50">
        <f t="shared" si="180"/>
        <v>0</v>
      </c>
      <c r="T1222" s="50" t="e">
        <f>S1222-#REF!</f>
        <v>#REF!</v>
      </c>
      <c r="U1222" s="51">
        <v>64</v>
      </c>
      <c r="V1222" s="51"/>
      <c r="W1222" s="51" t="s">
        <v>936</v>
      </c>
      <c r="X1222" s="51"/>
      <c r="Y1222" s="51">
        <v>48</v>
      </c>
      <c r="AA1222" s="53">
        <v>0</v>
      </c>
      <c r="AB1222" s="8">
        <v>0</v>
      </c>
      <c r="AC1222" s="54">
        <v>0</v>
      </c>
      <c r="AD1222" s="53"/>
      <c r="AE1222" s="8"/>
      <c r="AF1222" s="54">
        <f t="shared" si="183"/>
        <v>0</v>
      </c>
      <c r="AG1222" s="53"/>
      <c r="AH1222" s="8"/>
      <c r="AI1222" s="54">
        <f t="shared" si="181"/>
        <v>0</v>
      </c>
      <c r="AJ1222" s="53">
        <f t="shared" si="184"/>
        <v>0</v>
      </c>
      <c r="AK1222" s="8">
        <f t="shared" si="184"/>
        <v>0</v>
      </c>
      <c r="AL1222" s="54">
        <f t="shared" si="184"/>
        <v>0</v>
      </c>
      <c r="AM1222" s="55">
        <f t="shared" si="182"/>
        <v>0</v>
      </c>
      <c r="AN1222" s="4"/>
      <c r="AO1222" s="4"/>
    </row>
    <row r="1223" spans="1:41" ht="12.75">
      <c r="A1223" s="11">
        <v>1216</v>
      </c>
      <c r="B1223" s="46">
        <v>28300072</v>
      </c>
      <c r="C1223" s="57" t="s">
        <v>34</v>
      </c>
      <c r="D1223" s="11" t="s">
        <v>945</v>
      </c>
      <c r="F1223" s="48">
        <v>0</v>
      </c>
      <c r="G1223" s="48">
        <v>0</v>
      </c>
      <c r="H1223" s="48">
        <v>0</v>
      </c>
      <c r="I1223" s="48">
        <v>0</v>
      </c>
      <c r="J1223" s="48">
        <v>0</v>
      </c>
      <c r="K1223" s="48">
        <v>0</v>
      </c>
      <c r="L1223" s="48">
        <v>0</v>
      </c>
      <c r="M1223" s="49">
        <v>0</v>
      </c>
      <c r="N1223" s="49">
        <v>0</v>
      </c>
      <c r="O1223" s="49">
        <v>0</v>
      </c>
      <c r="P1223" s="49">
        <v>0</v>
      </c>
      <c r="Q1223" s="49">
        <v>0</v>
      </c>
      <c r="R1223" s="49">
        <v>0</v>
      </c>
      <c r="S1223" s="50">
        <f t="shared" si="180"/>
        <v>0</v>
      </c>
      <c r="T1223" s="50" t="e">
        <f>S1223-#REF!</f>
        <v>#REF!</v>
      </c>
      <c r="U1223" s="51">
        <v>64</v>
      </c>
      <c r="V1223" s="51"/>
      <c r="W1223" s="51" t="s">
        <v>936</v>
      </c>
      <c r="X1223" s="56"/>
      <c r="Y1223" s="56">
        <v>48</v>
      </c>
      <c r="AA1223" s="53">
        <v>0</v>
      </c>
      <c r="AB1223" s="8">
        <v>0</v>
      </c>
      <c r="AC1223" s="54">
        <v>0</v>
      </c>
      <c r="AD1223" s="53"/>
      <c r="AE1223" s="8"/>
      <c r="AF1223" s="54">
        <f t="shared" si="183"/>
        <v>0</v>
      </c>
      <c r="AG1223" s="53"/>
      <c r="AH1223" s="8"/>
      <c r="AI1223" s="54">
        <f t="shared" si="181"/>
        <v>0</v>
      </c>
      <c r="AJ1223" s="53">
        <f t="shared" si="184"/>
        <v>0</v>
      </c>
      <c r="AK1223" s="8">
        <f t="shared" si="184"/>
        <v>0</v>
      </c>
      <c r="AL1223" s="54">
        <f t="shared" si="184"/>
        <v>0</v>
      </c>
      <c r="AM1223" s="55">
        <f t="shared" si="182"/>
        <v>0</v>
      </c>
      <c r="AN1223" s="4"/>
      <c r="AO1223" s="4"/>
    </row>
    <row r="1224" spans="1:41" ht="12.75">
      <c r="A1224" s="11">
        <v>1217</v>
      </c>
      <c r="B1224" s="46">
        <v>28300082</v>
      </c>
      <c r="C1224" s="57" t="s">
        <v>34</v>
      </c>
      <c r="D1224" s="11" t="s">
        <v>946</v>
      </c>
      <c r="F1224" s="48">
        <v>0</v>
      </c>
      <c r="G1224" s="48">
        <v>0</v>
      </c>
      <c r="H1224" s="48">
        <v>0</v>
      </c>
      <c r="I1224" s="48">
        <v>0</v>
      </c>
      <c r="J1224" s="48">
        <v>0</v>
      </c>
      <c r="K1224" s="48">
        <v>0</v>
      </c>
      <c r="L1224" s="48">
        <v>0</v>
      </c>
      <c r="M1224" s="49">
        <v>0</v>
      </c>
      <c r="N1224" s="49">
        <v>0</v>
      </c>
      <c r="O1224" s="49">
        <v>0</v>
      </c>
      <c r="P1224" s="49">
        <v>0</v>
      </c>
      <c r="Q1224" s="49">
        <v>0</v>
      </c>
      <c r="R1224" s="49">
        <v>0</v>
      </c>
      <c r="S1224" s="50">
        <f t="shared" si="180"/>
        <v>0</v>
      </c>
      <c r="T1224" s="50" t="e">
        <f>S1224-#REF!</f>
        <v>#REF!</v>
      </c>
      <c r="U1224" s="51">
        <v>64</v>
      </c>
      <c r="V1224" s="51"/>
      <c r="W1224" s="51" t="s">
        <v>936</v>
      </c>
      <c r="X1224" s="56"/>
      <c r="Y1224" s="56">
        <v>48</v>
      </c>
      <c r="AA1224" s="53">
        <v>0</v>
      </c>
      <c r="AB1224" s="8">
        <v>0</v>
      </c>
      <c r="AC1224" s="54">
        <v>0</v>
      </c>
      <c r="AD1224" s="53"/>
      <c r="AE1224" s="8"/>
      <c r="AF1224" s="54">
        <f t="shared" si="183"/>
        <v>0</v>
      </c>
      <c r="AG1224" s="53"/>
      <c r="AH1224" s="8"/>
      <c r="AI1224" s="54">
        <f t="shared" si="181"/>
        <v>0</v>
      </c>
      <c r="AJ1224" s="53">
        <f t="shared" si="184"/>
        <v>0</v>
      </c>
      <c r="AK1224" s="8">
        <f t="shared" si="184"/>
        <v>0</v>
      </c>
      <c r="AL1224" s="54">
        <f t="shared" si="184"/>
        <v>0</v>
      </c>
      <c r="AM1224" s="55">
        <f t="shared" si="182"/>
        <v>0</v>
      </c>
      <c r="AN1224" s="4"/>
      <c r="AO1224" s="4"/>
    </row>
    <row r="1225" spans="1:41" ht="12.75">
      <c r="A1225" s="11">
        <v>1218</v>
      </c>
      <c r="B1225" s="46">
        <v>28300092</v>
      </c>
      <c r="C1225" s="57" t="s">
        <v>34</v>
      </c>
      <c r="D1225" s="11" t="s">
        <v>947</v>
      </c>
      <c r="F1225" s="48">
        <v>0</v>
      </c>
      <c r="G1225" s="48">
        <v>0</v>
      </c>
      <c r="H1225" s="48">
        <v>0</v>
      </c>
      <c r="I1225" s="48">
        <v>0</v>
      </c>
      <c r="J1225" s="48">
        <v>0</v>
      </c>
      <c r="K1225" s="48">
        <v>0</v>
      </c>
      <c r="L1225" s="48">
        <v>0</v>
      </c>
      <c r="M1225" s="49">
        <v>0</v>
      </c>
      <c r="N1225" s="49">
        <v>0</v>
      </c>
      <c r="O1225" s="49">
        <v>0</v>
      </c>
      <c r="P1225" s="49">
        <v>0</v>
      </c>
      <c r="Q1225" s="49">
        <v>0</v>
      </c>
      <c r="R1225" s="49">
        <v>0</v>
      </c>
      <c r="S1225" s="50">
        <f t="shared" si="180"/>
        <v>0</v>
      </c>
      <c r="T1225" s="50" t="e">
        <f>S1225-#REF!</f>
        <v>#REF!</v>
      </c>
      <c r="U1225" s="51">
        <v>64</v>
      </c>
      <c r="V1225" s="51"/>
      <c r="W1225" s="51" t="s">
        <v>936</v>
      </c>
      <c r="X1225" s="51"/>
      <c r="Y1225" s="51">
        <v>48</v>
      </c>
      <c r="AA1225" s="53">
        <v>0</v>
      </c>
      <c r="AB1225" s="8">
        <v>0</v>
      </c>
      <c r="AC1225" s="54">
        <v>0</v>
      </c>
      <c r="AD1225" s="53"/>
      <c r="AE1225" s="8"/>
      <c r="AF1225" s="54">
        <f t="shared" si="183"/>
        <v>0</v>
      </c>
      <c r="AG1225" s="53"/>
      <c r="AH1225" s="8"/>
      <c r="AI1225" s="54">
        <f t="shared" si="181"/>
        <v>0</v>
      </c>
      <c r="AJ1225" s="53">
        <f t="shared" si="184"/>
        <v>0</v>
      </c>
      <c r="AK1225" s="8">
        <f t="shared" si="184"/>
        <v>0</v>
      </c>
      <c r="AL1225" s="54">
        <f t="shared" si="184"/>
        <v>0</v>
      </c>
      <c r="AM1225" s="55">
        <f t="shared" si="182"/>
        <v>0</v>
      </c>
      <c r="AN1225" s="4"/>
      <c r="AO1225" s="4"/>
    </row>
    <row r="1226" spans="1:41" ht="12.75">
      <c r="A1226" s="11">
        <v>1219</v>
      </c>
      <c r="B1226" s="46">
        <v>28300102</v>
      </c>
      <c r="C1226" s="57" t="s">
        <v>34</v>
      </c>
      <c r="D1226" s="11" t="s">
        <v>948</v>
      </c>
      <c r="F1226" s="48">
        <v>0</v>
      </c>
      <c r="G1226" s="48">
        <v>0</v>
      </c>
      <c r="H1226" s="48">
        <v>0</v>
      </c>
      <c r="I1226" s="48">
        <v>0</v>
      </c>
      <c r="J1226" s="48">
        <v>0</v>
      </c>
      <c r="K1226" s="48">
        <v>0</v>
      </c>
      <c r="L1226" s="48">
        <v>0</v>
      </c>
      <c r="M1226" s="49">
        <v>0</v>
      </c>
      <c r="N1226" s="49">
        <v>0</v>
      </c>
      <c r="O1226" s="49">
        <v>0</v>
      </c>
      <c r="P1226" s="49">
        <v>0</v>
      </c>
      <c r="Q1226" s="49">
        <v>0</v>
      </c>
      <c r="R1226" s="49">
        <v>0</v>
      </c>
      <c r="S1226" s="50">
        <f t="shared" si="180"/>
        <v>0</v>
      </c>
      <c r="T1226" s="50" t="e">
        <f>S1226-#REF!</f>
        <v>#REF!</v>
      </c>
      <c r="U1226" s="51">
        <v>64</v>
      </c>
      <c r="V1226" s="51"/>
      <c r="W1226" s="51" t="s">
        <v>936</v>
      </c>
      <c r="X1226" s="56"/>
      <c r="Y1226" s="56">
        <v>48</v>
      </c>
      <c r="AA1226" s="53">
        <v>0</v>
      </c>
      <c r="AB1226" s="8">
        <v>0</v>
      </c>
      <c r="AC1226" s="54">
        <v>0</v>
      </c>
      <c r="AD1226" s="53"/>
      <c r="AE1226" s="8"/>
      <c r="AF1226" s="54">
        <f t="shared" si="183"/>
        <v>0</v>
      </c>
      <c r="AG1226" s="53"/>
      <c r="AH1226" s="8"/>
      <c r="AI1226" s="54">
        <f t="shared" si="181"/>
        <v>0</v>
      </c>
      <c r="AJ1226" s="53">
        <f t="shared" si="184"/>
        <v>0</v>
      </c>
      <c r="AK1226" s="8">
        <f t="shared" si="184"/>
        <v>0</v>
      </c>
      <c r="AL1226" s="54">
        <f t="shared" si="184"/>
        <v>0</v>
      </c>
      <c r="AM1226" s="55">
        <f t="shared" si="182"/>
        <v>0</v>
      </c>
      <c r="AN1226" s="4"/>
      <c r="AO1226" s="4"/>
    </row>
    <row r="1227" spans="1:41" ht="12.75">
      <c r="A1227" s="11">
        <v>1220</v>
      </c>
      <c r="B1227" s="46">
        <v>28300112</v>
      </c>
      <c r="C1227" s="57" t="s">
        <v>34</v>
      </c>
      <c r="D1227" s="11" t="s">
        <v>949</v>
      </c>
      <c r="F1227" s="48">
        <v>0</v>
      </c>
      <c r="G1227" s="48">
        <v>0</v>
      </c>
      <c r="H1227" s="48">
        <v>0</v>
      </c>
      <c r="I1227" s="48">
        <v>0</v>
      </c>
      <c r="J1227" s="48">
        <v>0</v>
      </c>
      <c r="K1227" s="48">
        <v>0</v>
      </c>
      <c r="L1227" s="48">
        <v>0</v>
      </c>
      <c r="M1227" s="49">
        <v>0</v>
      </c>
      <c r="N1227" s="49">
        <v>0</v>
      </c>
      <c r="O1227" s="49">
        <v>0</v>
      </c>
      <c r="P1227" s="49">
        <v>0</v>
      </c>
      <c r="Q1227" s="49">
        <v>0</v>
      </c>
      <c r="R1227" s="49">
        <v>0</v>
      </c>
      <c r="S1227" s="50">
        <f t="shared" si="180"/>
        <v>0</v>
      </c>
      <c r="T1227" s="50" t="e">
        <f>S1227-#REF!</f>
        <v>#REF!</v>
      </c>
      <c r="U1227" s="51">
        <v>64</v>
      </c>
      <c r="V1227" s="51"/>
      <c r="W1227" s="51" t="s">
        <v>936</v>
      </c>
      <c r="X1227" s="51"/>
      <c r="Y1227" s="51">
        <v>48</v>
      </c>
      <c r="AA1227" s="53">
        <v>0</v>
      </c>
      <c r="AB1227" s="8">
        <v>0</v>
      </c>
      <c r="AC1227" s="54">
        <v>0</v>
      </c>
      <c r="AD1227" s="53"/>
      <c r="AE1227" s="8"/>
      <c r="AF1227" s="54">
        <f t="shared" si="183"/>
        <v>0</v>
      </c>
      <c r="AG1227" s="53"/>
      <c r="AH1227" s="8"/>
      <c r="AI1227" s="54">
        <f t="shared" si="181"/>
        <v>0</v>
      </c>
      <c r="AJ1227" s="53">
        <f t="shared" si="184"/>
        <v>0</v>
      </c>
      <c r="AK1227" s="8">
        <f t="shared" si="184"/>
        <v>0</v>
      </c>
      <c r="AL1227" s="54">
        <f t="shared" si="184"/>
        <v>0</v>
      </c>
      <c r="AM1227" s="55">
        <f t="shared" si="182"/>
        <v>0</v>
      </c>
      <c r="AN1227" s="4"/>
      <c r="AO1227" s="4"/>
    </row>
    <row r="1228" spans="1:41" ht="12.75">
      <c r="A1228" s="11">
        <v>1221</v>
      </c>
      <c r="B1228" s="46">
        <v>28300122</v>
      </c>
      <c r="C1228" s="57" t="s">
        <v>34</v>
      </c>
      <c r="D1228" s="11" t="s">
        <v>950</v>
      </c>
      <c r="F1228" s="48">
        <v>0</v>
      </c>
      <c r="G1228" s="48">
        <v>0</v>
      </c>
      <c r="H1228" s="48">
        <v>0</v>
      </c>
      <c r="I1228" s="48">
        <v>0</v>
      </c>
      <c r="J1228" s="48">
        <v>0</v>
      </c>
      <c r="K1228" s="48">
        <v>0</v>
      </c>
      <c r="L1228" s="48">
        <v>0</v>
      </c>
      <c r="M1228" s="49">
        <v>0</v>
      </c>
      <c r="N1228" s="49">
        <v>0</v>
      </c>
      <c r="O1228" s="49">
        <v>0</v>
      </c>
      <c r="P1228" s="49">
        <v>0</v>
      </c>
      <c r="Q1228" s="49">
        <v>0</v>
      </c>
      <c r="R1228" s="49">
        <v>0</v>
      </c>
      <c r="S1228" s="50">
        <f t="shared" si="180"/>
        <v>0</v>
      </c>
      <c r="T1228" s="50" t="e">
        <f>S1228-#REF!</f>
        <v>#REF!</v>
      </c>
      <c r="U1228" s="51">
        <v>64</v>
      </c>
      <c r="V1228" s="51"/>
      <c r="W1228" s="51" t="s">
        <v>936</v>
      </c>
      <c r="X1228" s="51"/>
      <c r="Y1228" s="51">
        <v>48</v>
      </c>
      <c r="AA1228" s="53">
        <v>0</v>
      </c>
      <c r="AB1228" s="8">
        <v>0</v>
      </c>
      <c r="AC1228" s="54">
        <v>0</v>
      </c>
      <c r="AD1228" s="53"/>
      <c r="AE1228" s="8"/>
      <c r="AF1228" s="54">
        <f t="shared" si="183"/>
        <v>0</v>
      </c>
      <c r="AG1228" s="53"/>
      <c r="AH1228" s="8"/>
      <c r="AI1228" s="54">
        <f t="shared" si="181"/>
        <v>0</v>
      </c>
      <c r="AJ1228" s="53">
        <f t="shared" si="184"/>
        <v>0</v>
      </c>
      <c r="AK1228" s="8">
        <f t="shared" si="184"/>
        <v>0</v>
      </c>
      <c r="AL1228" s="54">
        <f t="shared" si="184"/>
        <v>0</v>
      </c>
      <c r="AM1228" s="55">
        <f t="shared" si="182"/>
        <v>0</v>
      </c>
      <c r="AN1228" s="4"/>
      <c r="AO1228" s="4"/>
    </row>
    <row r="1229" spans="1:41" ht="12.75">
      <c r="A1229" s="11">
        <v>1222</v>
      </c>
      <c r="B1229" s="46">
        <v>28300132</v>
      </c>
      <c r="C1229" s="57" t="s">
        <v>34</v>
      </c>
      <c r="D1229" s="11" t="s">
        <v>951</v>
      </c>
      <c r="F1229" s="48">
        <v>0</v>
      </c>
      <c r="G1229" s="48">
        <v>0</v>
      </c>
      <c r="H1229" s="48">
        <v>0</v>
      </c>
      <c r="I1229" s="48">
        <v>0</v>
      </c>
      <c r="J1229" s="48">
        <v>0</v>
      </c>
      <c r="K1229" s="48">
        <v>0</v>
      </c>
      <c r="L1229" s="48">
        <v>0</v>
      </c>
      <c r="M1229" s="49">
        <v>0</v>
      </c>
      <c r="N1229" s="49">
        <v>0</v>
      </c>
      <c r="O1229" s="49">
        <v>0</v>
      </c>
      <c r="P1229" s="49">
        <v>0</v>
      </c>
      <c r="Q1229" s="49">
        <v>0</v>
      </c>
      <c r="R1229" s="49">
        <v>0</v>
      </c>
      <c r="S1229" s="50">
        <f t="shared" si="180"/>
        <v>0</v>
      </c>
      <c r="T1229" s="50" t="e">
        <f>S1229-#REF!</f>
        <v>#REF!</v>
      </c>
      <c r="U1229" s="51">
        <v>64</v>
      </c>
      <c r="V1229" s="51"/>
      <c r="W1229" s="51" t="s">
        <v>936</v>
      </c>
      <c r="X1229" s="51"/>
      <c r="Y1229" s="51">
        <v>48</v>
      </c>
      <c r="AA1229" s="53">
        <v>0</v>
      </c>
      <c r="AB1229" s="8">
        <v>0</v>
      </c>
      <c r="AC1229" s="54">
        <v>0</v>
      </c>
      <c r="AD1229" s="53"/>
      <c r="AE1229" s="8"/>
      <c r="AF1229" s="54">
        <f t="shared" si="183"/>
        <v>0</v>
      </c>
      <c r="AG1229" s="53"/>
      <c r="AH1229" s="8"/>
      <c r="AI1229" s="54">
        <f t="shared" si="181"/>
        <v>0</v>
      </c>
      <c r="AJ1229" s="53">
        <f t="shared" si="184"/>
        <v>0</v>
      </c>
      <c r="AK1229" s="8">
        <f t="shared" si="184"/>
        <v>0</v>
      </c>
      <c r="AL1229" s="54">
        <f t="shared" si="184"/>
        <v>0</v>
      </c>
      <c r="AM1229" s="55">
        <f t="shared" si="182"/>
        <v>0</v>
      </c>
      <c r="AN1229" s="4"/>
      <c r="AO1229" s="4"/>
    </row>
    <row r="1230" spans="1:41" ht="12.75">
      <c r="A1230" s="11">
        <v>1223</v>
      </c>
      <c r="B1230" s="46">
        <v>28300141</v>
      </c>
      <c r="C1230" s="11"/>
      <c r="D1230" s="5" t="s">
        <v>952</v>
      </c>
      <c r="F1230" s="48">
        <v>0</v>
      </c>
      <c r="G1230" s="48">
        <v>0</v>
      </c>
      <c r="H1230" s="48">
        <v>0</v>
      </c>
      <c r="I1230" s="48">
        <v>0</v>
      </c>
      <c r="J1230" s="48">
        <v>0</v>
      </c>
      <c r="K1230" s="48">
        <v>0</v>
      </c>
      <c r="L1230" s="48">
        <v>0</v>
      </c>
      <c r="M1230" s="49">
        <v>0</v>
      </c>
      <c r="N1230" s="49">
        <v>0</v>
      </c>
      <c r="O1230" s="49">
        <v>0</v>
      </c>
      <c r="P1230" s="49">
        <v>0</v>
      </c>
      <c r="Q1230" s="49">
        <v>0</v>
      </c>
      <c r="R1230" s="49">
        <v>0</v>
      </c>
      <c r="S1230" s="50">
        <f t="shared" si="180"/>
        <v>0</v>
      </c>
      <c r="T1230" s="50" t="e">
        <f>S1230-#REF!</f>
        <v>#REF!</v>
      </c>
      <c r="U1230" s="51" t="s">
        <v>1163</v>
      </c>
      <c r="V1230" s="51"/>
      <c r="W1230" s="51" t="s">
        <v>1164</v>
      </c>
      <c r="X1230" s="51"/>
      <c r="Y1230" s="51">
        <v>40</v>
      </c>
      <c r="AA1230" s="53">
        <v>0</v>
      </c>
      <c r="AB1230" s="8">
        <v>0</v>
      </c>
      <c r="AC1230" s="54">
        <v>0</v>
      </c>
      <c r="AD1230" s="53"/>
      <c r="AE1230" s="8"/>
      <c r="AF1230" s="54">
        <f t="shared" si="183"/>
        <v>0</v>
      </c>
      <c r="AG1230" s="53"/>
      <c r="AH1230" s="8"/>
      <c r="AI1230" s="54">
        <f t="shared" si="181"/>
        <v>0</v>
      </c>
      <c r="AJ1230" s="53">
        <f t="shared" si="184"/>
        <v>0</v>
      </c>
      <c r="AK1230" s="8">
        <f t="shared" si="184"/>
        <v>0</v>
      </c>
      <c r="AL1230" s="54">
        <f t="shared" si="184"/>
        <v>0</v>
      </c>
      <c r="AM1230" s="55">
        <f t="shared" si="182"/>
        <v>0</v>
      </c>
      <c r="AN1230" s="4"/>
      <c r="AO1230" s="4"/>
    </row>
    <row r="1231" spans="1:41" ht="12.75">
      <c r="A1231" s="11">
        <v>1224</v>
      </c>
      <c r="B1231" s="46">
        <v>28300142</v>
      </c>
      <c r="C1231" s="57" t="s">
        <v>34</v>
      </c>
      <c r="D1231" s="11" t="s">
        <v>953</v>
      </c>
      <c r="F1231" s="48">
        <v>0</v>
      </c>
      <c r="G1231" s="48">
        <v>0</v>
      </c>
      <c r="H1231" s="48">
        <v>0</v>
      </c>
      <c r="I1231" s="48">
        <v>0</v>
      </c>
      <c r="J1231" s="48">
        <v>0</v>
      </c>
      <c r="K1231" s="48">
        <v>0</v>
      </c>
      <c r="L1231" s="48">
        <v>0</v>
      </c>
      <c r="M1231" s="49">
        <v>0</v>
      </c>
      <c r="N1231" s="49">
        <v>0</v>
      </c>
      <c r="O1231" s="49">
        <v>0</v>
      </c>
      <c r="P1231" s="49">
        <v>0</v>
      </c>
      <c r="Q1231" s="49">
        <v>0</v>
      </c>
      <c r="R1231" s="49">
        <v>0</v>
      </c>
      <c r="S1231" s="50">
        <f t="shared" si="180"/>
        <v>0</v>
      </c>
      <c r="T1231" s="50" t="e">
        <f>S1231-#REF!</f>
        <v>#REF!</v>
      </c>
      <c r="U1231" s="51">
        <v>64</v>
      </c>
      <c r="V1231" s="51"/>
      <c r="W1231" s="51" t="s">
        <v>936</v>
      </c>
      <c r="X1231" s="51"/>
      <c r="Y1231" s="51">
        <v>48</v>
      </c>
      <c r="AA1231" s="53">
        <v>0</v>
      </c>
      <c r="AB1231" s="8">
        <v>0</v>
      </c>
      <c r="AC1231" s="54">
        <v>0</v>
      </c>
      <c r="AD1231" s="53"/>
      <c r="AE1231" s="8"/>
      <c r="AF1231" s="54">
        <f t="shared" si="183"/>
        <v>0</v>
      </c>
      <c r="AG1231" s="53"/>
      <c r="AH1231" s="8"/>
      <c r="AI1231" s="54">
        <f t="shared" si="181"/>
        <v>0</v>
      </c>
      <c r="AJ1231" s="53">
        <f t="shared" si="184"/>
        <v>0</v>
      </c>
      <c r="AK1231" s="8">
        <f t="shared" si="184"/>
        <v>0</v>
      </c>
      <c r="AL1231" s="54">
        <f t="shared" si="184"/>
        <v>0</v>
      </c>
      <c r="AM1231" s="55">
        <f t="shared" si="182"/>
        <v>0</v>
      </c>
      <c r="AN1231" s="4"/>
      <c r="AO1231" s="4"/>
    </row>
    <row r="1232" spans="1:41" ht="12.75">
      <c r="A1232" s="11">
        <v>1225</v>
      </c>
      <c r="B1232" s="46">
        <v>28300153</v>
      </c>
      <c r="C1232" s="57" t="s">
        <v>34</v>
      </c>
      <c r="D1232" s="11" t="s">
        <v>954</v>
      </c>
      <c r="F1232" s="48">
        <v>0</v>
      </c>
      <c r="G1232" s="48">
        <v>0</v>
      </c>
      <c r="H1232" s="48">
        <v>0</v>
      </c>
      <c r="I1232" s="48">
        <v>0</v>
      </c>
      <c r="J1232" s="48">
        <v>0</v>
      </c>
      <c r="K1232" s="48">
        <v>0</v>
      </c>
      <c r="L1232" s="48">
        <v>0</v>
      </c>
      <c r="M1232" s="49">
        <v>0</v>
      </c>
      <c r="N1232" s="49">
        <v>0</v>
      </c>
      <c r="O1232" s="49">
        <v>0</v>
      </c>
      <c r="P1232" s="49">
        <v>0</v>
      </c>
      <c r="Q1232" s="49">
        <v>0</v>
      </c>
      <c r="R1232" s="49">
        <v>0</v>
      </c>
      <c r="S1232" s="50">
        <f t="shared" si="180"/>
        <v>0</v>
      </c>
      <c r="T1232" s="50" t="e">
        <f>S1232-#REF!</f>
        <v>#REF!</v>
      </c>
      <c r="U1232" s="51" t="s">
        <v>1224</v>
      </c>
      <c r="V1232" s="51"/>
      <c r="W1232" s="51" t="s">
        <v>372</v>
      </c>
      <c r="X1232" s="51"/>
      <c r="Y1232" s="51">
        <v>48</v>
      </c>
      <c r="Z1232" s="64"/>
      <c r="AA1232" s="53">
        <v>0</v>
      </c>
      <c r="AB1232" s="8">
        <v>0</v>
      </c>
      <c r="AC1232" s="54">
        <v>0</v>
      </c>
      <c r="AD1232" s="53"/>
      <c r="AE1232" s="8"/>
      <c r="AF1232" s="54">
        <f t="shared" si="183"/>
        <v>0</v>
      </c>
      <c r="AG1232" s="53"/>
      <c r="AH1232" s="8"/>
      <c r="AI1232" s="54">
        <f t="shared" si="181"/>
        <v>0</v>
      </c>
      <c r="AJ1232" s="53">
        <f t="shared" si="184"/>
        <v>0</v>
      </c>
      <c r="AK1232" s="8">
        <f t="shared" si="184"/>
        <v>0</v>
      </c>
      <c r="AL1232" s="54">
        <f t="shared" si="184"/>
        <v>0</v>
      </c>
      <c r="AM1232" s="55">
        <f t="shared" si="182"/>
        <v>0</v>
      </c>
      <c r="AN1232" s="4"/>
      <c r="AO1232" s="4"/>
    </row>
    <row r="1233" spans="1:41" ht="12.75">
      <c r="A1233" s="11">
        <v>1226</v>
      </c>
      <c r="B1233" s="46">
        <v>28300162</v>
      </c>
      <c r="C1233" s="11"/>
      <c r="D1233" s="11" t="s">
        <v>955</v>
      </c>
      <c r="E1233" s="3">
        <v>38508</v>
      </c>
      <c r="F1233" s="48">
        <v>-29662</v>
      </c>
      <c r="G1233" s="48">
        <v>-29662</v>
      </c>
      <c r="H1233" s="48">
        <v>-29662</v>
      </c>
      <c r="I1233" s="48">
        <v>-41059</v>
      </c>
      <c r="J1233" s="48">
        <v>-41059</v>
      </c>
      <c r="K1233" s="48">
        <v>-41059</v>
      </c>
      <c r="L1233" s="48">
        <v>0</v>
      </c>
      <c r="M1233" s="49">
        <v>0</v>
      </c>
      <c r="N1233" s="49">
        <v>0</v>
      </c>
      <c r="O1233" s="49">
        <v>-4645</v>
      </c>
      <c r="P1233" s="49">
        <v>-4645</v>
      </c>
      <c r="Q1233" s="49">
        <v>-4645</v>
      </c>
      <c r="R1233" s="49">
        <v>-10748</v>
      </c>
      <c r="S1233" s="50">
        <f t="shared" si="180"/>
        <v>-18053.416666666668</v>
      </c>
      <c r="T1233" s="50" t="e">
        <f>S1233-#REF!</f>
        <v>#REF!</v>
      </c>
      <c r="U1233" s="51" t="s">
        <v>1163</v>
      </c>
      <c r="V1233" s="51"/>
      <c r="W1233" s="51" t="s">
        <v>1164</v>
      </c>
      <c r="X1233" s="51"/>
      <c r="Y1233" s="51">
        <v>40</v>
      </c>
      <c r="AA1233" s="53">
        <v>0</v>
      </c>
      <c r="AB1233" s="8">
        <v>0</v>
      </c>
      <c r="AC1233" s="54">
        <v>0</v>
      </c>
      <c r="AD1233" s="53"/>
      <c r="AE1233" s="8"/>
      <c r="AF1233" s="54">
        <f t="shared" si="183"/>
        <v>0</v>
      </c>
      <c r="AG1233" s="53"/>
      <c r="AH1233" s="8"/>
      <c r="AI1233" s="54">
        <f t="shared" si="181"/>
        <v>0</v>
      </c>
      <c r="AJ1233" s="53">
        <f t="shared" si="184"/>
        <v>-18053.416666666668</v>
      </c>
      <c r="AK1233" s="8">
        <f t="shared" si="184"/>
        <v>-18053.416666666668</v>
      </c>
      <c r="AL1233" s="54">
        <f t="shared" si="184"/>
        <v>-18053.416666666668</v>
      </c>
      <c r="AM1233" s="55">
        <f t="shared" si="182"/>
        <v>0</v>
      </c>
      <c r="AN1233" s="4"/>
      <c r="AO1233" s="4"/>
    </row>
    <row r="1234" spans="1:41" ht="12.75">
      <c r="A1234" s="11">
        <v>1227</v>
      </c>
      <c r="B1234" s="46">
        <v>28300172</v>
      </c>
      <c r="C1234" s="11"/>
      <c r="D1234" s="11" t="s">
        <v>956</v>
      </c>
      <c r="E1234" s="3">
        <v>38687</v>
      </c>
      <c r="F1234" s="48">
        <v>-1375000</v>
      </c>
      <c r="G1234" s="48">
        <v>-1375000</v>
      </c>
      <c r="H1234" s="48">
        <v>-1375000</v>
      </c>
      <c r="I1234" s="48">
        <v>-1375000</v>
      </c>
      <c r="J1234" s="48">
        <v>-1375000</v>
      </c>
      <c r="K1234" s="48">
        <v>-1375000</v>
      </c>
      <c r="L1234" s="48">
        <v>-1375000</v>
      </c>
      <c r="M1234" s="49">
        <v>-1375000</v>
      </c>
      <c r="N1234" s="49">
        <v>-1375000</v>
      </c>
      <c r="O1234" s="49">
        <v>-1375000</v>
      </c>
      <c r="P1234" s="49">
        <v>-1375000</v>
      </c>
      <c r="Q1234" s="49">
        <v>-1375000</v>
      </c>
      <c r="R1234" s="49">
        <v>-1375000</v>
      </c>
      <c r="S1234" s="50">
        <f t="shared" si="180"/>
        <v>-1375000</v>
      </c>
      <c r="T1234" s="50" t="e">
        <f>S1234-#REF!</f>
        <v>#REF!</v>
      </c>
      <c r="U1234" s="51" t="s">
        <v>1186</v>
      </c>
      <c r="V1234" s="51"/>
      <c r="W1234" s="51"/>
      <c r="X1234" s="51"/>
      <c r="Y1234" s="51"/>
      <c r="AA1234" s="53">
        <v>0</v>
      </c>
      <c r="AB1234" s="8">
        <v>0</v>
      </c>
      <c r="AC1234" s="54">
        <v>0</v>
      </c>
      <c r="AD1234" s="53"/>
      <c r="AE1234" s="8"/>
      <c r="AF1234" s="54">
        <f t="shared" si="183"/>
        <v>0</v>
      </c>
      <c r="AG1234" s="53"/>
      <c r="AH1234" s="8"/>
      <c r="AI1234" s="54">
        <f t="shared" si="181"/>
        <v>0</v>
      </c>
      <c r="AJ1234" s="53">
        <f t="shared" si="184"/>
        <v>0</v>
      </c>
      <c r="AK1234" s="8">
        <f t="shared" si="184"/>
        <v>0</v>
      </c>
      <c r="AL1234" s="54">
        <f t="shared" si="184"/>
        <v>0</v>
      </c>
      <c r="AM1234" s="55">
        <f t="shared" si="182"/>
        <v>-1375000</v>
      </c>
      <c r="AN1234" s="4"/>
      <c r="AO1234" s="4"/>
    </row>
    <row r="1235" spans="1:41" ht="12.75">
      <c r="A1235" s="11">
        <v>1228</v>
      </c>
      <c r="B1235" s="46">
        <v>28300183</v>
      </c>
      <c r="C1235" s="57" t="s">
        <v>34</v>
      </c>
      <c r="D1235" s="11" t="s">
        <v>957</v>
      </c>
      <c r="F1235" s="48">
        <v>0</v>
      </c>
      <c r="G1235" s="48">
        <v>0</v>
      </c>
      <c r="H1235" s="48">
        <v>0</v>
      </c>
      <c r="I1235" s="48">
        <v>0</v>
      </c>
      <c r="J1235" s="48">
        <v>0</v>
      </c>
      <c r="K1235" s="48">
        <v>0</v>
      </c>
      <c r="L1235" s="48">
        <v>0</v>
      </c>
      <c r="M1235" s="49">
        <v>0</v>
      </c>
      <c r="N1235" s="49">
        <v>0</v>
      </c>
      <c r="O1235" s="49">
        <v>0</v>
      </c>
      <c r="P1235" s="49">
        <v>0</v>
      </c>
      <c r="Q1235" s="49">
        <v>0</v>
      </c>
      <c r="R1235" s="49">
        <v>0</v>
      </c>
      <c r="S1235" s="50">
        <f t="shared" si="180"/>
        <v>0</v>
      </c>
      <c r="T1235" s="50" t="e">
        <f>S1235-#REF!</f>
        <v>#REF!</v>
      </c>
      <c r="U1235" s="51" t="s">
        <v>1224</v>
      </c>
      <c r="V1235" s="51"/>
      <c r="W1235" s="51" t="s">
        <v>372</v>
      </c>
      <c r="X1235" s="51"/>
      <c r="Y1235" s="51">
        <v>48</v>
      </c>
      <c r="AA1235" s="53">
        <v>0</v>
      </c>
      <c r="AB1235" s="8">
        <v>0</v>
      </c>
      <c r="AC1235" s="54">
        <v>0</v>
      </c>
      <c r="AD1235" s="53"/>
      <c r="AE1235" s="8"/>
      <c r="AF1235" s="54">
        <f t="shared" si="183"/>
        <v>0</v>
      </c>
      <c r="AG1235" s="53"/>
      <c r="AH1235" s="8"/>
      <c r="AI1235" s="54">
        <f t="shared" si="181"/>
        <v>0</v>
      </c>
      <c r="AJ1235" s="53">
        <f t="shared" si="184"/>
        <v>0</v>
      </c>
      <c r="AK1235" s="8">
        <f t="shared" si="184"/>
        <v>0</v>
      </c>
      <c r="AL1235" s="54">
        <f t="shared" si="184"/>
        <v>0</v>
      </c>
      <c r="AM1235" s="55">
        <f t="shared" si="182"/>
        <v>0</v>
      </c>
      <c r="AN1235" s="4"/>
      <c r="AO1235" s="4"/>
    </row>
    <row r="1236" spans="1:41" ht="12.75">
      <c r="A1236" s="11">
        <v>1229</v>
      </c>
      <c r="B1236" s="46">
        <v>28300191</v>
      </c>
      <c r="D1236" s="11" t="s">
        <v>958</v>
      </c>
      <c r="F1236" s="48">
        <v>0</v>
      </c>
      <c r="G1236" s="48">
        <v>0</v>
      </c>
      <c r="H1236" s="48">
        <v>0</v>
      </c>
      <c r="I1236" s="48">
        <v>0</v>
      </c>
      <c r="J1236" s="48">
        <v>0</v>
      </c>
      <c r="K1236" s="48">
        <v>0</v>
      </c>
      <c r="L1236" s="48">
        <v>0</v>
      </c>
      <c r="M1236" s="49">
        <v>0</v>
      </c>
      <c r="N1236" s="49">
        <v>0</v>
      </c>
      <c r="O1236" s="49">
        <v>0</v>
      </c>
      <c r="P1236" s="49">
        <v>0</v>
      </c>
      <c r="Q1236" s="49">
        <v>0</v>
      </c>
      <c r="R1236" s="49">
        <v>0</v>
      </c>
      <c r="S1236" s="50">
        <f t="shared" si="180"/>
        <v>0</v>
      </c>
      <c r="T1236" s="50" t="e">
        <f>S1236-#REF!</f>
        <v>#REF!</v>
      </c>
      <c r="U1236" s="51"/>
      <c r="V1236" s="51"/>
      <c r="W1236" s="51" t="s">
        <v>1161</v>
      </c>
      <c r="X1236" s="51"/>
      <c r="Y1236" s="51"/>
      <c r="AA1236" s="53">
        <v>0</v>
      </c>
      <c r="AB1236" s="8">
        <v>0</v>
      </c>
      <c r="AC1236" s="54">
        <v>0</v>
      </c>
      <c r="AD1236" s="53"/>
      <c r="AE1236" s="8"/>
      <c r="AF1236" s="54">
        <f t="shared" si="183"/>
        <v>0</v>
      </c>
      <c r="AG1236" s="53"/>
      <c r="AH1236" s="8"/>
      <c r="AI1236" s="54">
        <f t="shared" si="181"/>
        <v>0</v>
      </c>
      <c r="AJ1236" s="53">
        <f t="shared" si="184"/>
        <v>0</v>
      </c>
      <c r="AK1236" s="8">
        <f t="shared" si="184"/>
        <v>0</v>
      </c>
      <c r="AL1236" s="54">
        <f t="shared" si="184"/>
        <v>0</v>
      </c>
      <c r="AM1236" s="55">
        <f t="shared" si="182"/>
        <v>0</v>
      </c>
      <c r="AN1236" s="4"/>
      <c r="AO1236" s="4"/>
    </row>
    <row r="1237" spans="1:41" ht="12.75">
      <c r="A1237" s="11">
        <v>1230</v>
      </c>
      <c r="B1237" s="46">
        <v>28300193</v>
      </c>
      <c r="D1237" s="5" t="s">
        <v>959</v>
      </c>
      <c r="F1237" s="48">
        <v>-2794254</v>
      </c>
      <c r="G1237" s="48">
        <v>-2663254</v>
      </c>
      <c r="H1237" s="48">
        <v>-2532254</v>
      </c>
      <c r="I1237" s="48">
        <v>-2401254</v>
      </c>
      <c r="J1237" s="48">
        <v>-2269254</v>
      </c>
      <c r="K1237" s="48">
        <v>-2110254</v>
      </c>
      <c r="L1237" s="48">
        <v>-1964254</v>
      </c>
      <c r="M1237" s="49">
        <v>-1818254</v>
      </c>
      <c r="N1237" s="49">
        <v>-1672254</v>
      </c>
      <c r="O1237" s="49">
        <v>-1526254</v>
      </c>
      <c r="P1237" s="49">
        <v>-1380254</v>
      </c>
      <c r="Q1237" s="49">
        <v>-1234254</v>
      </c>
      <c r="R1237" s="49">
        <v>-1277069</v>
      </c>
      <c r="S1237" s="50">
        <f t="shared" si="180"/>
        <v>-1967287.9583333333</v>
      </c>
      <c r="T1237" s="50" t="e">
        <f>S1237-#REF!</f>
        <v>#REF!</v>
      </c>
      <c r="U1237" s="51" t="s">
        <v>920</v>
      </c>
      <c r="V1237" s="51" t="s">
        <v>921</v>
      </c>
      <c r="W1237" s="51" t="s">
        <v>922</v>
      </c>
      <c r="X1237" s="51" t="s">
        <v>923</v>
      </c>
      <c r="Y1237" s="51">
        <v>22</v>
      </c>
      <c r="AA1237" s="53">
        <v>0</v>
      </c>
      <c r="AB1237" s="8">
        <v>0</v>
      </c>
      <c r="AC1237" s="54">
        <v>0</v>
      </c>
      <c r="AD1237" s="53">
        <f>$S1237*$AJ$1</f>
        <v>-1281688.1048541665</v>
      </c>
      <c r="AE1237" s="8">
        <f>$S1237*$AJ$2</f>
        <v>-685599.8534791666</v>
      </c>
      <c r="AF1237" s="54">
        <f>S1237</f>
        <v>-1967287.9583333333</v>
      </c>
      <c r="AG1237" s="53"/>
      <c r="AH1237" s="8"/>
      <c r="AI1237" s="54">
        <f t="shared" si="181"/>
        <v>0</v>
      </c>
      <c r="AJ1237" s="53">
        <f t="shared" si="184"/>
        <v>0</v>
      </c>
      <c r="AK1237" s="8">
        <f t="shared" si="184"/>
        <v>0</v>
      </c>
      <c r="AL1237" s="54">
        <f t="shared" si="184"/>
        <v>0</v>
      </c>
      <c r="AM1237" s="55">
        <f t="shared" si="182"/>
        <v>0</v>
      </c>
      <c r="AN1237" s="4"/>
      <c r="AO1237" s="4"/>
    </row>
    <row r="1238" spans="1:41" ht="12.75">
      <c r="A1238" s="11">
        <v>1231</v>
      </c>
      <c r="B1238" s="46">
        <v>28300211</v>
      </c>
      <c r="D1238" s="70" t="s">
        <v>960</v>
      </c>
      <c r="E1238" s="3">
        <v>38777</v>
      </c>
      <c r="F1238" s="48">
        <v>-2638000</v>
      </c>
      <c r="G1238" s="48">
        <v>-2641000</v>
      </c>
      <c r="H1238" s="48">
        <v>-8123000</v>
      </c>
      <c r="I1238" s="48">
        <v>-32331000</v>
      </c>
      <c r="J1238" s="48">
        <v>-33513000</v>
      </c>
      <c r="K1238" s="48">
        <v>-37651000</v>
      </c>
      <c r="L1238" s="48">
        <v>-37939000</v>
      </c>
      <c r="M1238" s="49">
        <v>-37766000</v>
      </c>
      <c r="N1238" s="49">
        <v>-37765000</v>
      </c>
      <c r="O1238" s="49">
        <v>-37793000</v>
      </c>
      <c r="P1238" s="49">
        <v>-37800000</v>
      </c>
      <c r="Q1238" s="49">
        <v>-37801000</v>
      </c>
      <c r="R1238" s="49">
        <v>-37819000</v>
      </c>
      <c r="S1238" s="50">
        <f t="shared" si="180"/>
        <v>-30112625</v>
      </c>
      <c r="T1238" s="50" t="e">
        <f>S1238-#REF!</f>
        <v>#REF!</v>
      </c>
      <c r="U1238" s="51"/>
      <c r="V1238" s="51"/>
      <c r="W1238" s="51" t="s">
        <v>1161</v>
      </c>
      <c r="X1238" s="51"/>
      <c r="Y1238" s="51"/>
      <c r="AA1238" s="53">
        <v>0</v>
      </c>
      <c r="AB1238" s="8">
        <v>0</v>
      </c>
      <c r="AC1238" s="54">
        <v>0</v>
      </c>
      <c r="AD1238" s="53"/>
      <c r="AE1238" s="8"/>
      <c r="AF1238" s="54">
        <f aca="true" t="shared" si="185" ref="AF1238:AF1252">AD1238+AE1238</f>
        <v>0</v>
      </c>
      <c r="AG1238" s="53"/>
      <c r="AH1238" s="8"/>
      <c r="AI1238" s="54">
        <f t="shared" si="181"/>
        <v>0</v>
      </c>
      <c r="AJ1238" s="53">
        <f aca="true" t="shared" si="186" ref="AJ1238:AL1257">IF($Y1238&gt;0,$S1238-$AF1238-$AI1238-$AC1238,0)</f>
        <v>0</v>
      </c>
      <c r="AK1238" s="8">
        <f t="shared" si="186"/>
        <v>0</v>
      </c>
      <c r="AL1238" s="54">
        <f t="shared" si="186"/>
        <v>0</v>
      </c>
      <c r="AM1238" s="55">
        <f t="shared" si="182"/>
        <v>-30112625</v>
      </c>
      <c r="AN1238" s="4"/>
      <c r="AO1238" s="4"/>
    </row>
    <row r="1239" spans="1:41" ht="12.75">
      <c r="A1239" s="11">
        <v>1232</v>
      </c>
      <c r="B1239" s="46">
        <v>28300231</v>
      </c>
      <c r="D1239" s="70" t="s">
        <v>961</v>
      </c>
      <c r="F1239" s="48"/>
      <c r="G1239" s="48"/>
      <c r="H1239" s="48"/>
      <c r="I1239" s="48"/>
      <c r="J1239" s="48"/>
      <c r="K1239" s="48"/>
      <c r="L1239" s="48"/>
      <c r="R1239" s="49">
        <v>-11774187</v>
      </c>
      <c r="S1239" s="50">
        <f t="shared" si="180"/>
        <v>-490591.125</v>
      </c>
      <c r="T1239" s="50" t="e">
        <f>S1239-#REF!</f>
        <v>#REF!</v>
      </c>
      <c r="U1239" s="51" t="s">
        <v>962</v>
      </c>
      <c r="V1239" s="51"/>
      <c r="W1239" s="51" t="s">
        <v>418</v>
      </c>
      <c r="X1239" s="51"/>
      <c r="Y1239" s="51" t="s">
        <v>962</v>
      </c>
      <c r="AA1239" s="53">
        <v>0</v>
      </c>
      <c r="AB1239" s="8">
        <v>0</v>
      </c>
      <c r="AC1239" s="54">
        <v>0</v>
      </c>
      <c r="AD1239" s="53"/>
      <c r="AE1239" s="8"/>
      <c r="AF1239" s="54">
        <f t="shared" si="185"/>
        <v>0</v>
      </c>
      <c r="AG1239" s="53">
        <f>$S1239</f>
        <v>-490591.125</v>
      </c>
      <c r="AH1239" s="8">
        <v>0</v>
      </c>
      <c r="AI1239" s="54">
        <f t="shared" si="181"/>
        <v>-490591.125</v>
      </c>
      <c r="AJ1239" s="53">
        <f t="shared" si="186"/>
        <v>0</v>
      </c>
      <c r="AK1239" s="8">
        <f t="shared" si="186"/>
        <v>0</v>
      </c>
      <c r="AL1239" s="54">
        <f t="shared" si="186"/>
        <v>0</v>
      </c>
      <c r="AM1239" s="55">
        <f t="shared" si="182"/>
        <v>0</v>
      </c>
      <c r="AN1239" s="4"/>
      <c r="AO1239" s="4"/>
    </row>
    <row r="1240" spans="1:41" ht="12.75">
      <c r="A1240" s="11">
        <v>1233</v>
      </c>
      <c r="B1240" s="46">
        <v>28300241</v>
      </c>
      <c r="D1240" s="70" t="s">
        <v>963</v>
      </c>
      <c r="E1240" s="3">
        <v>38961</v>
      </c>
      <c r="F1240" s="48">
        <v>-1750</v>
      </c>
      <c r="G1240" s="48">
        <v>-1750</v>
      </c>
      <c r="H1240" s="48">
        <v>-1750</v>
      </c>
      <c r="I1240" s="48">
        <v>-3750</v>
      </c>
      <c r="J1240" s="48">
        <v>-3750</v>
      </c>
      <c r="K1240" s="48">
        <v>-3750</v>
      </c>
      <c r="L1240" s="48">
        <v>-3750</v>
      </c>
      <c r="M1240" s="49">
        <v>-3750</v>
      </c>
      <c r="N1240" s="49">
        <v>-3750</v>
      </c>
      <c r="O1240" s="49">
        <v>-3750</v>
      </c>
      <c r="P1240" s="49">
        <v>-3750</v>
      </c>
      <c r="Q1240" s="49">
        <v>-3750</v>
      </c>
      <c r="R1240" s="49">
        <v>-3750</v>
      </c>
      <c r="S1240" s="50">
        <f t="shared" si="180"/>
        <v>-3333.3333333333335</v>
      </c>
      <c r="T1240" s="50" t="e">
        <f>S1240-#REF!</f>
        <v>#REF!</v>
      </c>
      <c r="U1240" s="51"/>
      <c r="V1240" s="51"/>
      <c r="W1240" s="51" t="s">
        <v>1161</v>
      </c>
      <c r="X1240" s="56"/>
      <c r="Y1240" s="56"/>
      <c r="AA1240" s="53">
        <v>0</v>
      </c>
      <c r="AB1240" s="8">
        <v>0</v>
      </c>
      <c r="AC1240" s="54">
        <v>0</v>
      </c>
      <c r="AD1240" s="53"/>
      <c r="AE1240" s="8"/>
      <c r="AF1240" s="54">
        <f t="shared" si="185"/>
        <v>0</v>
      </c>
      <c r="AG1240" s="53"/>
      <c r="AH1240" s="8"/>
      <c r="AI1240" s="54">
        <f t="shared" si="181"/>
        <v>0</v>
      </c>
      <c r="AJ1240" s="53">
        <f t="shared" si="186"/>
        <v>0</v>
      </c>
      <c r="AK1240" s="8">
        <f t="shared" si="186"/>
        <v>0</v>
      </c>
      <c r="AL1240" s="54">
        <f t="shared" si="186"/>
        <v>0</v>
      </c>
      <c r="AM1240" s="55">
        <f t="shared" si="182"/>
        <v>-3333.3333333333335</v>
      </c>
      <c r="AN1240" s="4"/>
      <c r="AO1240" s="4"/>
    </row>
    <row r="1241" spans="1:41" ht="12.75">
      <c r="A1241" s="11">
        <v>1234</v>
      </c>
      <c r="B1241" s="46">
        <v>28300251</v>
      </c>
      <c r="D1241" s="11" t="s">
        <v>964</v>
      </c>
      <c r="F1241" s="48">
        <v>1000</v>
      </c>
      <c r="G1241" s="48">
        <v>1000</v>
      </c>
      <c r="H1241" s="48">
        <v>1000</v>
      </c>
      <c r="I1241" s="48">
        <v>0</v>
      </c>
      <c r="J1241" s="48">
        <v>0</v>
      </c>
      <c r="K1241" s="48">
        <v>0</v>
      </c>
      <c r="L1241" s="48">
        <v>0</v>
      </c>
      <c r="M1241" s="49">
        <v>0</v>
      </c>
      <c r="N1241" s="49">
        <v>0</v>
      </c>
      <c r="O1241" s="49">
        <v>0</v>
      </c>
      <c r="P1241" s="49">
        <v>0</v>
      </c>
      <c r="Q1241" s="49">
        <v>0</v>
      </c>
      <c r="R1241" s="49">
        <v>0</v>
      </c>
      <c r="S1241" s="50">
        <f t="shared" si="180"/>
        <v>208.33333333333334</v>
      </c>
      <c r="T1241" s="50" t="e">
        <f>S1241-#REF!</f>
        <v>#REF!</v>
      </c>
      <c r="U1241" s="51"/>
      <c r="V1241" s="51"/>
      <c r="W1241" s="51" t="s">
        <v>1161</v>
      </c>
      <c r="X1241" s="51"/>
      <c r="Y1241" s="51"/>
      <c r="AA1241" s="53">
        <v>0</v>
      </c>
      <c r="AB1241" s="8">
        <v>0</v>
      </c>
      <c r="AC1241" s="54">
        <v>0</v>
      </c>
      <c r="AD1241" s="53"/>
      <c r="AE1241" s="8"/>
      <c r="AF1241" s="54">
        <f t="shared" si="185"/>
        <v>0</v>
      </c>
      <c r="AG1241" s="53"/>
      <c r="AH1241" s="8"/>
      <c r="AI1241" s="54">
        <f t="shared" si="181"/>
        <v>0</v>
      </c>
      <c r="AJ1241" s="53">
        <f t="shared" si="186"/>
        <v>0</v>
      </c>
      <c r="AK1241" s="8">
        <f t="shared" si="186"/>
        <v>0</v>
      </c>
      <c r="AL1241" s="54">
        <f t="shared" si="186"/>
        <v>0</v>
      </c>
      <c r="AM1241" s="55">
        <f t="shared" si="182"/>
        <v>208.33333333333334</v>
      </c>
      <c r="AN1241" s="4"/>
      <c r="AO1241" s="4"/>
    </row>
    <row r="1242" spans="1:41" ht="12.75">
      <c r="A1242" s="11">
        <v>1235</v>
      </c>
      <c r="B1242" s="46">
        <v>28300261</v>
      </c>
      <c r="C1242" s="57" t="s">
        <v>323</v>
      </c>
      <c r="D1242" s="11" t="s">
        <v>965</v>
      </c>
      <c r="F1242" s="48">
        <v>0</v>
      </c>
      <c r="G1242" s="48">
        <v>0</v>
      </c>
      <c r="H1242" s="48">
        <v>0</v>
      </c>
      <c r="I1242" s="48">
        <v>0</v>
      </c>
      <c r="J1242" s="48">
        <v>0</v>
      </c>
      <c r="K1242" s="48">
        <v>0</v>
      </c>
      <c r="L1242" s="48">
        <v>0</v>
      </c>
      <c r="M1242" s="49">
        <v>0</v>
      </c>
      <c r="N1242" s="49">
        <v>0</v>
      </c>
      <c r="O1242" s="49">
        <v>0</v>
      </c>
      <c r="P1242" s="49">
        <v>0</v>
      </c>
      <c r="Q1242" s="49">
        <v>0</v>
      </c>
      <c r="R1242" s="49">
        <v>0</v>
      </c>
      <c r="S1242" s="50">
        <f t="shared" si="180"/>
        <v>0</v>
      </c>
      <c r="T1242" s="50" t="e">
        <f>S1242-#REF!</f>
        <v>#REF!</v>
      </c>
      <c r="U1242" s="51">
        <v>22</v>
      </c>
      <c r="V1242" s="87">
        <v>37</v>
      </c>
      <c r="W1242" s="51">
        <v>56</v>
      </c>
      <c r="X1242" s="87"/>
      <c r="Y1242" s="87">
        <v>22</v>
      </c>
      <c r="AA1242" s="53">
        <v>0</v>
      </c>
      <c r="AB1242" s="8">
        <v>0</v>
      </c>
      <c r="AC1242" s="54">
        <v>0</v>
      </c>
      <c r="AD1242" s="53">
        <f>$S1242</f>
        <v>0</v>
      </c>
      <c r="AE1242" s="8"/>
      <c r="AF1242" s="54">
        <f t="shared" si="185"/>
        <v>0</v>
      </c>
      <c r="AG1242" s="53"/>
      <c r="AH1242" s="8">
        <v>0</v>
      </c>
      <c r="AI1242" s="54">
        <f t="shared" si="181"/>
        <v>0</v>
      </c>
      <c r="AJ1242" s="53">
        <f t="shared" si="186"/>
        <v>0</v>
      </c>
      <c r="AK1242" s="8">
        <f t="shared" si="186"/>
        <v>0</v>
      </c>
      <c r="AL1242" s="54">
        <f t="shared" si="186"/>
        <v>0</v>
      </c>
      <c r="AM1242" s="55">
        <f t="shared" si="182"/>
        <v>0</v>
      </c>
      <c r="AN1242" s="4"/>
      <c r="AO1242" s="4"/>
    </row>
    <row r="1243" spans="1:41" ht="12.75">
      <c r="A1243" s="11">
        <v>1236</v>
      </c>
      <c r="B1243" s="46">
        <v>28300301</v>
      </c>
      <c r="C1243" s="11"/>
      <c r="D1243" s="5" t="s">
        <v>966</v>
      </c>
      <c r="F1243" s="48">
        <v>-3616000</v>
      </c>
      <c r="G1243" s="48">
        <v>-3436000</v>
      </c>
      <c r="H1243" s="48">
        <v>-3256000</v>
      </c>
      <c r="I1243" s="48">
        <v>-3077000</v>
      </c>
      <c r="J1243" s="48">
        <v>-2955000</v>
      </c>
      <c r="K1243" s="48">
        <v>-2870000</v>
      </c>
      <c r="L1243" s="48">
        <v>-2785000</v>
      </c>
      <c r="M1243" s="49">
        <v>-2700000</v>
      </c>
      <c r="N1243" s="49">
        <v>-2615000</v>
      </c>
      <c r="O1243" s="49">
        <v>-2530000</v>
      </c>
      <c r="P1243" s="49">
        <v>-2445000</v>
      </c>
      <c r="Q1243" s="49">
        <v>-2360000</v>
      </c>
      <c r="R1243" s="49">
        <v>-2259674</v>
      </c>
      <c r="S1243" s="50">
        <f t="shared" si="180"/>
        <v>-2830569.75</v>
      </c>
      <c r="T1243" s="50" t="e">
        <f>S1243-#REF!</f>
        <v>#REF!</v>
      </c>
      <c r="U1243" s="51"/>
      <c r="V1243" s="87"/>
      <c r="W1243" s="51" t="s">
        <v>1161</v>
      </c>
      <c r="X1243" s="51"/>
      <c r="Y1243" s="51"/>
      <c r="AA1243" s="53">
        <v>0</v>
      </c>
      <c r="AB1243" s="8">
        <v>0</v>
      </c>
      <c r="AC1243" s="54">
        <v>0</v>
      </c>
      <c r="AD1243" s="53"/>
      <c r="AE1243" s="8"/>
      <c r="AF1243" s="54">
        <f t="shared" si="185"/>
        <v>0</v>
      </c>
      <c r="AG1243" s="53"/>
      <c r="AH1243" s="8"/>
      <c r="AI1243" s="54">
        <f t="shared" si="181"/>
        <v>0</v>
      </c>
      <c r="AJ1243" s="53">
        <f t="shared" si="186"/>
        <v>0</v>
      </c>
      <c r="AK1243" s="8">
        <f t="shared" si="186"/>
        <v>0</v>
      </c>
      <c r="AL1243" s="54">
        <f t="shared" si="186"/>
        <v>0</v>
      </c>
      <c r="AM1243" s="55">
        <f t="shared" si="182"/>
        <v>-2830569.75</v>
      </c>
      <c r="AN1243" s="4"/>
      <c r="AO1243" s="4"/>
    </row>
    <row r="1244" spans="1:41" ht="12.75">
      <c r="A1244" s="11">
        <v>1237</v>
      </c>
      <c r="B1244" s="46">
        <v>28300321</v>
      </c>
      <c r="D1244" s="11" t="s">
        <v>967</v>
      </c>
      <c r="F1244" s="48">
        <v>-6544.9</v>
      </c>
      <c r="G1244" s="48">
        <v>-6544.9</v>
      </c>
      <c r="H1244" s="48">
        <v>-6544.9</v>
      </c>
      <c r="I1244" s="48">
        <v>-6544.9</v>
      </c>
      <c r="J1244" s="48">
        <v>-6544.9</v>
      </c>
      <c r="K1244" s="48">
        <v>-6544.9</v>
      </c>
      <c r="L1244" s="48">
        <v>-6544.9</v>
      </c>
      <c r="M1244" s="49">
        <v>-6544.9</v>
      </c>
      <c r="N1244" s="49">
        <v>-6544.9</v>
      </c>
      <c r="O1244" s="49">
        <v>-6544.9</v>
      </c>
      <c r="P1244" s="49">
        <v>-6544.9</v>
      </c>
      <c r="Q1244" s="49">
        <v>-6544.9</v>
      </c>
      <c r="R1244" s="49">
        <v>-6544.9</v>
      </c>
      <c r="S1244" s="50">
        <f t="shared" si="180"/>
        <v>-6544.900000000001</v>
      </c>
      <c r="T1244" s="50" t="e">
        <f>S1244-#REF!</f>
        <v>#REF!</v>
      </c>
      <c r="U1244" s="51">
        <v>48</v>
      </c>
      <c r="V1244" s="87"/>
      <c r="W1244" s="51" t="s">
        <v>372</v>
      </c>
      <c r="X1244" s="89"/>
      <c r="Y1244" s="51">
        <v>48</v>
      </c>
      <c r="AA1244" s="53">
        <v>0</v>
      </c>
      <c r="AB1244" s="8">
        <v>0</v>
      </c>
      <c r="AC1244" s="54">
        <v>0</v>
      </c>
      <c r="AD1244" s="53"/>
      <c r="AE1244" s="8"/>
      <c r="AF1244" s="54">
        <f t="shared" si="185"/>
        <v>0</v>
      </c>
      <c r="AG1244" s="53"/>
      <c r="AH1244" s="8"/>
      <c r="AI1244" s="54">
        <f t="shared" si="181"/>
        <v>0</v>
      </c>
      <c r="AJ1244" s="53">
        <f t="shared" si="186"/>
        <v>-6544.900000000001</v>
      </c>
      <c r="AK1244" s="8">
        <f t="shared" si="186"/>
        <v>-6544.900000000001</v>
      </c>
      <c r="AL1244" s="54">
        <f t="shared" si="186"/>
        <v>-6544.900000000001</v>
      </c>
      <c r="AM1244" s="55">
        <f t="shared" si="182"/>
        <v>0</v>
      </c>
      <c r="AN1244" s="4"/>
      <c r="AO1244" s="4"/>
    </row>
    <row r="1245" spans="1:41" ht="12.75">
      <c r="A1245" s="11">
        <v>1238</v>
      </c>
      <c r="B1245" s="46">
        <v>28300331</v>
      </c>
      <c r="D1245" s="11" t="s">
        <v>968</v>
      </c>
      <c r="F1245" s="48">
        <v>-39329</v>
      </c>
      <c r="G1245" s="48">
        <v>-39329</v>
      </c>
      <c r="H1245" s="48">
        <v>-39329</v>
      </c>
      <c r="I1245" s="48">
        <v>-38060</v>
      </c>
      <c r="J1245" s="48">
        <v>-38060</v>
      </c>
      <c r="K1245" s="48">
        <v>-38060</v>
      </c>
      <c r="L1245" s="48">
        <v>-36791</v>
      </c>
      <c r="M1245" s="49">
        <v>-36791</v>
      </c>
      <c r="N1245" s="49">
        <v>-36791</v>
      </c>
      <c r="O1245" s="49">
        <v>-35522</v>
      </c>
      <c r="P1245" s="49">
        <v>-35522</v>
      </c>
      <c r="Q1245" s="49">
        <v>-35522</v>
      </c>
      <c r="R1245" s="49">
        <v>-34254</v>
      </c>
      <c r="S1245" s="50">
        <f t="shared" si="180"/>
        <v>-37214.041666666664</v>
      </c>
      <c r="T1245" s="50" t="e">
        <f>S1245-#REF!</f>
        <v>#REF!</v>
      </c>
      <c r="U1245" s="51">
        <v>48</v>
      </c>
      <c r="V1245" s="87"/>
      <c r="W1245" s="51" t="s">
        <v>372</v>
      </c>
      <c r="X1245" s="89"/>
      <c r="Y1245" s="51">
        <v>48</v>
      </c>
      <c r="AA1245" s="53">
        <v>0</v>
      </c>
      <c r="AB1245" s="8">
        <v>0</v>
      </c>
      <c r="AC1245" s="54">
        <v>0</v>
      </c>
      <c r="AD1245" s="53"/>
      <c r="AE1245" s="8"/>
      <c r="AF1245" s="54">
        <f t="shared" si="185"/>
        <v>0</v>
      </c>
      <c r="AG1245" s="53"/>
      <c r="AH1245" s="8"/>
      <c r="AI1245" s="54">
        <f t="shared" si="181"/>
        <v>0</v>
      </c>
      <c r="AJ1245" s="53">
        <f t="shared" si="186"/>
        <v>-37214.041666666664</v>
      </c>
      <c r="AK1245" s="8">
        <f t="shared" si="186"/>
        <v>-37214.041666666664</v>
      </c>
      <c r="AL1245" s="54">
        <f t="shared" si="186"/>
        <v>-37214.041666666664</v>
      </c>
      <c r="AM1245" s="55">
        <f t="shared" si="182"/>
        <v>0</v>
      </c>
      <c r="AN1245" s="4"/>
      <c r="AO1245" s="4"/>
    </row>
    <row r="1246" spans="1:41" ht="12.75">
      <c r="A1246" s="11">
        <v>1239</v>
      </c>
      <c r="B1246" s="46">
        <v>28300341</v>
      </c>
      <c r="C1246" s="11"/>
      <c r="D1246" s="11" t="s">
        <v>969</v>
      </c>
      <c r="E1246" s="3">
        <v>38508</v>
      </c>
      <c r="F1246" s="48">
        <v>-1526573</v>
      </c>
      <c r="G1246" s="48">
        <v>-1554573</v>
      </c>
      <c r="H1246" s="48">
        <v>-1582573</v>
      </c>
      <c r="I1246" s="48">
        <v>-1615573</v>
      </c>
      <c r="J1246" s="48">
        <v>-1637573</v>
      </c>
      <c r="K1246" s="48">
        <v>-1659573</v>
      </c>
      <c r="L1246" s="48">
        <v>-1681573</v>
      </c>
      <c r="M1246" s="49">
        <v>-1703573</v>
      </c>
      <c r="N1246" s="49">
        <v>-1725573</v>
      </c>
      <c r="O1246" s="49">
        <v>-1747573</v>
      </c>
      <c r="P1246" s="49">
        <v>-1769573</v>
      </c>
      <c r="Q1246" s="49">
        <v>-1791573</v>
      </c>
      <c r="R1246" s="49">
        <v>-4939470</v>
      </c>
      <c r="S1246" s="50">
        <f t="shared" si="180"/>
        <v>-1808527.0416666667</v>
      </c>
      <c r="T1246" s="50" t="e">
        <f>S1246-#REF!</f>
        <v>#REF!</v>
      </c>
      <c r="U1246" s="51">
        <v>22</v>
      </c>
      <c r="V1246" s="51">
        <v>33</v>
      </c>
      <c r="W1246" s="51">
        <v>56</v>
      </c>
      <c r="X1246" s="89"/>
      <c r="Y1246" s="51">
        <v>22</v>
      </c>
      <c r="AA1246" s="53">
        <v>0</v>
      </c>
      <c r="AB1246" s="8">
        <v>0</v>
      </c>
      <c r="AC1246" s="54">
        <v>0</v>
      </c>
      <c r="AD1246" s="53">
        <f>$S1246</f>
        <v>-1808527.0416666667</v>
      </c>
      <c r="AE1246" s="8"/>
      <c r="AF1246" s="54">
        <f t="shared" si="185"/>
        <v>-1808527.0416666667</v>
      </c>
      <c r="AG1246" s="53"/>
      <c r="AH1246" s="8">
        <v>0</v>
      </c>
      <c r="AI1246" s="54">
        <f t="shared" si="181"/>
        <v>0</v>
      </c>
      <c r="AJ1246" s="53">
        <f t="shared" si="186"/>
        <v>0</v>
      </c>
      <c r="AK1246" s="8">
        <f t="shared" si="186"/>
        <v>0</v>
      </c>
      <c r="AL1246" s="54">
        <f t="shared" si="186"/>
        <v>0</v>
      </c>
      <c r="AM1246" s="55">
        <f t="shared" si="182"/>
        <v>0</v>
      </c>
      <c r="AN1246" s="4"/>
      <c r="AO1246" s="4"/>
    </row>
    <row r="1247" spans="1:41" ht="12.75">
      <c r="A1247" s="11">
        <v>1240</v>
      </c>
      <c r="B1247" s="46">
        <v>28300361</v>
      </c>
      <c r="D1247" s="11" t="s">
        <v>970</v>
      </c>
      <c r="F1247" s="48">
        <v>-94061689</v>
      </c>
      <c r="G1247" s="48">
        <v>-94061689</v>
      </c>
      <c r="H1247" s="48">
        <v>-94061689</v>
      </c>
      <c r="I1247" s="48">
        <v>-90241689</v>
      </c>
      <c r="J1247" s="48">
        <v>-90241689</v>
      </c>
      <c r="K1247" s="48">
        <v>-90241689</v>
      </c>
      <c r="L1247" s="48">
        <v>-86304689</v>
      </c>
      <c r="M1247" s="49">
        <v>-86304689</v>
      </c>
      <c r="N1247" s="49">
        <v>-86304689</v>
      </c>
      <c r="O1247" s="49">
        <v>-80664689</v>
      </c>
      <c r="P1247" s="49">
        <v>-80664689</v>
      </c>
      <c r="Q1247" s="49">
        <v>-80664689</v>
      </c>
      <c r="R1247" s="49">
        <v>-81260689</v>
      </c>
      <c r="S1247" s="50">
        <f t="shared" si="180"/>
        <v>-87284814</v>
      </c>
      <c r="T1247" s="50" t="e">
        <f>S1247-#REF!</f>
        <v>#REF!</v>
      </c>
      <c r="U1247" s="51">
        <v>48</v>
      </c>
      <c r="V1247" s="51"/>
      <c r="W1247" s="51" t="s">
        <v>372</v>
      </c>
      <c r="X1247" s="89"/>
      <c r="Y1247" s="51">
        <v>48</v>
      </c>
      <c r="AA1247" s="53">
        <v>0</v>
      </c>
      <c r="AB1247" s="8">
        <v>0</v>
      </c>
      <c r="AC1247" s="54">
        <v>0</v>
      </c>
      <c r="AD1247" s="53"/>
      <c r="AE1247" s="8"/>
      <c r="AF1247" s="54">
        <f t="shared" si="185"/>
        <v>0</v>
      </c>
      <c r="AG1247" s="53"/>
      <c r="AH1247" s="8"/>
      <c r="AI1247" s="54">
        <f t="shared" si="181"/>
        <v>0</v>
      </c>
      <c r="AJ1247" s="53">
        <f t="shared" si="186"/>
        <v>-87284814</v>
      </c>
      <c r="AK1247" s="8">
        <f t="shared" si="186"/>
        <v>-87284814</v>
      </c>
      <c r="AL1247" s="54">
        <f t="shared" si="186"/>
        <v>-87284814</v>
      </c>
      <c r="AM1247" s="55">
        <f t="shared" si="182"/>
        <v>0</v>
      </c>
      <c r="AN1247" s="4"/>
      <c r="AO1247" s="4"/>
    </row>
    <row r="1248" spans="1:41" ht="12.75">
      <c r="A1248" s="11">
        <v>1241</v>
      </c>
      <c r="B1248" s="75">
        <v>28300362</v>
      </c>
      <c r="C1248" s="57" t="s">
        <v>34</v>
      </c>
      <c r="D1248" s="5" t="s">
        <v>971</v>
      </c>
      <c r="F1248" s="48">
        <v>-25207624</v>
      </c>
      <c r="G1248" s="48">
        <v>-25207624</v>
      </c>
      <c r="H1248" s="48">
        <v>-25207624</v>
      </c>
      <c r="I1248" s="48">
        <v>-25062624</v>
      </c>
      <c r="J1248" s="48">
        <v>-25062624</v>
      </c>
      <c r="K1248" s="48">
        <v>-25062624</v>
      </c>
      <c r="L1248" s="48">
        <v>-24622624</v>
      </c>
      <c r="M1248" s="49">
        <v>-24622624</v>
      </c>
      <c r="N1248" s="49">
        <v>-24622624</v>
      </c>
      <c r="O1248" s="49">
        <v>-24182624</v>
      </c>
      <c r="P1248" s="49">
        <v>-24182624</v>
      </c>
      <c r="Q1248" s="49">
        <v>-24182624</v>
      </c>
      <c r="R1248" s="49">
        <v>-24807624</v>
      </c>
      <c r="S1248" s="50">
        <f t="shared" si="180"/>
        <v>-24752207.333333332</v>
      </c>
      <c r="T1248" s="50" t="e">
        <f>S1248-#REF!</f>
        <v>#REF!</v>
      </c>
      <c r="U1248" s="85" t="s">
        <v>972</v>
      </c>
      <c r="V1248" s="85"/>
      <c r="W1248" s="85">
        <v>40</v>
      </c>
      <c r="X1248" s="85"/>
      <c r="Y1248" s="85" t="s">
        <v>400</v>
      </c>
      <c r="AA1248" s="53">
        <v>0</v>
      </c>
      <c r="AB1248" s="8">
        <v>0</v>
      </c>
      <c r="AC1248" s="54">
        <v>0</v>
      </c>
      <c r="AD1248" s="53"/>
      <c r="AE1248" s="8"/>
      <c r="AF1248" s="54">
        <f t="shared" si="185"/>
        <v>0</v>
      </c>
      <c r="AG1248" s="53">
        <v>0</v>
      </c>
      <c r="AH1248" s="8"/>
      <c r="AI1248" s="54">
        <f t="shared" si="181"/>
        <v>0</v>
      </c>
      <c r="AJ1248" s="53">
        <f t="shared" si="186"/>
        <v>-24752207.333333332</v>
      </c>
      <c r="AK1248" s="8">
        <f t="shared" si="186"/>
        <v>-24752207.333333332</v>
      </c>
      <c r="AL1248" s="54">
        <f t="shared" si="186"/>
        <v>-24752207.333333332</v>
      </c>
      <c r="AM1248" s="55">
        <f t="shared" si="182"/>
        <v>0</v>
      </c>
      <c r="AN1248" s="4"/>
      <c r="AO1248" s="4"/>
    </row>
    <row r="1249" spans="1:41" ht="12.75">
      <c r="A1249" s="11">
        <v>1242</v>
      </c>
      <c r="B1249" s="46">
        <v>28300371</v>
      </c>
      <c r="D1249" s="11" t="s">
        <v>973</v>
      </c>
      <c r="F1249" s="48">
        <v>0</v>
      </c>
      <c r="G1249" s="48">
        <v>0</v>
      </c>
      <c r="H1249" s="48">
        <v>0</v>
      </c>
      <c r="I1249" s="48">
        <v>0</v>
      </c>
      <c r="J1249" s="48">
        <v>0</v>
      </c>
      <c r="K1249" s="48">
        <v>0</v>
      </c>
      <c r="L1249" s="48">
        <v>0</v>
      </c>
      <c r="M1249" s="49">
        <v>0</v>
      </c>
      <c r="N1249" s="49">
        <v>0</v>
      </c>
      <c r="O1249" s="49">
        <v>0</v>
      </c>
      <c r="P1249" s="49">
        <v>0</v>
      </c>
      <c r="Q1249" s="49">
        <v>0</v>
      </c>
      <c r="R1249" s="49">
        <v>0</v>
      </c>
      <c r="S1249" s="50">
        <f t="shared" si="180"/>
        <v>0</v>
      </c>
      <c r="T1249" s="50" t="e">
        <f>S1249-#REF!</f>
        <v>#REF!</v>
      </c>
      <c r="U1249" s="51"/>
      <c r="V1249" s="51"/>
      <c r="W1249" s="51" t="s">
        <v>1161</v>
      </c>
      <c r="X1249" s="51"/>
      <c r="Y1249" s="51"/>
      <c r="AA1249" s="53">
        <v>0</v>
      </c>
      <c r="AB1249" s="8">
        <v>0</v>
      </c>
      <c r="AC1249" s="54">
        <v>0</v>
      </c>
      <c r="AD1249" s="53"/>
      <c r="AE1249" s="8"/>
      <c r="AF1249" s="54">
        <f t="shared" si="185"/>
        <v>0</v>
      </c>
      <c r="AG1249" s="53"/>
      <c r="AH1249" s="8"/>
      <c r="AI1249" s="54">
        <f t="shared" si="181"/>
        <v>0</v>
      </c>
      <c r="AJ1249" s="53">
        <f t="shared" si="186"/>
        <v>0</v>
      </c>
      <c r="AK1249" s="8">
        <f t="shared" si="186"/>
        <v>0</v>
      </c>
      <c r="AL1249" s="54">
        <f t="shared" si="186"/>
        <v>0</v>
      </c>
      <c r="AM1249" s="55">
        <f t="shared" si="182"/>
        <v>0</v>
      </c>
      <c r="AN1249" s="4"/>
      <c r="AO1249" s="4"/>
    </row>
    <row r="1250" spans="1:41" ht="12.75">
      <c r="A1250" s="11">
        <v>1243</v>
      </c>
      <c r="B1250" s="46">
        <v>28300401</v>
      </c>
      <c r="D1250" s="11" t="s">
        <v>974</v>
      </c>
      <c r="F1250" s="48">
        <v>0</v>
      </c>
      <c r="G1250" s="48">
        <v>0</v>
      </c>
      <c r="H1250" s="48">
        <v>0</v>
      </c>
      <c r="I1250" s="48">
        <v>0</v>
      </c>
      <c r="J1250" s="48">
        <v>0</v>
      </c>
      <c r="K1250" s="48">
        <v>0</v>
      </c>
      <c r="L1250" s="48">
        <v>0</v>
      </c>
      <c r="M1250" s="49">
        <v>0</v>
      </c>
      <c r="N1250" s="49">
        <v>0</v>
      </c>
      <c r="O1250" s="49">
        <v>0</v>
      </c>
      <c r="P1250" s="49">
        <v>0</v>
      </c>
      <c r="Q1250" s="49">
        <v>0</v>
      </c>
      <c r="R1250" s="49">
        <v>0</v>
      </c>
      <c r="S1250" s="50">
        <f t="shared" si="180"/>
        <v>0</v>
      </c>
      <c r="T1250" s="50" t="e">
        <f>S1250-#REF!</f>
        <v>#REF!</v>
      </c>
      <c r="U1250" s="51"/>
      <c r="V1250" s="51"/>
      <c r="W1250" s="51" t="s">
        <v>1161</v>
      </c>
      <c r="X1250" s="51"/>
      <c r="Y1250" s="51"/>
      <c r="AA1250" s="53">
        <v>0</v>
      </c>
      <c r="AB1250" s="8">
        <v>0</v>
      </c>
      <c r="AC1250" s="54">
        <v>0</v>
      </c>
      <c r="AD1250" s="53"/>
      <c r="AE1250" s="8"/>
      <c r="AF1250" s="54">
        <f t="shared" si="185"/>
        <v>0</v>
      </c>
      <c r="AG1250" s="53"/>
      <c r="AH1250" s="8"/>
      <c r="AI1250" s="54">
        <f t="shared" si="181"/>
        <v>0</v>
      </c>
      <c r="AJ1250" s="53">
        <f t="shared" si="186"/>
        <v>0</v>
      </c>
      <c r="AK1250" s="8">
        <f t="shared" si="186"/>
        <v>0</v>
      </c>
      <c r="AL1250" s="54">
        <f t="shared" si="186"/>
        <v>0</v>
      </c>
      <c r="AM1250" s="55">
        <f t="shared" si="182"/>
        <v>0</v>
      </c>
      <c r="AN1250" s="4"/>
      <c r="AO1250" s="4"/>
    </row>
    <row r="1251" spans="1:41" ht="12.75">
      <c r="A1251" s="11">
        <v>1244</v>
      </c>
      <c r="B1251" s="46">
        <v>28300411</v>
      </c>
      <c r="D1251" s="11" t="s">
        <v>975</v>
      </c>
      <c r="F1251" s="48">
        <v>0</v>
      </c>
      <c r="G1251" s="48">
        <v>0</v>
      </c>
      <c r="H1251" s="48">
        <v>0</v>
      </c>
      <c r="I1251" s="48">
        <v>0</v>
      </c>
      <c r="J1251" s="48">
        <v>0</v>
      </c>
      <c r="K1251" s="48">
        <v>0</v>
      </c>
      <c r="L1251" s="48">
        <v>0</v>
      </c>
      <c r="M1251" s="49">
        <v>0</v>
      </c>
      <c r="N1251" s="49">
        <v>0</v>
      </c>
      <c r="O1251" s="49">
        <v>0</v>
      </c>
      <c r="P1251" s="49">
        <v>0</v>
      </c>
      <c r="Q1251" s="49">
        <v>0</v>
      </c>
      <c r="R1251" s="49">
        <v>0</v>
      </c>
      <c r="S1251" s="50">
        <f t="shared" si="180"/>
        <v>0</v>
      </c>
      <c r="T1251" s="50" t="e">
        <f>S1251-#REF!</f>
        <v>#REF!</v>
      </c>
      <c r="U1251" s="51"/>
      <c r="V1251" s="51"/>
      <c r="W1251" s="51" t="s">
        <v>1161</v>
      </c>
      <c r="X1251" s="51"/>
      <c r="Y1251" s="51"/>
      <c r="AA1251" s="53">
        <v>0</v>
      </c>
      <c r="AB1251" s="8">
        <v>0</v>
      </c>
      <c r="AC1251" s="54">
        <v>0</v>
      </c>
      <c r="AD1251" s="53"/>
      <c r="AE1251" s="8"/>
      <c r="AF1251" s="54">
        <f t="shared" si="185"/>
        <v>0</v>
      </c>
      <c r="AG1251" s="53"/>
      <c r="AH1251" s="8"/>
      <c r="AI1251" s="54">
        <f t="shared" si="181"/>
        <v>0</v>
      </c>
      <c r="AJ1251" s="53">
        <f t="shared" si="186"/>
        <v>0</v>
      </c>
      <c r="AK1251" s="8">
        <f t="shared" si="186"/>
        <v>0</v>
      </c>
      <c r="AL1251" s="54">
        <f t="shared" si="186"/>
        <v>0</v>
      </c>
      <c r="AM1251" s="55">
        <f t="shared" si="182"/>
        <v>0</v>
      </c>
      <c r="AN1251" s="4"/>
      <c r="AO1251" s="4"/>
    </row>
    <row r="1252" spans="1:41" ht="12.75">
      <c r="A1252" s="11">
        <v>1245</v>
      </c>
      <c r="B1252" s="46">
        <v>28300431</v>
      </c>
      <c r="D1252" s="11" t="s">
        <v>976</v>
      </c>
      <c r="F1252" s="48">
        <v>-12164520</v>
      </c>
      <c r="G1252" s="48">
        <v>-12104520</v>
      </c>
      <c r="H1252" s="48">
        <v>-11974520</v>
      </c>
      <c r="I1252" s="48">
        <v>-11825302</v>
      </c>
      <c r="J1252" s="48">
        <v>-11617302</v>
      </c>
      <c r="K1252" s="48">
        <v>-11521302</v>
      </c>
      <c r="L1252" s="48">
        <v>-11361302</v>
      </c>
      <c r="M1252" s="49">
        <v>-11221302</v>
      </c>
      <c r="N1252" s="49">
        <v>-11090302</v>
      </c>
      <c r="O1252" s="49">
        <v>-11092302</v>
      </c>
      <c r="P1252" s="49">
        <v>-11055302</v>
      </c>
      <c r="Q1252" s="49">
        <v>-11053302</v>
      </c>
      <c r="R1252" s="49">
        <v>-11046302</v>
      </c>
      <c r="S1252" s="50">
        <f t="shared" si="180"/>
        <v>-11460180.75</v>
      </c>
      <c r="T1252" s="50" t="e">
        <f>S1252-#REF!</f>
        <v>#REF!</v>
      </c>
      <c r="U1252" s="51">
        <v>22</v>
      </c>
      <c r="V1252" s="51" t="s">
        <v>977</v>
      </c>
      <c r="W1252" s="51" t="s">
        <v>418</v>
      </c>
      <c r="X1252" s="51"/>
      <c r="Y1252" s="51">
        <v>22</v>
      </c>
      <c r="AA1252" s="53">
        <v>0</v>
      </c>
      <c r="AB1252" s="8">
        <v>0</v>
      </c>
      <c r="AC1252" s="54">
        <v>0</v>
      </c>
      <c r="AD1252" s="53">
        <f>$S1252</f>
        <v>-11460180.75</v>
      </c>
      <c r="AE1252" s="8"/>
      <c r="AF1252" s="54">
        <f t="shared" si="185"/>
        <v>-11460180.75</v>
      </c>
      <c r="AG1252" s="53"/>
      <c r="AH1252" s="8">
        <v>0</v>
      </c>
      <c r="AI1252" s="54">
        <f t="shared" si="181"/>
        <v>0</v>
      </c>
      <c r="AJ1252" s="53">
        <f t="shared" si="186"/>
        <v>0</v>
      </c>
      <c r="AK1252" s="8">
        <f t="shared" si="186"/>
        <v>0</v>
      </c>
      <c r="AL1252" s="54">
        <f t="shared" si="186"/>
        <v>0</v>
      </c>
      <c r="AM1252" s="55">
        <f t="shared" si="182"/>
        <v>0</v>
      </c>
      <c r="AN1252" s="4"/>
      <c r="AO1252" s="4"/>
    </row>
    <row r="1253" spans="1:41" ht="12.75">
      <c r="A1253" s="11">
        <v>1246</v>
      </c>
      <c r="B1253" s="46">
        <v>28300442</v>
      </c>
      <c r="C1253" s="57" t="s">
        <v>34</v>
      </c>
      <c r="D1253" s="11" t="s">
        <v>978</v>
      </c>
      <c r="F1253" s="48">
        <v>0</v>
      </c>
      <c r="G1253" s="48">
        <v>0</v>
      </c>
      <c r="H1253" s="48">
        <v>0</v>
      </c>
      <c r="I1253" s="48">
        <v>0</v>
      </c>
      <c r="J1253" s="48">
        <v>0</v>
      </c>
      <c r="K1253" s="48">
        <v>0</v>
      </c>
      <c r="L1253" s="48">
        <v>0</v>
      </c>
      <c r="M1253" s="49">
        <v>0</v>
      </c>
      <c r="N1253" s="49">
        <v>0</v>
      </c>
      <c r="O1253" s="49">
        <v>0</v>
      </c>
      <c r="P1253" s="49">
        <v>0</v>
      </c>
      <c r="Q1253" s="49">
        <v>0</v>
      </c>
      <c r="R1253" s="49">
        <v>0</v>
      </c>
      <c r="S1253" s="50">
        <f t="shared" si="180"/>
        <v>0</v>
      </c>
      <c r="T1253" s="50" t="e">
        <f>S1253-#REF!</f>
        <v>#REF!</v>
      </c>
      <c r="U1253" s="51">
        <v>64</v>
      </c>
      <c r="V1253" s="51"/>
      <c r="W1253" s="51">
        <v>17</v>
      </c>
      <c r="X1253" s="51">
        <v>10</v>
      </c>
      <c r="Y1253" s="51">
        <v>22</v>
      </c>
      <c r="AA1253" s="53">
        <v>0</v>
      </c>
      <c r="AB1253" s="8">
        <v>0</v>
      </c>
      <c r="AC1253" s="54">
        <v>0</v>
      </c>
      <c r="AD1253" s="53"/>
      <c r="AE1253" s="8">
        <f>$S1253</f>
        <v>0</v>
      </c>
      <c r="AF1253" s="54">
        <f>S1253</f>
        <v>0</v>
      </c>
      <c r="AG1253" s="53">
        <v>0</v>
      </c>
      <c r="AH1253" s="8"/>
      <c r="AI1253" s="54">
        <f t="shared" si="181"/>
        <v>0</v>
      </c>
      <c r="AJ1253" s="53">
        <f t="shared" si="186"/>
        <v>0</v>
      </c>
      <c r="AK1253" s="8">
        <f t="shared" si="186"/>
        <v>0</v>
      </c>
      <c r="AL1253" s="54">
        <f t="shared" si="186"/>
        <v>0</v>
      </c>
      <c r="AM1253" s="55">
        <f t="shared" si="182"/>
        <v>0</v>
      </c>
      <c r="AN1253" s="4"/>
      <c r="AO1253" s="4"/>
    </row>
    <row r="1254" spans="1:41" ht="12.75">
      <c r="A1254" s="11">
        <v>1247</v>
      </c>
      <c r="B1254" s="46">
        <v>28300451</v>
      </c>
      <c r="D1254" s="11" t="s">
        <v>979</v>
      </c>
      <c r="F1254" s="48">
        <v>-9390000</v>
      </c>
      <c r="G1254" s="48">
        <v>-9288000</v>
      </c>
      <c r="H1254" s="48">
        <v>-9288000</v>
      </c>
      <c r="I1254" s="48">
        <v>-9083000</v>
      </c>
      <c r="J1254" s="48">
        <v>-8962000</v>
      </c>
      <c r="K1254" s="48">
        <v>-8841000</v>
      </c>
      <c r="L1254" s="48">
        <v>-8721000</v>
      </c>
      <c r="M1254" s="49">
        <v>-8600000</v>
      </c>
      <c r="N1254" s="49">
        <v>-8479000</v>
      </c>
      <c r="O1254" s="49">
        <v>-8359000</v>
      </c>
      <c r="P1254" s="49">
        <v>-8239000</v>
      </c>
      <c r="Q1254" s="49">
        <v>-8118000</v>
      </c>
      <c r="R1254" s="49">
        <v>-7997000</v>
      </c>
      <c r="S1254" s="50">
        <f t="shared" si="180"/>
        <v>-8722625</v>
      </c>
      <c r="T1254" s="50" t="e">
        <f>S1254-#REF!</f>
        <v>#REF!</v>
      </c>
      <c r="U1254" s="51">
        <v>22</v>
      </c>
      <c r="V1254" s="51" t="s">
        <v>980</v>
      </c>
      <c r="W1254" s="51" t="s">
        <v>418</v>
      </c>
      <c r="X1254" s="51"/>
      <c r="Y1254" s="51">
        <v>22</v>
      </c>
      <c r="AA1254" s="53">
        <v>0</v>
      </c>
      <c r="AB1254" s="8">
        <v>0</v>
      </c>
      <c r="AC1254" s="54">
        <v>0</v>
      </c>
      <c r="AD1254" s="53">
        <f>$S1254</f>
        <v>-8722625</v>
      </c>
      <c r="AE1254" s="8"/>
      <c r="AF1254" s="54">
        <f aca="true" t="shared" si="187" ref="AF1254:AF1259">AD1254+AE1254</f>
        <v>-8722625</v>
      </c>
      <c r="AG1254" s="53"/>
      <c r="AH1254" s="8">
        <v>0</v>
      </c>
      <c r="AI1254" s="54">
        <f t="shared" si="181"/>
        <v>0</v>
      </c>
      <c r="AJ1254" s="53">
        <f t="shared" si="186"/>
        <v>0</v>
      </c>
      <c r="AK1254" s="8">
        <f t="shared" si="186"/>
        <v>0</v>
      </c>
      <c r="AL1254" s="54">
        <f t="shared" si="186"/>
        <v>0</v>
      </c>
      <c r="AM1254" s="55">
        <f t="shared" si="182"/>
        <v>0</v>
      </c>
      <c r="AN1254" s="4"/>
      <c r="AO1254" s="4"/>
    </row>
    <row r="1255" spans="1:41" ht="12.75">
      <c r="A1255" s="11">
        <v>1248</v>
      </c>
      <c r="B1255" s="46">
        <v>28300452</v>
      </c>
      <c r="C1255" s="57" t="s">
        <v>34</v>
      </c>
      <c r="D1255" s="11" t="s">
        <v>981</v>
      </c>
      <c r="F1255" s="48">
        <v>0</v>
      </c>
      <c r="G1255" s="48">
        <v>0</v>
      </c>
      <c r="H1255" s="48">
        <v>0</v>
      </c>
      <c r="I1255" s="48">
        <v>0</v>
      </c>
      <c r="J1255" s="48">
        <v>0</v>
      </c>
      <c r="K1255" s="48">
        <v>0</v>
      </c>
      <c r="L1255" s="48">
        <v>0</v>
      </c>
      <c r="M1255" s="49">
        <v>0</v>
      </c>
      <c r="N1255" s="49">
        <v>0</v>
      </c>
      <c r="O1255" s="49">
        <v>0</v>
      </c>
      <c r="P1255" s="49">
        <v>0</v>
      </c>
      <c r="Q1255" s="49">
        <v>0</v>
      </c>
      <c r="R1255" s="49">
        <v>0</v>
      </c>
      <c r="S1255" s="50">
        <f t="shared" si="180"/>
        <v>0</v>
      </c>
      <c r="T1255" s="50" t="e">
        <f>S1255-#REF!</f>
        <v>#REF!</v>
      </c>
      <c r="U1255" s="51" t="s">
        <v>1186</v>
      </c>
      <c r="V1255" s="51"/>
      <c r="W1255" s="51"/>
      <c r="X1255" s="51"/>
      <c r="Y1255" s="51"/>
      <c r="AA1255" s="53">
        <v>0</v>
      </c>
      <c r="AB1255" s="8">
        <v>0</v>
      </c>
      <c r="AC1255" s="54">
        <v>0</v>
      </c>
      <c r="AD1255" s="53"/>
      <c r="AE1255" s="8"/>
      <c r="AF1255" s="54">
        <f t="shared" si="187"/>
        <v>0</v>
      </c>
      <c r="AG1255" s="53"/>
      <c r="AH1255" s="8"/>
      <c r="AI1255" s="54">
        <f t="shared" si="181"/>
        <v>0</v>
      </c>
      <c r="AJ1255" s="53">
        <f t="shared" si="186"/>
        <v>0</v>
      </c>
      <c r="AK1255" s="8">
        <f t="shared" si="186"/>
        <v>0</v>
      </c>
      <c r="AL1255" s="54">
        <f t="shared" si="186"/>
        <v>0</v>
      </c>
      <c r="AM1255" s="55">
        <f t="shared" si="182"/>
        <v>0</v>
      </c>
      <c r="AN1255" s="4"/>
      <c r="AO1255" s="4"/>
    </row>
    <row r="1256" spans="1:41" ht="12.75">
      <c r="A1256" s="11">
        <v>1249</v>
      </c>
      <c r="B1256" s="46">
        <v>28300461</v>
      </c>
      <c r="D1256" s="11" t="s">
        <v>982</v>
      </c>
      <c r="F1256" s="48">
        <v>-1151000</v>
      </c>
      <c r="G1256" s="48">
        <v>-1116000</v>
      </c>
      <c r="H1256" s="48">
        <v>-1040000</v>
      </c>
      <c r="I1256" s="48">
        <v>-954000</v>
      </c>
      <c r="J1256" s="48">
        <v>-829000</v>
      </c>
      <c r="K1256" s="48">
        <v>-771000</v>
      </c>
      <c r="L1256" s="48">
        <v>-675000</v>
      </c>
      <c r="M1256" s="49">
        <v>-592000</v>
      </c>
      <c r="N1256" s="49">
        <v>-513000</v>
      </c>
      <c r="O1256" s="49">
        <v>-514000</v>
      </c>
      <c r="P1256" s="49">
        <v>-492000</v>
      </c>
      <c r="Q1256" s="49">
        <v>-491000</v>
      </c>
      <c r="R1256" s="49">
        <v>-487000</v>
      </c>
      <c r="S1256" s="50">
        <f t="shared" si="180"/>
        <v>-733833.3333333334</v>
      </c>
      <c r="T1256" s="50" t="e">
        <f>S1256-#REF!</f>
        <v>#REF!</v>
      </c>
      <c r="U1256" s="51">
        <v>22</v>
      </c>
      <c r="V1256" s="51" t="s">
        <v>983</v>
      </c>
      <c r="W1256" s="51" t="s">
        <v>418</v>
      </c>
      <c r="X1256" s="51"/>
      <c r="Y1256" s="51">
        <v>22</v>
      </c>
      <c r="AA1256" s="53">
        <v>0</v>
      </c>
      <c r="AB1256" s="8">
        <v>0</v>
      </c>
      <c r="AC1256" s="54">
        <v>0</v>
      </c>
      <c r="AD1256" s="53">
        <f>$S1256</f>
        <v>-733833.3333333334</v>
      </c>
      <c r="AE1256" s="8"/>
      <c r="AF1256" s="54">
        <f t="shared" si="187"/>
        <v>-733833.3333333334</v>
      </c>
      <c r="AG1256" s="53"/>
      <c r="AH1256" s="8">
        <v>0</v>
      </c>
      <c r="AI1256" s="54">
        <f t="shared" si="181"/>
        <v>0</v>
      </c>
      <c r="AJ1256" s="53">
        <f t="shared" si="186"/>
        <v>0</v>
      </c>
      <c r="AK1256" s="8">
        <f t="shared" si="186"/>
        <v>0</v>
      </c>
      <c r="AL1256" s="54">
        <f t="shared" si="186"/>
        <v>0</v>
      </c>
      <c r="AM1256" s="55">
        <f t="shared" si="182"/>
        <v>0</v>
      </c>
      <c r="AN1256" s="4"/>
      <c r="AO1256" s="4"/>
    </row>
    <row r="1257" spans="1:41" ht="12.75">
      <c r="A1257" s="11">
        <v>1250</v>
      </c>
      <c r="B1257" s="46">
        <v>28300462</v>
      </c>
      <c r="C1257" s="57" t="s">
        <v>34</v>
      </c>
      <c r="D1257" s="11" t="s">
        <v>984</v>
      </c>
      <c r="F1257" s="48">
        <v>0</v>
      </c>
      <c r="G1257" s="48">
        <v>0</v>
      </c>
      <c r="H1257" s="48">
        <v>0</v>
      </c>
      <c r="I1257" s="48">
        <v>0</v>
      </c>
      <c r="J1257" s="48">
        <v>0</v>
      </c>
      <c r="K1257" s="48">
        <v>0</v>
      </c>
      <c r="L1257" s="48">
        <v>0</v>
      </c>
      <c r="M1257" s="49">
        <v>0</v>
      </c>
      <c r="N1257" s="49">
        <v>0</v>
      </c>
      <c r="O1257" s="49">
        <v>0</v>
      </c>
      <c r="P1257" s="49">
        <v>0</v>
      </c>
      <c r="Q1257" s="49">
        <v>0</v>
      </c>
      <c r="R1257" s="49">
        <v>0</v>
      </c>
      <c r="S1257" s="50">
        <f t="shared" si="180"/>
        <v>0</v>
      </c>
      <c r="T1257" s="50" t="e">
        <f>S1257-#REF!</f>
        <v>#REF!</v>
      </c>
      <c r="U1257" s="51" t="s">
        <v>1186</v>
      </c>
      <c r="V1257" s="51"/>
      <c r="W1257" s="51"/>
      <c r="X1257" s="51"/>
      <c r="Y1257" s="51"/>
      <c r="AA1257" s="53">
        <v>0</v>
      </c>
      <c r="AB1257" s="8">
        <v>0</v>
      </c>
      <c r="AC1257" s="54">
        <v>0</v>
      </c>
      <c r="AD1257" s="53"/>
      <c r="AE1257" s="8"/>
      <c r="AF1257" s="54">
        <f t="shared" si="187"/>
        <v>0</v>
      </c>
      <c r="AG1257" s="53"/>
      <c r="AH1257" s="8"/>
      <c r="AI1257" s="54">
        <f t="shared" si="181"/>
        <v>0</v>
      </c>
      <c r="AJ1257" s="53">
        <f t="shared" si="186"/>
        <v>0</v>
      </c>
      <c r="AK1257" s="8">
        <f t="shared" si="186"/>
        <v>0</v>
      </c>
      <c r="AL1257" s="54">
        <f t="shared" si="186"/>
        <v>0</v>
      </c>
      <c r="AM1257" s="55">
        <f t="shared" si="182"/>
        <v>0</v>
      </c>
      <c r="AN1257" s="4"/>
      <c r="AO1257" s="4"/>
    </row>
    <row r="1258" spans="1:41" ht="12.75">
      <c r="A1258" s="11">
        <v>1251</v>
      </c>
      <c r="B1258" s="46">
        <v>28300471</v>
      </c>
      <c r="D1258" s="11" t="s">
        <v>985</v>
      </c>
      <c r="F1258" s="48">
        <v>-8100000</v>
      </c>
      <c r="G1258" s="48">
        <v>-7971000</v>
      </c>
      <c r="H1258" s="48">
        <v>-7842000</v>
      </c>
      <c r="I1258" s="48">
        <v>-7713000</v>
      </c>
      <c r="J1258" s="48">
        <v>-7584000</v>
      </c>
      <c r="K1258" s="48">
        <v>-7455000</v>
      </c>
      <c r="L1258" s="48">
        <v>-6528000</v>
      </c>
      <c r="M1258" s="49">
        <v>-6399000</v>
      </c>
      <c r="N1258" s="49">
        <v>-6270000</v>
      </c>
      <c r="O1258" s="49">
        <v>-6141000</v>
      </c>
      <c r="P1258" s="49">
        <v>-6012000</v>
      </c>
      <c r="Q1258" s="49">
        <v>-5883000</v>
      </c>
      <c r="R1258" s="49">
        <v>-5754000</v>
      </c>
      <c r="S1258" s="50">
        <f t="shared" si="180"/>
        <v>-6893750</v>
      </c>
      <c r="T1258" s="50" t="e">
        <f>S1258-#REF!</f>
        <v>#REF!</v>
      </c>
      <c r="U1258" s="51"/>
      <c r="V1258" s="51"/>
      <c r="W1258" s="51" t="s">
        <v>1161</v>
      </c>
      <c r="X1258" s="51"/>
      <c r="Y1258" s="51"/>
      <c r="AA1258" s="53">
        <v>0</v>
      </c>
      <c r="AB1258" s="8">
        <v>0</v>
      </c>
      <c r="AC1258" s="54">
        <v>0</v>
      </c>
      <c r="AD1258" s="53"/>
      <c r="AE1258" s="8"/>
      <c r="AF1258" s="54">
        <f t="shared" si="187"/>
        <v>0</v>
      </c>
      <c r="AG1258" s="53"/>
      <c r="AH1258" s="8"/>
      <c r="AI1258" s="54">
        <f t="shared" si="181"/>
        <v>0</v>
      </c>
      <c r="AJ1258" s="53">
        <f aca="true" t="shared" si="188" ref="AJ1258:AL1277">IF($Y1258&gt;0,$S1258-$AF1258-$AI1258-$AC1258,0)</f>
        <v>0</v>
      </c>
      <c r="AK1258" s="8">
        <f t="shared" si="188"/>
        <v>0</v>
      </c>
      <c r="AL1258" s="54">
        <f t="shared" si="188"/>
        <v>0</v>
      </c>
      <c r="AM1258" s="55">
        <f t="shared" si="182"/>
        <v>-6893750</v>
      </c>
      <c r="AN1258" s="4"/>
      <c r="AO1258" s="4"/>
    </row>
    <row r="1259" spans="1:41" ht="12.75">
      <c r="A1259" s="11">
        <v>1252</v>
      </c>
      <c r="B1259" s="46">
        <v>28300481</v>
      </c>
      <c r="D1259" s="5" t="s">
        <v>986</v>
      </c>
      <c r="F1259" s="48">
        <v>0</v>
      </c>
      <c r="G1259" s="48">
        <v>0</v>
      </c>
      <c r="H1259" s="48">
        <v>0</v>
      </c>
      <c r="I1259" s="48">
        <v>0</v>
      </c>
      <c r="J1259" s="48">
        <v>0</v>
      </c>
      <c r="K1259" s="48">
        <v>0</v>
      </c>
      <c r="L1259" s="48">
        <v>0</v>
      </c>
      <c r="M1259" s="49">
        <v>0</v>
      </c>
      <c r="N1259" s="49">
        <v>0</v>
      </c>
      <c r="O1259" s="49">
        <v>0</v>
      </c>
      <c r="P1259" s="49">
        <v>0</v>
      </c>
      <c r="Q1259" s="49">
        <v>0</v>
      </c>
      <c r="R1259" s="49">
        <v>0</v>
      </c>
      <c r="S1259" s="50">
        <f t="shared" si="180"/>
        <v>0</v>
      </c>
      <c r="T1259" s="50" t="e">
        <f>S1259-#REF!</f>
        <v>#REF!</v>
      </c>
      <c r="U1259" s="51" t="s">
        <v>1163</v>
      </c>
      <c r="V1259" s="51"/>
      <c r="W1259" s="51" t="s">
        <v>1164</v>
      </c>
      <c r="X1259" s="51"/>
      <c r="Y1259" s="51">
        <v>40</v>
      </c>
      <c r="AA1259" s="53">
        <v>0</v>
      </c>
      <c r="AB1259" s="8">
        <v>0</v>
      </c>
      <c r="AC1259" s="54">
        <v>0</v>
      </c>
      <c r="AD1259" s="53"/>
      <c r="AE1259" s="8"/>
      <c r="AF1259" s="54">
        <f t="shared" si="187"/>
        <v>0</v>
      </c>
      <c r="AG1259" s="53"/>
      <c r="AH1259" s="8"/>
      <c r="AI1259" s="54">
        <f t="shared" si="181"/>
        <v>0</v>
      </c>
      <c r="AJ1259" s="53">
        <f t="shared" si="188"/>
        <v>0</v>
      </c>
      <c r="AK1259" s="8">
        <f t="shared" si="188"/>
        <v>0</v>
      </c>
      <c r="AL1259" s="54">
        <f t="shared" si="188"/>
        <v>0</v>
      </c>
      <c r="AM1259" s="55">
        <f t="shared" si="182"/>
        <v>0</v>
      </c>
      <c r="AN1259" s="4"/>
      <c r="AO1259" s="4"/>
    </row>
    <row r="1260" spans="1:41" ht="12.75">
      <c r="A1260" s="11">
        <v>1253</v>
      </c>
      <c r="B1260" s="46">
        <v>28300501</v>
      </c>
      <c r="C1260" s="57" t="s">
        <v>323</v>
      </c>
      <c r="D1260" s="5" t="s">
        <v>987</v>
      </c>
      <c r="F1260" s="48">
        <v>-266000</v>
      </c>
      <c r="G1260" s="48">
        <v>-296000</v>
      </c>
      <c r="H1260" s="48">
        <v>-326000</v>
      </c>
      <c r="I1260" s="48">
        <v>-356000</v>
      </c>
      <c r="J1260" s="48">
        <v>-386000</v>
      </c>
      <c r="K1260" s="48">
        <v>-416000</v>
      </c>
      <c r="L1260" s="48">
        <v>-446000</v>
      </c>
      <c r="M1260" s="49">
        <v>-476000</v>
      </c>
      <c r="N1260" s="49">
        <v>-506000</v>
      </c>
      <c r="O1260" s="49">
        <v>-536000</v>
      </c>
      <c r="P1260" s="49">
        <v>-499000</v>
      </c>
      <c r="Q1260" s="49">
        <v>-519000</v>
      </c>
      <c r="R1260" s="49">
        <v>-487538</v>
      </c>
      <c r="S1260" s="50">
        <f t="shared" si="180"/>
        <v>-428230.75</v>
      </c>
      <c r="T1260" s="50" t="e">
        <f>S1260-#REF!</f>
        <v>#REF!</v>
      </c>
      <c r="U1260" s="51" t="s">
        <v>920</v>
      </c>
      <c r="V1260" s="51" t="s">
        <v>921</v>
      </c>
      <c r="W1260" s="51" t="s">
        <v>922</v>
      </c>
      <c r="X1260" s="51" t="s">
        <v>923</v>
      </c>
      <c r="Y1260" s="51">
        <v>22</v>
      </c>
      <c r="AA1260" s="53">
        <v>0</v>
      </c>
      <c r="AB1260" s="8">
        <v>0</v>
      </c>
      <c r="AC1260" s="54">
        <v>0</v>
      </c>
      <c r="AD1260" s="53">
        <f>$S1260*$AJ$1</f>
        <v>-278992.33362499997</v>
      </c>
      <c r="AE1260" s="8">
        <f>$S1260*$AJ$2</f>
        <v>-149238.416375</v>
      </c>
      <c r="AF1260" s="54">
        <f>S1260</f>
        <v>-428230.75</v>
      </c>
      <c r="AG1260" s="53"/>
      <c r="AH1260" s="8"/>
      <c r="AI1260" s="54">
        <f t="shared" si="181"/>
        <v>0</v>
      </c>
      <c r="AJ1260" s="53">
        <f t="shared" si="188"/>
        <v>0</v>
      </c>
      <c r="AK1260" s="8">
        <f t="shared" si="188"/>
        <v>0</v>
      </c>
      <c r="AL1260" s="54">
        <f t="shared" si="188"/>
        <v>0</v>
      </c>
      <c r="AM1260" s="55">
        <f t="shared" si="182"/>
        <v>0</v>
      </c>
      <c r="AN1260" s="4"/>
      <c r="AO1260" s="4"/>
    </row>
    <row r="1261" spans="1:41" ht="12.75">
      <c r="A1261" s="11">
        <v>1254</v>
      </c>
      <c r="B1261" s="46">
        <v>28300503</v>
      </c>
      <c r="D1261" s="5" t="s">
        <v>988</v>
      </c>
      <c r="E1261" s="3">
        <v>38869</v>
      </c>
      <c r="F1261" s="48">
        <v>-7151271</v>
      </c>
      <c r="G1261" s="48">
        <v>-7130543</v>
      </c>
      <c r="H1261" s="48">
        <v>-7109815</v>
      </c>
      <c r="I1261" s="48">
        <v>-7089087</v>
      </c>
      <c r="J1261" s="48">
        <v>-7068359</v>
      </c>
      <c r="K1261" s="48">
        <v>-7047631</v>
      </c>
      <c r="L1261" s="48">
        <v>-7026903</v>
      </c>
      <c r="M1261" s="49">
        <v>-7006175</v>
      </c>
      <c r="N1261" s="49">
        <v>-6985447</v>
      </c>
      <c r="O1261" s="49">
        <v>-6964719</v>
      </c>
      <c r="P1261" s="49">
        <v>-6943991</v>
      </c>
      <c r="Q1261" s="49">
        <v>-6923263</v>
      </c>
      <c r="R1261" s="49">
        <v>-6902535</v>
      </c>
      <c r="S1261" s="50">
        <f t="shared" si="180"/>
        <v>-7026903</v>
      </c>
      <c r="T1261" s="50" t="e">
        <f>S1261-#REF!</f>
        <v>#REF!</v>
      </c>
      <c r="U1261" s="51" t="s">
        <v>1056</v>
      </c>
      <c r="V1261" s="51"/>
      <c r="W1261" s="51" t="s">
        <v>1130</v>
      </c>
      <c r="X1261" s="51"/>
      <c r="Y1261" s="51" t="s">
        <v>328</v>
      </c>
      <c r="AA1261" s="53">
        <v>0</v>
      </c>
      <c r="AB1261" s="8">
        <v>0</v>
      </c>
      <c r="AC1261" s="54">
        <v>0</v>
      </c>
      <c r="AD1261" s="53"/>
      <c r="AE1261" s="8"/>
      <c r="AF1261" s="54">
        <f>AD1261+AE1261</f>
        <v>0</v>
      </c>
      <c r="AG1261" s="53"/>
      <c r="AH1261" s="8"/>
      <c r="AI1261" s="54">
        <f t="shared" si="181"/>
        <v>0</v>
      </c>
      <c r="AJ1261" s="53">
        <f t="shared" si="188"/>
        <v>-7026903</v>
      </c>
      <c r="AK1261" s="8">
        <f t="shared" si="188"/>
        <v>-7026903</v>
      </c>
      <c r="AL1261" s="54">
        <f t="shared" si="188"/>
        <v>-7026903</v>
      </c>
      <c r="AM1261" s="55">
        <f t="shared" si="182"/>
        <v>0</v>
      </c>
      <c r="AN1261" s="4"/>
      <c r="AO1261" s="4"/>
    </row>
    <row r="1262" spans="1:41" ht="12.75">
      <c r="A1262" s="11">
        <v>1255</v>
      </c>
      <c r="B1262" s="46">
        <v>28300511</v>
      </c>
      <c r="D1262" s="5" t="s">
        <v>989</v>
      </c>
      <c r="F1262" s="48">
        <v>-432000</v>
      </c>
      <c r="G1262" s="48">
        <v>-1785000</v>
      </c>
      <c r="H1262" s="48">
        <v>-1785000</v>
      </c>
      <c r="I1262" s="48">
        <v>-1785000</v>
      </c>
      <c r="J1262" s="48">
        <v>-1785000</v>
      </c>
      <c r="K1262" s="48">
        <v>-1785000</v>
      </c>
      <c r="L1262" s="48">
        <v>-1785000</v>
      </c>
      <c r="M1262" s="49">
        <v>-1785000</v>
      </c>
      <c r="N1262" s="49">
        <v>-1785000</v>
      </c>
      <c r="O1262" s="49">
        <v>-736000</v>
      </c>
      <c r="P1262" s="49">
        <v>1841000</v>
      </c>
      <c r="Q1262" s="49">
        <v>2856000</v>
      </c>
      <c r="R1262" s="49">
        <v>2179000</v>
      </c>
      <c r="S1262" s="50">
        <f t="shared" si="180"/>
        <v>-787125</v>
      </c>
      <c r="T1262" s="50" t="e">
        <f>S1262-#REF!</f>
        <v>#REF!</v>
      </c>
      <c r="U1262" s="51">
        <v>23</v>
      </c>
      <c r="V1262" s="51"/>
      <c r="W1262" s="51">
        <v>57</v>
      </c>
      <c r="X1262" s="51"/>
      <c r="Y1262" s="51">
        <v>23</v>
      </c>
      <c r="AA1262" s="53">
        <v>0</v>
      </c>
      <c r="AB1262" s="8">
        <v>0</v>
      </c>
      <c r="AC1262" s="54">
        <v>0</v>
      </c>
      <c r="AD1262" s="53"/>
      <c r="AE1262" s="8"/>
      <c r="AF1262" s="54">
        <f>AD1262+AE1262</f>
        <v>0</v>
      </c>
      <c r="AG1262" s="53">
        <f>$S1262</f>
        <v>-787125</v>
      </c>
      <c r="AH1262" s="8"/>
      <c r="AI1262" s="54">
        <f t="shared" si="181"/>
        <v>-787125</v>
      </c>
      <c r="AJ1262" s="53">
        <f t="shared" si="188"/>
        <v>0</v>
      </c>
      <c r="AK1262" s="8">
        <f t="shared" si="188"/>
        <v>0</v>
      </c>
      <c r="AL1262" s="54">
        <f t="shared" si="188"/>
        <v>0</v>
      </c>
      <c r="AM1262" s="55">
        <f t="shared" si="182"/>
        <v>0</v>
      </c>
      <c r="AN1262" s="4"/>
      <c r="AO1262" s="4"/>
    </row>
    <row r="1263" spans="1:41" ht="12.75">
      <c r="A1263" s="11">
        <v>1256</v>
      </c>
      <c r="B1263" s="46">
        <v>28300513</v>
      </c>
      <c r="C1263" s="57" t="s">
        <v>323</v>
      </c>
      <c r="D1263" s="5" t="s">
        <v>990</v>
      </c>
      <c r="F1263" s="48">
        <v>0</v>
      </c>
      <c r="G1263" s="48">
        <v>0</v>
      </c>
      <c r="H1263" s="48">
        <v>0</v>
      </c>
      <c r="I1263" s="48">
        <v>0</v>
      </c>
      <c r="J1263" s="48">
        <v>0</v>
      </c>
      <c r="K1263" s="48">
        <v>0</v>
      </c>
      <c r="L1263" s="48">
        <v>0</v>
      </c>
      <c r="M1263" s="49">
        <v>0</v>
      </c>
      <c r="N1263" s="49">
        <v>0</v>
      </c>
      <c r="O1263" s="49">
        <v>0</v>
      </c>
      <c r="P1263" s="49">
        <v>0</v>
      </c>
      <c r="Q1263" s="49">
        <v>0</v>
      </c>
      <c r="R1263" s="49">
        <v>0</v>
      </c>
      <c r="S1263" s="50">
        <f t="shared" si="180"/>
        <v>0</v>
      </c>
      <c r="T1263" s="50" t="e">
        <f>S1263-#REF!</f>
        <v>#REF!</v>
      </c>
      <c r="U1263" s="51" t="s">
        <v>991</v>
      </c>
      <c r="V1263" s="51" t="s">
        <v>992</v>
      </c>
      <c r="W1263" s="51" t="s">
        <v>993</v>
      </c>
      <c r="X1263" s="51" t="s">
        <v>994</v>
      </c>
      <c r="Y1263" s="51">
        <v>22</v>
      </c>
      <c r="AA1263" s="53">
        <v>0</v>
      </c>
      <c r="AB1263" s="8">
        <v>0</v>
      </c>
      <c r="AC1263" s="54">
        <v>0</v>
      </c>
      <c r="AD1263" s="53">
        <f>+$S$1269*$AC$1</f>
        <v>0</v>
      </c>
      <c r="AE1263" s="8">
        <f>+$S$1269*$AC$1</f>
        <v>0</v>
      </c>
      <c r="AF1263" s="54">
        <f>S1263</f>
        <v>0</v>
      </c>
      <c r="AG1263" s="53"/>
      <c r="AH1263" s="8"/>
      <c r="AI1263" s="54">
        <f t="shared" si="181"/>
        <v>0</v>
      </c>
      <c r="AJ1263" s="53">
        <f t="shared" si="188"/>
        <v>0</v>
      </c>
      <c r="AK1263" s="8">
        <f t="shared" si="188"/>
        <v>0</v>
      </c>
      <c r="AL1263" s="54">
        <f t="shared" si="188"/>
        <v>0</v>
      </c>
      <c r="AM1263" s="55">
        <f t="shared" si="182"/>
        <v>0</v>
      </c>
      <c r="AN1263" s="4"/>
      <c r="AO1263" s="4"/>
    </row>
    <row r="1264" spans="1:41" ht="12.75">
      <c r="A1264" s="11">
        <v>1257</v>
      </c>
      <c r="B1264" s="46">
        <v>28300531</v>
      </c>
      <c r="D1264" s="5" t="s">
        <v>995</v>
      </c>
      <c r="E1264" s="3">
        <v>39142</v>
      </c>
      <c r="F1264" s="48"/>
      <c r="G1264" s="48"/>
      <c r="H1264" s="48"/>
      <c r="I1264" s="48"/>
      <c r="J1264" s="48"/>
      <c r="K1264" s="48"/>
      <c r="L1264" s="48">
        <v>-257000</v>
      </c>
      <c r="M1264" s="49">
        <v>-224000</v>
      </c>
      <c r="N1264" s="49">
        <v>-264000</v>
      </c>
      <c r="O1264" s="49">
        <v>-264000</v>
      </c>
      <c r="P1264" s="49">
        <v>-264000</v>
      </c>
      <c r="Q1264" s="49">
        <v>-264000</v>
      </c>
      <c r="R1264" s="49">
        <v>-274000</v>
      </c>
      <c r="S1264" s="50">
        <f t="shared" si="180"/>
        <v>-139500</v>
      </c>
      <c r="T1264" s="50" t="e">
        <f>S1264-#REF!</f>
        <v>#REF!</v>
      </c>
      <c r="U1264" s="51"/>
      <c r="V1264" s="51"/>
      <c r="W1264" s="51" t="s">
        <v>1161</v>
      </c>
      <c r="X1264" s="51"/>
      <c r="Y1264" s="51"/>
      <c r="AA1264" s="53">
        <v>0</v>
      </c>
      <c r="AB1264" s="8">
        <v>0</v>
      </c>
      <c r="AC1264" s="54">
        <v>0</v>
      </c>
      <c r="AD1264" s="53"/>
      <c r="AE1264" s="8"/>
      <c r="AF1264" s="54">
        <f aca="true" t="shared" si="189" ref="AF1264:AF1277">AD1264+AE1264</f>
        <v>0</v>
      </c>
      <c r="AG1264" s="53"/>
      <c r="AH1264" s="8"/>
      <c r="AI1264" s="54">
        <f t="shared" si="181"/>
        <v>0</v>
      </c>
      <c r="AJ1264" s="53">
        <f t="shared" si="188"/>
        <v>0</v>
      </c>
      <c r="AK1264" s="8">
        <f t="shared" si="188"/>
        <v>0</v>
      </c>
      <c r="AL1264" s="54">
        <f t="shared" si="188"/>
        <v>0</v>
      </c>
      <c r="AM1264" s="55">
        <f t="shared" si="182"/>
        <v>-139500</v>
      </c>
      <c r="AN1264" s="4"/>
      <c r="AO1264" s="4"/>
    </row>
    <row r="1265" spans="1:41" ht="12.75">
      <c r="A1265" s="11">
        <v>1258</v>
      </c>
      <c r="B1265" s="46">
        <v>28300541</v>
      </c>
      <c r="D1265" s="5" t="s">
        <v>996</v>
      </c>
      <c r="E1265" s="3">
        <v>39142</v>
      </c>
      <c r="F1265" s="48"/>
      <c r="G1265" s="48"/>
      <c r="H1265" s="48"/>
      <c r="I1265" s="48"/>
      <c r="J1265" s="48"/>
      <c r="K1265" s="48"/>
      <c r="L1265" s="48">
        <v>-367000</v>
      </c>
      <c r="M1265" s="49">
        <v>-361000</v>
      </c>
      <c r="N1265" s="49">
        <v>-1685000</v>
      </c>
      <c r="O1265" s="49">
        <v>-2418000</v>
      </c>
      <c r="P1265" s="49">
        <v>-3132000</v>
      </c>
      <c r="Q1265" s="49">
        <v>-3820000</v>
      </c>
      <c r="R1265" s="49">
        <v>-3795000</v>
      </c>
      <c r="S1265" s="50">
        <f t="shared" si="180"/>
        <v>-1140041.6666666667</v>
      </c>
      <c r="T1265" s="50" t="e">
        <f>S1265-#REF!</f>
        <v>#REF!</v>
      </c>
      <c r="U1265" s="51">
        <v>22</v>
      </c>
      <c r="V1265" s="51"/>
      <c r="W1265" s="51">
        <v>56</v>
      </c>
      <c r="X1265" s="51"/>
      <c r="Y1265" s="51">
        <v>22</v>
      </c>
      <c r="AA1265" s="53">
        <v>0</v>
      </c>
      <c r="AB1265" s="8">
        <v>0</v>
      </c>
      <c r="AC1265" s="54">
        <v>0</v>
      </c>
      <c r="AD1265" s="53"/>
      <c r="AE1265" s="8"/>
      <c r="AF1265" s="54">
        <f t="shared" si="189"/>
        <v>0</v>
      </c>
      <c r="AG1265" s="53">
        <f>$S1265</f>
        <v>-1140041.6666666667</v>
      </c>
      <c r="AH1265" s="8">
        <v>0</v>
      </c>
      <c r="AI1265" s="54">
        <f t="shared" si="181"/>
        <v>-1140041.6666666667</v>
      </c>
      <c r="AJ1265" s="53">
        <f t="shared" si="188"/>
        <v>0</v>
      </c>
      <c r="AK1265" s="8">
        <f t="shared" si="188"/>
        <v>0</v>
      </c>
      <c r="AL1265" s="54">
        <f t="shared" si="188"/>
        <v>0</v>
      </c>
      <c r="AM1265" s="55">
        <f t="shared" si="182"/>
        <v>0</v>
      </c>
      <c r="AN1265" s="4"/>
      <c r="AO1265" s="4"/>
    </row>
    <row r="1266" spans="1:41" ht="12.75">
      <c r="A1266" s="11">
        <v>1259</v>
      </c>
      <c r="B1266" s="46">
        <v>28300551</v>
      </c>
      <c r="D1266" s="5" t="s">
        <v>997</v>
      </c>
      <c r="E1266" s="3">
        <v>39142</v>
      </c>
      <c r="F1266" s="48"/>
      <c r="G1266" s="48"/>
      <c r="H1266" s="48"/>
      <c r="I1266" s="48"/>
      <c r="J1266" s="48"/>
      <c r="K1266" s="48"/>
      <c r="L1266" s="48">
        <v>-2000</v>
      </c>
      <c r="M1266" s="49">
        <v>-2000</v>
      </c>
      <c r="N1266" s="49">
        <v>-20000</v>
      </c>
      <c r="O1266" s="49">
        <v>-39000</v>
      </c>
      <c r="P1266" s="49">
        <v>-39000</v>
      </c>
      <c r="Q1266" s="49">
        <v>-70000</v>
      </c>
      <c r="R1266" s="49">
        <v>-129000</v>
      </c>
      <c r="S1266" s="50">
        <f t="shared" si="180"/>
        <v>-19708.333333333332</v>
      </c>
      <c r="T1266" s="50" t="e">
        <f>S1266-#REF!</f>
        <v>#REF!</v>
      </c>
      <c r="U1266" s="51">
        <v>22</v>
      </c>
      <c r="V1266" s="51"/>
      <c r="W1266" s="51">
        <v>56</v>
      </c>
      <c r="X1266" s="51"/>
      <c r="Y1266" s="51">
        <v>22</v>
      </c>
      <c r="AA1266" s="53">
        <v>0</v>
      </c>
      <c r="AB1266" s="8">
        <v>0</v>
      </c>
      <c r="AC1266" s="54">
        <v>0</v>
      </c>
      <c r="AD1266" s="53"/>
      <c r="AE1266" s="8"/>
      <c r="AF1266" s="54">
        <f t="shared" si="189"/>
        <v>0</v>
      </c>
      <c r="AG1266" s="53">
        <f>$S1266</f>
        <v>-19708.333333333332</v>
      </c>
      <c r="AH1266" s="8">
        <v>0</v>
      </c>
      <c r="AI1266" s="54">
        <f t="shared" si="181"/>
        <v>-19708.333333333332</v>
      </c>
      <c r="AJ1266" s="53">
        <f t="shared" si="188"/>
        <v>0</v>
      </c>
      <c r="AK1266" s="8">
        <f t="shared" si="188"/>
        <v>0</v>
      </c>
      <c r="AL1266" s="54">
        <f t="shared" si="188"/>
        <v>0</v>
      </c>
      <c r="AM1266" s="55">
        <f t="shared" si="182"/>
        <v>0</v>
      </c>
      <c r="AN1266" s="4"/>
      <c r="AO1266" s="4"/>
    </row>
    <row r="1267" spans="1:41" ht="12.75">
      <c r="A1267" s="11">
        <v>1260</v>
      </c>
      <c r="B1267" s="46">
        <v>43700003</v>
      </c>
      <c r="D1267" s="11" t="s">
        <v>998</v>
      </c>
      <c r="F1267" s="48">
        <v>0</v>
      </c>
      <c r="G1267" s="48">
        <v>0</v>
      </c>
      <c r="H1267" s="48">
        <v>0</v>
      </c>
      <c r="I1267" s="48">
        <v>0</v>
      </c>
      <c r="J1267" s="48">
        <v>0</v>
      </c>
      <c r="K1267" s="48">
        <v>0</v>
      </c>
      <c r="L1267" s="48">
        <v>0</v>
      </c>
      <c r="M1267" s="49">
        <v>0</v>
      </c>
      <c r="N1267" s="49">
        <v>0</v>
      </c>
      <c r="O1267" s="49">
        <v>0</v>
      </c>
      <c r="P1267" s="49">
        <v>0</v>
      </c>
      <c r="Q1267" s="49">
        <v>0</v>
      </c>
      <c r="R1267" s="49">
        <v>0</v>
      </c>
      <c r="S1267" s="50">
        <f t="shared" si="180"/>
        <v>0</v>
      </c>
      <c r="T1267" s="50" t="e">
        <f>S1267-#REF!</f>
        <v>#REF!</v>
      </c>
      <c r="U1267" s="51">
        <v>6</v>
      </c>
      <c r="V1267" s="51"/>
      <c r="W1267" s="51" t="s">
        <v>346</v>
      </c>
      <c r="X1267" s="51"/>
      <c r="Y1267" s="56">
        <v>6</v>
      </c>
      <c r="AA1267" s="53">
        <f>S1267</f>
        <v>0</v>
      </c>
      <c r="AB1267" s="8">
        <f>S1267</f>
        <v>0</v>
      </c>
      <c r="AC1267" s="54">
        <f>S1267</f>
        <v>0</v>
      </c>
      <c r="AD1267" s="53"/>
      <c r="AE1267" s="8"/>
      <c r="AF1267" s="54">
        <f t="shared" si="189"/>
        <v>0</v>
      </c>
      <c r="AG1267" s="53"/>
      <c r="AH1267" s="8"/>
      <c r="AI1267" s="54">
        <f t="shared" si="181"/>
        <v>0</v>
      </c>
      <c r="AJ1267" s="53">
        <f t="shared" si="188"/>
        <v>0</v>
      </c>
      <c r="AK1267" s="8">
        <f t="shared" si="188"/>
        <v>0</v>
      </c>
      <c r="AL1267" s="54">
        <f t="shared" si="188"/>
        <v>0</v>
      </c>
      <c r="AM1267" s="55">
        <f t="shared" si="182"/>
        <v>0</v>
      </c>
      <c r="AN1267" s="4"/>
      <c r="AO1267" s="4"/>
    </row>
    <row r="1268" spans="1:41" ht="12.75">
      <c r="A1268" s="11">
        <v>1261</v>
      </c>
      <c r="B1268" s="46">
        <v>43700013</v>
      </c>
      <c r="D1268" s="11" t="s">
        <v>999</v>
      </c>
      <c r="F1268" s="48">
        <v>0</v>
      </c>
      <c r="G1268" s="48">
        <v>0</v>
      </c>
      <c r="H1268" s="48">
        <v>0</v>
      </c>
      <c r="I1268" s="48">
        <v>0</v>
      </c>
      <c r="J1268" s="48">
        <v>0</v>
      </c>
      <c r="K1268" s="48">
        <v>0</v>
      </c>
      <c r="L1268" s="48">
        <v>0</v>
      </c>
      <c r="M1268" s="49">
        <v>0</v>
      </c>
      <c r="N1268" s="49">
        <v>0</v>
      </c>
      <c r="O1268" s="49">
        <v>0</v>
      </c>
      <c r="P1268" s="49">
        <v>0</v>
      </c>
      <c r="Q1268" s="49">
        <v>0</v>
      </c>
      <c r="R1268" s="49">
        <v>0</v>
      </c>
      <c r="S1268" s="50">
        <f t="shared" si="180"/>
        <v>0</v>
      </c>
      <c r="T1268" s="50" t="e">
        <f>S1268-#REF!</f>
        <v>#REF!</v>
      </c>
      <c r="U1268" s="51">
        <v>6</v>
      </c>
      <c r="V1268" s="51"/>
      <c r="W1268" s="51" t="s">
        <v>346</v>
      </c>
      <c r="X1268" s="56"/>
      <c r="Y1268" s="56">
        <v>6</v>
      </c>
      <c r="AA1268" s="53">
        <f>S1268</f>
        <v>0</v>
      </c>
      <c r="AB1268" s="8">
        <f>S1268</f>
        <v>0</v>
      </c>
      <c r="AC1268" s="54">
        <f>S1268</f>
        <v>0</v>
      </c>
      <c r="AD1268" s="53"/>
      <c r="AE1268" s="8"/>
      <c r="AF1268" s="54">
        <f t="shared" si="189"/>
        <v>0</v>
      </c>
      <c r="AG1268" s="53"/>
      <c r="AH1268" s="8"/>
      <c r="AI1268" s="54">
        <f t="shared" si="181"/>
        <v>0</v>
      </c>
      <c r="AJ1268" s="53">
        <f t="shared" si="188"/>
        <v>0</v>
      </c>
      <c r="AK1268" s="8">
        <f t="shared" si="188"/>
        <v>0</v>
      </c>
      <c r="AL1268" s="54">
        <f t="shared" si="188"/>
        <v>0</v>
      </c>
      <c r="AM1268" s="55">
        <f t="shared" si="182"/>
        <v>0</v>
      </c>
      <c r="AN1268" s="4"/>
      <c r="AO1268" s="4"/>
    </row>
    <row r="1269" spans="1:41" ht="12.75">
      <c r="A1269" s="11">
        <v>1262</v>
      </c>
      <c r="B1269" s="46">
        <v>43700023</v>
      </c>
      <c r="D1269" s="11" t="s">
        <v>1000</v>
      </c>
      <c r="F1269" s="48">
        <v>0</v>
      </c>
      <c r="G1269" s="48">
        <v>0</v>
      </c>
      <c r="H1269" s="48">
        <v>0</v>
      </c>
      <c r="I1269" s="48">
        <v>0</v>
      </c>
      <c r="J1269" s="48">
        <v>0</v>
      </c>
      <c r="K1269" s="48">
        <v>0</v>
      </c>
      <c r="L1269" s="48">
        <v>0</v>
      </c>
      <c r="M1269" s="49">
        <v>0</v>
      </c>
      <c r="N1269" s="49">
        <v>0</v>
      </c>
      <c r="O1269" s="49">
        <v>0</v>
      </c>
      <c r="P1269" s="49">
        <v>0</v>
      </c>
      <c r="Q1269" s="49">
        <v>0</v>
      </c>
      <c r="R1269" s="49">
        <v>0</v>
      </c>
      <c r="S1269" s="50">
        <f t="shared" si="180"/>
        <v>0</v>
      </c>
      <c r="T1269" s="50" t="e">
        <f>S1269-#REF!</f>
        <v>#REF!</v>
      </c>
      <c r="U1269" s="51">
        <v>6</v>
      </c>
      <c r="V1269" s="51"/>
      <c r="W1269" s="51" t="s">
        <v>346</v>
      </c>
      <c r="X1269" s="51"/>
      <c r="Y1269" s="51">
        <v>6</v>
      </c>
      <c r="AA1269" s="53">
        <f>S1269</f>
        <v>0</v>
      </c>
      <c r="AB1269" s="8">
        <f>S1269</f>
        <v>0</v>
      </c>
      <c r="AC1269" s="54">
        <f>S1269</f>
        <v>0</v>
      </c>
      <c r="AD1269" s="53"/>
      <c r="AE1269" s="8"/>
      <c r="AF1269" s="54">
        <f t="shared" si="189"/>
        <v>0</v>
      </c>
      <c r="AG1269" s="53">
        <v>0</v>
      </c>
      <c r="AH1269" s="8"/>
      <c r="AI1269" s="54">
        <f t="shared" si="181"/>
        <v>0</v>
      </c>
      <c r="AJ1269" s="53">
        <f t="shared" si="188"/>
        <v>0</v>
      </c>
      <c r="AK1269" s="8">
        <f t="shared" si="188"/>
        <v>0</v>
      </c>
      <c r="AL1269" s="54">
        <f t="shared" si="188"/>
        <v>0</v>
      </c>
      <c r="AM1269" s="55">
        <f t="shared" si="182"/>
        <v>0</v>
      </c>
      <c r="AN1269" s="4"/>
      <c r="AO1269" s="4"/>
    </row>
    <row r="1270" spans="1:41" ht="12.75">
      <c r="A1270" s="11">
        <v>1263</v>
      </c>
      <c r="B1270" s="46">
        <v>43700043</v>
      </c>
      <c r="D1270" s="11" t="s">
        <v>1001</v>
      </c>
      <c r="F1270" s="48">
        <v>0</v>
      </c>
      <c r="G1270" s="48">
        <v>0</v>
      </c>
      <c r="H1270" s="48">
        <v>0</v>
      </c>
      <c r="I1270" s="48">
        <v>0</v>
      </c>
      <c r="J1270" s="48">
        <v>0</v>
      </c>
      <c r="K1270" s="48">
        <v>0</v>
      </c>
      <c r="L1270" s="48">
        <v>0</v>
      </c>
      <c r="M1270" s="49">
        <v>0</v>
      </c>
      <c r="N1270" s="49">
        <v>0</v>
      </c>
      <c r="O1270" s="49">
        <v>0</v>
      </c>
      <c r="P1270" s="49">
        <v>0</v>
      </c>
      <c r="Q1270" s="49">
        <v>0</v>
      </c>
      <c r="R1270" s="49">
        <v>0</v>
      </c>
      <c r="S1270" s="50">
        <f t="shared" si="180"/>
        <v>0</v>
      </c>
      <c r="T1270" s="50" t="e">
        <f>S1270-#REF!</f>
        <v>#REF!</v>
      </c>
      <c r="U1270" s="51">
        <v>6</v>
      </c>
      <c r="V1270" s="51"/>
      <c r="W1270" s="51" t="s">
        <v>346</v>
      </c>
      <c r="X1270" s="51"/>
      <c r="Y1270" s="51">
        <v>6</v>
      </c>
      <c r="AA1270" s="53">
        <f>S1270</f>
        <v>0</v>
      </c>
      <c r="AB1270" s="8">
        <f>S1270</f>
        <v>0</v>
      </c>
      <c r="AC1270" s="54">
        <f>S1270</f>
        <v>0</v>
      </c>
      <c r="AD1270" s="53"/>
      <c r="AE1270" s="8"/>
      <c r="AF1270" s="54">
        <f t="shared" si="189"/>
        <v>0</v>
      </c>
      <c r="AG1270" s="53"/>
      <c r="AH1270" s="8"/>
      <c r="AI1270" s="54">
        <f t="shared" si="181"/>
        <v>0</v>
      </c>
      <c r="AJ1270" s="53">
        <f t="shared" si="188"/>
        <v>0</v>
      </c>
      <c r="AK1270" s="8">
        <f t="shared" si="188"/>
        <v>0</v>
      </c>
      <c r="AL1270" s="54">
        <f t="shared" si="188"/>
        <v>0</v>
      </c>
      <c r="AM1270" s="55">
        <f t="shared" si="182"/>
        <v>0</v>
      </c>
      <c r="AN1270" s="4"/>
      <c r="AO1270" s="4"/>
    </row>
    <row r="1271" spans="1:41" ht="12.75">
      <c r="A1271" s="11">
        <v>1264</v>
      </c>
      <c r="B1271" s="46">
        <v>43800003</v>
      </c>
      <c r="D1271" s="11" t="s">
        <v>1002</v>
      </c>
      <c r="F1271" s="103">
        <v>83549792.07</v>
      </c>
      <c r="G1271" s="103">
        <v>83549792.07</v>
      </c>
      <c r="H1271" s="103">
        <v>109782221.81</v>
      </c>
      <c r="I1271" s="103">
        <v>109782221.81</v>
      </c>
      <c r="J1271" s="103">
        <v>0</v>
      </c>
      <c r="K1271" s="103">
        <v>26255460.42</v>
      </c>
      <c r="L1271" s="103">
        <v>26255460.42</v>
      </c>
      <c r="M1271" s="91">
        <v>26255460.42</v>
      </c>
      <c r="N1271" s="91">
        <v>52652584.12</v>
      </c>
      <c r="O1271" s="91">
        <v>52653503.4</v>
      </c>
      <c r="P1271" s="91">
        <v>52653503.4</v>
      </c>
      <c r="Q1271" s="91">
        <v>79135870.39</v>
      </c>
      <c r="R1271" s="91">
        <v>79135870.39</v>
      </c>
      <c r="S1271" s="50">
        <f t="shared" si="180"/>
        <v>58359909.12416667</v>
      </c>
      <c r="T1271" s="50" t="e">
        <f>S1271-#REF!</f>
        <v>#REF!</v>
      </c>
      <c r="U1271" s="51">
        <v>6</v>
      </c>
      <c r="V1271" s="51"/>
      <c r="W1271" s="51" t="s">
        <v>346</v>
      </c>
      <c r="X1271" s="51"/>
      <c r="Y1271" s="51">
        <v>6</v>
      </c>
      <c r="AA1271" s="53">
        <f>S1271</f>
        <v>58359909.12416667</v>
      </c>
      <c r="AB1271" s="8">
        <f>S1271</f>
        <v>58359909.12416667</v>
      </c>
      <c r="AC1271" s="54">
        <f>S1271</f>
        <v>58359909.12416667</v>
      </c>
      <c r="AD1271" s="53"/>
      <c r="AE1271" s="8"/>
      <c r="AF1271" s="54">
        <f t="shared" si="189"/>
        <v>0</v>
      </c>
      <c r="AG1271" s="53"/>
      <c r="AH1271" s="8"/>
      <c r="AI1271" s="54">
        <f t="shared" si="181"/>
        <v>0</v>
      </c>
      <c r="AJ1271" s="53">
        <f t="shared" si="188"/>
        <v>0</v>
      </c>
      <c r="AK1271" s="8">
        <f t="shared" si="188"/>
        <v>0</v>
      </c>
      <c r="AL1271" s="54">
        <f t="shared" si="188"/>
        <v>0</v>
      </c>
      <c r="AM1271" s="55">
        <f t="shared" si="182"/>
        <v>0</v>
      </c>
      <c r="AN1271" s="4"/>
      <c r="AO1271" s="4"/>
    </row>
    <row r="1272" spans="1:41" ht="12.75">
      <c r="A1272" s="11">
        <v>1265</v>
      </c>
      <c r="B1272" s="46">
        <v>14600010</v>
      </c>
      <c r="C1272" s="57">
        <v>1020</v>
      </c>
      <c r="D1272" s="5" t="s">
        <v>1288</v>
      </c>
      <c r="E1272" s="3">
        <v>38687</v>
      </c>
      <c r="F1272" s="48">
        <v>1000</v>
      </c>
      <c r="G1272" s="48">
        <v>1000</v>
      </c>
      <c r="H1272" s="48">
        <v>1000</v>
      </c>
      <c r="I1272" s="48">
        <v>1000</v>
      </c>
      <c r="J1272" s="48">
        <v>1000</v>
      </c>
      <c r="K1272" s="48">
        <v>1000</v>
      </c>
      <c r="L1272" s="48">
        <v>1000</v>
      </c>
      <c r="M1272" s="49">
        <v>1000</v>
      </c>
      <c r="N1272" s="49">
        <v>1000</v>
      </c>
      <c r="O1272" s="49">
        <v>1000</v>
      </c>
      <c r="P1272" s="49">
        <v>1000</v>
      </c>
      <c r="Q1272" s="49">
        <v>1000</v>
      </c>
      <c r="R1272" s="49">
        <v>1000</v>
      </c>
      <c r="S1272" s="50">
        <f t="shared" si="180"/>
        <v>1000</v>
      </c>
      <c r="T1272" s="50" t="e">
        <f>S1272-#REF!</f>
        <v>#REF!</v>
      </c>
      <c r="U1272" s="51" t="s">
        <v>1289</v>
      </c>
      <c r="V1272" s="51"/>
      <c r="W1272" s="51" t="s">
        <v>1126</v>
      </c>
      <c r="X1272" s="51"/>
      <c r="Y1272" s="51">
        <v>41</v>
      </c>
      <c r="AA1272" s="53">
        <v>0</v>
      </c>
      <c r="AB1272" s="8">
        <v>0</v>
      </c>
      <c r="AC1272" s="54">
        <v>0</v>
      </c>
      <c r="AD1272" s="53"/>
      <c r="AE1272" s="8"/>
      <c r="AF1272" s="54">
        <f t="shared" si="189"/>
        <v>0</v>
      </c>
      <c r="AG1272" s="53"/>
      <c r="AH1272" s="8"/>
      <c r="AI1272" s="54">
        <f t="shared" si="181"/>
        <v>0</v>
      </c>
      <c r="AJ1272" s="53">
        <f t="shared" si="188"/>
        <v>1000</v>
      </c>
      <c r="AK1272" s="8">
        <f t="shared" si="188"/>
        <v>1000</v>
      </c>
      <c r="AL1272" s="54">
        <f t="shared" si="188"/>
        <v>1000</v>
      </c>
      <c r="AM1272" s="55">
        <f t="shared" si="182"/>
        <v>0</v>
      </c>
      <c r="AN1272" s="4"/>
      <c r="AO1272" s="4"/>
    </row>
    <row r="1273" spans="1:41" ht="12.75">
      <c r="A1273" s="11">
        <v>1266</v>
      </c>
      <c r="B1273" s="75">
        <v>23100400</v>
      </c>
      <c r="C1273" s="57">
        <v>1020</v>
      </c>
      <c r="D1273" s="5" t="s">
        <v>571</v>
      </c>
      <c r="E1273" s="3">
        <v>38687</v>
      </c>
      <c r="F1273" s="48">
        <v>0</v>
      </c>
      <c r="G1273" s="48">
        <v>-9000000</v>
      </c>
      <c r="H1273" s="48">
        <v>-37500000</v>
      </c>
      <c r="I1273" s="48">
        <v>-55000000</v>
      </c>
      <c r="J1273" s="48">
        <v>-38000000</v>
      </c>
      <c r="K1273" s="48">
        <v>-83500000</v>
      </c>
      <c r="L1273" s="48">
        <v>-81000000</v>
      </c>
      <c r="M1273" s="49">
        <v>-61500000</v>
      </c>
      <c r="N1273" s="49">
        <v>-74500000</v>
      </c>
      <c r="O1273" s="49">
        <v>-25000000</v>
      </c>
      <c r="P1273" s="49">
        <v>-30000000</v>
      </c>
      <c r="Q1273" s="49">
        <v>-85000000</v>
      </c>
      <c r="R1273" s="49">
        <v>-63000000</v>
      </c>
      <c r="S1273" s="50">
        <f t="shared" si="180"/>
        <v>-50958333.333333336</v>
      </c>
      <c r="T1273" s="50" t="e">
        <f>S1273-#REF!</f>
        <v>#REF!</v>
      </c>
      <c r="U1273" s="51">
        <v>9</v>
      </c>
      <c r="V1273" s="51"/>
      <c r="W1273" s="51" t="s">
        <v>1232</v>
      </c>
      <c r="X1273" s="51"/>
      <c r="Y1273" s="51">
        <v>9</v>
      </c>
      <c r="AA1273" s="53">
        <f>S1273</f>
        <v>-50958333.333333336</v>
      </c>
      <c r="AB1273" s="8">
        <f>S1273</f>
        <v>-50958333.333333336</v>
      </c>
      <c r="AC1273" s="54">
        <f>S1273</f>
        <v>-50958333.333333336</v>
      </c>
      <c r="AD1273" s="53"/>
      <c r="AE1273" s="8"/>
      <c r="AF1273" s="54">
        <f t="shared" si="189"/>
        <v>0</v>
      </c>
      <c r="AG1273" s="53"/>
      <c r="AH1273" s="8"/>
      <c r="AI1273" s="54">
        <f t="shared" si="181"/>
        <v>0</v>
      </c>
      <c r="AJ1273" s="53">
        <f t="shared" si="188"/>
        <v>0</v>
      </c>
      <c r="AK1273" s="8">
        <f t="shared" si="188"/>
        <v>0</v>
      </c>
      <c r="AL1273" s="54">
        <f t="shared" si="188"/>
        <v>0</v>
      </c>
      <c r="AM1273" s="55">
        <f t="shared" si="182"/>
        <v>0</v>
      </c>
      <c r="AN1273" s="4"/>
      <c r="AO1273" s="4"/>
    </row>
    <row r="1274" spans="1:41" ht="12.75">
      <c r="A1274" s="11">
        <v>1267</v>
      </c>
      <c r="B1274" s="75">
        <v>23100410</v>
      </c>
      <c r="C1274" s="57">
        <v>1020</v>
      </c>
      <c r="D1274" s="5" t="s">
        <v>572</v>
      </c>
      <c r="E1274" s="3">
        <v>38687</v>
      </c>
      <c r="F1274" s="48">
        <v>0</v>
      </c>
      <c r="G1274" s="48">
        <v>-9000000</v>
      </c>
      <c r="H1274" s="48">
        <v>-37500000</v>
      </c>
      <c r="I1274" s="48">
        <v>-55000000</v>
      </c>
      <c r="J1274" s="48">
        <v>-38000000</v>
      </c>
      <c r="K1274" s="48">
        <v>-83500000</v>
      </c>
      <c r="L1274" s="48">
        <v>-81000000</v>
      </c>
      <c r="M1274" s="49">
        <v>-61500000</v>
      </c>
      <c r="N1274" s="49">
        <v>-74500000</v>
      </c>
      <c r="O1274" s="49">
        <v>-25000000</v>
      </c>
      <c r="P1274" s="49">
        <v>-30000000</v>
      </c>
      <c r="Q1274" s="49">
        <v>-85000000</v>
      </c>
      <c r="R1274" s="49">
        <v>-63000000</v>
      </c>
      <c r="S1274" s="50">
        <f t="shared" si="180"/>
        <v>-50958333.333333336</v>
      </c>
      <c r="T1274" s="50" t="e">
        <f>S1274-#REF!</f>
        <v>#REF!</v>
      </c>
      <c r="U1274" s="51">
        <v>9</v>
      </c>
      <c r="V1274" s="51"/>
      <c r="W1274" s="51" t="s">
        <v>1232</v>
      </c>
      <c r="X1274" s="51"/>
      <c r="Y1274" s="51">
        <v>9</v>
      </c>
      <c r="AA1274" s="53">
        <f>S1274</f>
        <v>-50958333.333333336</v>
      </c>
      <c r="AB1274" s="8">
        <f>S1274</f>
        <v>-50958333.333333336</v>
      </c>
      <c r="AC1274" s="54">
        <f>S1274</f>
        <v>-50958333.333333336</v>
      </c>
      <c r="AD1274" s="53"/>
      <c r="AE1274" s="8"/>
      <c r="AF1274" s="54">
        <f t="shared" si="189"/>
        <v>0</v>
      </c>
      <c r="AG1274" s="53"/>
      <c r="AH1274" s="8"/>
      <c r="AI1274" s="54">
        <f t="shared" si="181"/>
        <v>0</v>
      </c>
      <c r="AJ1274" s="53">
        <f t="shared" si="188"/>
        <v>0</v>
      </c>
      <c r="AK1274" s="8">
        <f t="shared" si="188"/>
        <v>0</v>
      </c>
      <c r="AL1274" s="54">
        <f t="shared" si="188"/>
        <v>0</v>
      </c>
      <c r="AM1274" s="55">
        <f t="shared" si="182"/>
        <v>0</v>
      </c>
      <c r="AN1274" s="4"/>
      <c r="AO1274" s="4"/>
    </row>
    <row r="1275" spans="1:41" ht="12.75">
      <c r="A1275" s="11">
        <v>1268</v>
      </c>
      <c r="B1275" s="46">
        <v>23200300</v>
      </c>
      <c r="C1275" s="57">
        <v>1020</v>
      </c>
      <c r="D1275" s="11" t="s">
        <v>611</v>
      </c>
      <c r="E1275" s="3">
        <v>38687</v>
      </c>
      <c r="F1275" s="48">
        <v>0</v>
      </c>
      <c r="G1275" s="48">
        <v>0</v>
      </c>
      <c r="H1275" s="48">
        <v>0</v>
      </c>
      <c r="I1275" s="48">
        <v>0</v>
      </c>
      <c r="J1275" s="48">
        <v>0</v>
      </c>
      <c r="K1275" s="48">
        <v>0</v>
      </c>
      <c r="L1275" s="48">
        <v>0</v>
      </c>
      <c r="M1275" s="49">
        <v>0</v>
      </c>
      <c r="N1275" s="49">
        <v>0</v>
      </c>
      <c r="O1275" s="49">
        <v>0</v>
      </c>
      <c r="P1275" s="49">
        <v>0</v>
      </c>
      <c r="Q1275" s="49">
        <v>0</v>
      </c>
      <c r="R1275" s="49">
        <v>0</v>
      </c>
      <c r="S1275" s="50">
        <f t="shared" si="180"/>
        <v>0</v>
      </c>
      <c r="T1275" s="50" t="e">
        <f>S1275-#REF!</f>
        <v>#REF!</v>
      </c>
      <c r="U1275" s="51" t="s">
        <v>1148</v>
      </c>
      <c r="V1275" s="51"/>
      <c r="W1275" s="51" t="s">
        <v>1149</v>
      </c>
      <c r="X1275" s="51"/>
      <c r="Y1275" s="51"/>
      <c r="AA1275" s="53">
        <v>0</v>
      </c>
      <c r="AB1275" s="8">
        <v>0</v>
      </c>
      <c r="AC1275" s="54">
        <v>0</v>
      </c>
      <c r="AD1275" s="53"/>
      <c r="AE1275" s="8"/>
      <c r="AF1275" s="54">
        <f t="shared" si="189"/>
        <v>0</v>
      </c>
      <c r="AG1275" s="53"/>
      <c r="AH1275" s="8"/>
      <c r="AI1275" s="54">
        <f t="shared" si="181"/>
        <v>0</v>
      </c>
      <c r="AJ1275" s="53">
        <f t="shared" si="188"/>
        <v>0</v>
      </c>
      <c r="AK1275" s="8">
        <f t="shared" si="188"/>
        <v>0</v>
      </c>
      <c r="AL1275" s="54">
        <f t="shared" si="188"/>
        <v>0</v>
      </c>
      <c r="AM1275" s="55">
        <f t="shared" si="182"/>
        <v>0</v>
      </c>
      <c r="AN1275" s="4"/>
      <c r="AO1275" s="4"/>
    </row>
    <row r="1276" spans="1:41" ht="12.75">
      <c r="A1276" s="11">
        <v>1269</v>
      </c>
      <c r="B1276" s="75">
        <v>23600000</v>
      </c>
      <c r="C1276" s="57">
        <v>1020</v>
      </c>
      <c r="D1276" s="5" t="s">
        <v>665</v>
      </c>
      <c r="E1276" s="3">
        <v>38687</v>
      </c>
      <c r="F1276" s="48">
        <v>502277.67</v>
      </c>
      <c r="G1276" s="48">
        <v>541301.34</v>
      </c>
      <c r="H1276" s="48">
        <v>606186.47</v>
      </c>
      <c r="I1276" s="48">
        <v>749479.83</v>
      </c>
      <c r="J1276" s="48">
        <v>939610.49</v>
      </c>
      <c r="K1276" s="48">
        <v>1185922.59</v>
      </c>
      <c r="L1276" s="48">
        <v>1515248.83</v>
      </c>
      <c r="M1276" s="49">
        <v>1775261.75</v>
      </c>
      <c r="N1276" s="49">
        <v>2041875.12</v>
      </c>
      <c r="O1276" s="49">
        <v>2120704.91</v>
      </c>
      <c r="P1276" s="49">
        <v>2216462.21</v>
      </c>
      <c r="Q1276" s="49">
        <v>2430096.98</v>
      </c>
      <c r="R1276" s="49">
        <v>1999234.1</v>
      </c>
      <c r="S1276" s="50">
        <f t="shared" si="180"/>
        <v>1447742.2004166667</v>
      </c>
      <c r="T1276" s="50" t="e">
        <f>S1276-#REF!</f>
        <v>#REF!</v>
      </c>
      <c r="U1276" s="51" t="s">
        <v>666</v>
      </c>
      <c r="V1276" s="51"/>
      <c r="W1276" s="51" t="s">
        <v>1149</v>
      </c>
      <c r="X1276" s="51"/>
      <c r="Y1276" s="51"/>
      <c r="AA1276" s="53">
        <v>0</v>
      </c>
      <c r="AB1276" s="8">
        <v>0</v>
      </c>
      <c r="AC1276" s="54">
        <v>0</v>
      </c>
      <c r="AD1276" s="53"/>
      <c r="AE1276" s="8"/>
      <c r="AF1276" s="54">
        <f t="shared" si="189"/>
        <v>0</v>
      </c>
      <c r="AG1276" s="53"/>
      <c r="AH1276" s="8"/>
      <c r="AI1276" s="54">
        <f t="shared" si="181"/>
        <v>0</v>
      </c>
      <c r="AJ1276" s="53">
        <f t="shared" si="188"/>
        <v>0</v>
      </c>
      <c r="AK1276" s="8">
        <f t="shared" si="188"/>
        <v>0</v>
      </c>
      <c r="AL1276" s="54">
        <f t="shared" si="188"/>
        <v>0</v>
      </c>
      <c r="AM1276" s="55">
        <f t="shared" si="182"/>
        <v>1447742.2004166667</v>
      </c>
      <c r="AN1276" s="4"/>
      <c r="AO1276" s="4"/>
    </row>
    <row r="1277" spans="1:41" ht="12.75">
      <c r="A1277" s="11">
        <v>1270</v>
      </c>
      <c r="B1277" s="46">
        <v>23700210</v>
      </c>
      <c r="C1277" s="57">
        <v>1020</v>
      </c>
      <c r="D1277" s="11" t="s">
        <v>708</v>
      </c>
      <c r="E1277" s="3">
        <v>38687</v>
      </c>
      <c r="F1277" s="48">
        <v>-233471.47</v>
      </c>
      <c r="G1277" s="48">
        <v>-58279.25</v>
      </c>
      <c r="H1277" s="48">
        <v>-116966.15</v>
      </c>
      <c r="I1277" s="48">
        <v>-322269.25</v>
      </c>
      <c r="J1277" s="48">
        <v>-430087.44</v>
      </c>
      <c r="K1277" s="48">
        <v>-589576.16</v>
      </c>
      <c r="L1277" s="48">
        <v>-844711.07</v>
      </c>
      <c r="M1277" s="49">
        <v>-649180.69</v>
      </c>
      <c r="N1277" s="49">
        <v>-681215.31</v>
      </c>
      <c r="O1277" s="49">
        <v>-154619.21</v>
      </c>
      <c r="P1277" s="49">
        <v>-211465.58</v>
      </c>
      <c r="Q1277" s="49">
        <v>-550599.75</v>
      </c>
      <c r="R1277" s="49">
        <v>-853855.03</v>
      </c>
      <c r="S1277" s="50">
        <f t="shared" si="180"/>
        <v>-429386.09249999997</v>
      </c>
      <c r="T1277" s="50" t="e">
        <f>S1277-#REF!</f>
        <v>#REF!</v>
      </c>
      <c r="U1277" s="51" t="s">
        <v>1148</v>
      </c>
      <c r="V1277" s="51"/>
      <c r="W1277" s="51" t="s">
        <v>1149</v>
      </c>
      <c r="X1277" s="51"/>
      <c r="Y1277" s="51"/>
      <c r="AA1277" s="53">
        <v>0</v>
      </c>
      <c r="AB1277" s="8">
        <v>0</v>
      </c>
      <c r="AC1277" s="54">
        <v>0</v>
      </c>
      <c r="AD1277" s="53"/>
      <c r="AE1277" s="8"/>
      <c r="AF1277" s="54">
        <f t="shared" si="189"/>
        <v>0</v>
      </c>
      <c r="AG1277" s="53"/>
      <c r="AH1277" s="8"/>
      <c r="AI1277" s="54">
        <f t="shared" si="181"/>
        <v>0</v>
      </c>
      <c r="AJ1277" s="53">
        <f t="shared" si="188"/>
        <v>0</v>
      </c>
      <c r="AK1277" s="8">
        <f t="shared" si="188"/>
        <v>0</v>
      </c>
      <c r="AL1277" s="54">
        <f t="shared" si="188"/>
        <v>0</v>
      </c>
      <c r="AM1277" s="55">
        <f t="shared" si="182"/>
        <v>-429386.09249999997</v>
      </c>
      <c r="AN1277" s="4"/>
      <c r="AO1277" s="4"/>
    </row>
    <row r="1278" spans="2:41" ht="12.75">
      <c r="B1278" s="46" t="s">
        <v>1009</v>
      </c>
      <c r="F1278" s="48"/>
      <c r="G1278" s="48"/>
      <c r="H1278" s="48"/>
      <c r="I1278" s="48"/>
      <c r="J1278" s="48"/>
      <c r="K1278" s="48"/>
      <c r="L1278" s="48">
        <f>-L631</f>
        <v>0</v>
      </c>
      <c r="N1278" s="49">
        <f>-N631</f>
        <v>0</v>
      </c>
      <c r="S1278" s="50">
        <f>(F1278+R1278+SUM(G1278:Q1278)*2)/24</f>
        <v>0</v>
      </c>
      <c r="T1278" s="50"/>
      <c r="U1278" s="52"/>
      <c r="V1278" s="52"/>
      <c r="W1278" s="52"/>
      <c r="X1278" s="52"/>
      <c r="Y1278" s="52"/>
      <c r="AA1278" s="53"/>
      <c r="AB1278" s="8"/>
      <c r="AC1278" s="54"/>
      <c r="AD1278" s="53"/>
      <c r="AE1278" s="8"/>
      <c r="AF1278" s="54"/>
      <c r="AG1278" s="53"/>
      <c r="AH1278" s="8"/>
      <c r="AI1278" s="54"/>
      <c r="AJ1278" s="53"/>
      <c r="AK1278" s="8"/>
      <c r="AL1278" s="54"/>
      <c r="AM1278" s="55"/>
      <c r="AN1278" s="4"/>
      <c r="AO1278" s="4"/>
    </row>
    <row r="1279" spans="1:39" ht="12.75">
      <c r="A1279" s="5"/>
      <c r="B1279" s="6" t="s">
        <v>1014</v>
      </c>
      <c r="F1279" s="49">
        <f>SUM(F636:F1278)</f>
        <v>-6518134452.639999</v>
      </c>
      <c r="G1279" s="49">
        <f aca="true" t="shared" si="190" ref="G1279:S1279">SUM(G636:G1278)</f>
        <v>-6614689367.319994</v>
      </c>
      <c r="H1279" s="49">
        <f t="shared" si="190"/>
        <v>-6760076865.939995</v>
      </c>
      <c r="I1279" s="49">
        <f t="shared" si="190"/>
        <v>-6927635862.569998</v>
      </c>
      <c r="J1279" s="49">
        <f t="shared" si="190"/>
        <v>-6888097201.629998</v>
      </c>
      <c r="K1279" s="49">
        <f t="shared" si="190"/>
        <v>-6997056147.869998</v>
      </c>
      <c r="L1279" s="49">
        <f t="shared" si="190"/>
        <v>-6911871937.360001</v>
      </c>
      <c r="M1279" s="49">
        <f t="shared" si="190"/>
        <v>-6868390860.239997</v>
      </c>
      <c r="N1279" s="49">
        <f t="shared" si="190"/>
        <v>-6866243704.979999</v>
      </c>
      <c r="O1279" s="49">
        <f t="shared" si="190"/>
        <v>-6882058579.02</v>
      </c>
      <c r="P1279" s="49">
        <f t="shared" si="190"/>
        <v>-6885545794.229999</v>
      </c>
      <c r="Q1279" s="49">
        <f t="shared" si="190"/>
        <v>-6976038189.38</v>
      </c>
      <c r="R1279" s="49">
        <f t="shared" si="190"/>
        <v>-6988312322.55</v>
      </c>
      <c r="S1279" s="49">
        <f t="shared" si="190"/>
        <v>-6860910658.177917</v>
      </c>
      <c r="T1279" s="25"/>
      <c r="X1279" s="6" t="s">
        <v>1013</v>
      </c>
      <c r="AA1279" s="122">
        <v>-1</v>
      </c>
      <c r="AB1279" s="114">
        <v>-1</v>
      </c>
      <c r="AC1279" s="123">
        <v>-1</v>
      </c>
      <c r="AD1279" s="53"/>
      <c r="AE1279" s="8"/>
      <c r="AF1279" s="54"/>
      <c r="AG1279" s="53">
        <v>-2</v>
      </c>
      <c r="AH1279" s="8">
        <v>1</v>
      </c>
      <c r="AI1279" s="54"/>
      <c r="AJ1279" s="53"/>
      <c r="AK1279" s="8"/>
      <c r="AL1279" s="54" t="s">
        <v>100</v>
      </c>
      <c r="AM1279" s="55">
        <v>2</v>
      </c>
    </row>
    <row r="1280" spans="1:39" ht="12.75">
      <c r="A1280" s="5"/>
      <c r="C1280" s="115"/>
      <c r="D1280" s="116"/>
      <c r="E1280" s="116"/>
      <c r="F1280" s="116"/>
      <c r="G1280" s="116"/>
      <c r="H1280" s="116"/>
      <c r="I1280" s="116"/>
      <c r="J1280" s="116"/>
      <c r="K1280" s="116"/>
      <c r="L1280" s="116"/>
      <c r="M1280" s="116"/>
      <c r="N1280" s="116"/>
      <c r="O1280" s="116"/>
      <c r="P1280" s="116"/>
      <c r="Q1280" s="116"/>
      <c r="R1280" s="116"/>
      <c r="S1280" s="116"/>
      <c r="T1280" s="117"/>
      <c r="U1280" s="118"/>
      <c r="V1280" s="118"/>
      <c r="W1280" s="118"/>
      <c r="X1280" s="118" t="s">
        <v>1012</v>
      </c>
      <c r="Z1280" s="116"/>
      <c r="AA1280" s="119">
        <f>SUM(AA7:AA1279)</f>
        <v>-5253168711.462915</v>
      </c>
      <c r="AB1280" s="119">
        <f aca="true" t="shared" si="191" ref="AB1280:AM1280">SUM(AB7:AB1279)</f>
        <v>-5253168711.462915</v>
      </c>
      <c r="AC1280" s="119">
        <f t="shared" si="191"/>
        <v>-5253168711.462915</v>
      </c>
      <c r="AD1280" s="119">
        <f t="shared" si="191"/>
        <v>3061918573.918548</v>
      </c>
      <c r="AE1280" s="119">
        <f t="shared" si="191"/>
        <v>1314318470.257287</v>
      </c>
      <c r="AF1280" s="119">
        <f t="shared" si="191"/>
        <v>4376237044.175837</v>
      </c>
      <c r="AG1280" s="119">
        <f t="shared" si="191"/>
        <v>143250819.0034792</v>
      </c>
      <c r="AH1280" s="119">
        <f t="shared" si="191"/>
        <v>-5610862.901395844</v>
      </c>
      <c r="AI1280" s="119">
        <f t="shared" si="191"/>
        <v>137639957.10208336</v>
      </c>
      <c r="AJ1280" s="119">
        <f t="shared" si="191"/>
        <v>594542969.5420836</v>
      </c>
      <c r="AK1280" s="119">
        <f t="shared" si="191"/>
        <v>594542969.5420836</v>
      </c>
      <c r="AL1280" s="119">
        <f t="shared" si="191"/>
        <v>594542969.5420836</v>
      </c>
      <c r="AM1280" s="119">
        <f t="shared" si="191"/>
        <v>144748741.6429158</v>
      </c>
    </row>
    <row r="1281" spans="1:39" ht="12.75">
      <c r="A1281" s="5"/>
      <c r="C1281" s="115"/>
      <c r="D1281" s="116" t="s">
        <v>1017</v>
      </c>
      <c r="E1281" s="116"/>
      <c r="F1281" s="117">
        <f>F632+F1279</f>
        <v>0</v>
      </c>
      <c r="G1281" s="117">
        <f aca="true" t="shared" si="192" ref="G1281:S1281">G632+G1279</f>
        <v>8.58306884765625E-06</v>
      </c>
      <c r="H1281" s="117">
        <f t="shared" si="192"/>
        <v>1.239776611328125E-05</v>
      </c>
      <c r="I1281" s="117">
        <f t="shared" si="192"/>
        <v>0</v>
      </c>
      <c r="J1281" s="117">
        <f t="shared" si="192"/>
        <v>0</v>
      </c>
      <c r="K1281" s="117">
        <f t="shared" si="192"/>
        <v>0</v>
      </c>
      <c r="L1281" s="117">
        <f t="shared" si="192"/>
        <v>0</v>
      </c>
      <c r="M1281" s="117">
        <f t="shared" si="192"/>
        <v>0</v>
      </c>
      <c r="N1281" s="117">
        <f t="shared" si="192"/>
        <v>0</v>
      </c>
      <c r="O1281" s="117">
        <f t="shared" si="192"/>
        <v>0</v>
      </c>
      <c r="P1281" s="117">
        <f t="shared" si="192"/>
        <v>0</v>
      </c>
      <c r="Q1281" s="117">
        <f t="shared" si="192"/>
        <v>0</v>
      </c>
      <c r="R1281" s="117">
        <f t="shared" si="192"/>
        <v>0</v>
      </c>
      <c r="S1281" s="117">
        <f t="shared" si="192"/>
        <v>0</v>
      </c>
      <c r="T1281" s="117"/>
      <c r="U1281" s="118"/>
      <c r="V1281" s="118"/>
      <c r="W1281" s="118"/>
      <c r="X1281" s="118"/>
      <c r="Y1281" s="118"/>
      <c r="Z1281" s="116"/>
      <c r="AA1281" s="116"/>
      <c r="AB1281" s="116"/>
      <c r="AC1281" s="8" t="s">
        <v>1016</v>
      </c>
      <c r="AD1281" s="114">
        <v>32402291</v>
      </c>
      <c r="AI1281" s="10" t="s">
        <v>1015</v>
      </c>
      <c r="AJ1281" s="114">
        <v>79890.457916379</v>
      </c>
      <c r="AK1281" s="114">
        <v>79890.457916379</v>
      </c>
      <c r="AL1281" s="114">
        <v>79890.457916379</v>
      </c>
      <c r="AM1281" s="114">
        <v>-79890.45791637897</v>
      </c>
    </row>
    <row r="1282" spans="1:39" ht="12.75">
      <c r="A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T1282" s="25"/>
      <c r="AA1282" s="5"/>
      <c r="AB1282" s="5"/>
      <c r="AC1282" s="8"/>
      <c r="AD1282" s="10">
        <f>SUM(AD1280:AD1281)</f>
        <v>3094320864.918548</v>
      </c>
      <c r="AJ1282" s="10">
        <f>SUM(AJ1280:AJ1281)</f>
        <v>594622860</v>
      </c>
      <c r="AK1282" s="10">
        <f>SUM(AK1280:AK1281)</f>
        <v>594622860</v>
      </c>
      <c r="AL1282" s="10">
        <f>SUM(AL1280:AL1281)</f>
        <v>594622860</v>
      </c>
      <c r="AM1282" s="10">
        <f>SUM(AM1280:AM1281)</f>
        <v>144668851.1849994</v>
      </c>
    </row>
    <row r="1283" spans="1:38" ht="12.75">
      <c r="A1283" s="5"/>
      <c r="B1283" s="111" t="s">
        <v>1010</v>
      </c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T1283" s="92"/>
      <c r="U1283" s="5"/>
      <c r="AA1283" s="5"/>
      <c r="AB1283" s="5"/>
      <c r="AC1283" s="6"/>
      <c r="AK1283" s="15"/>
      <c r="AL1283" s="5"/>
    </row>
    <row r="1284" spans="1:38" ht="12.75">
      <c r="A1284" s="5"/>
      <c r="B1284" s="111" t="s">
        <v>1011</v>
      </c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T1284" s="25"/>
      <c r="AC1284" s="6"/>
      <c r="AK1284" s="15"/>
      <c r="AL1284" s="5"/>
    </row>
    <row r="1285" spans="1:38" ht="12.75">
      <c r="A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T1285" s="25"/>
      <c r="AA1285" s="5"/>
      <c r="AB1285" s="6"/>
      <c r="AC1285" s="6"/>
      <c r="AJ1285" s="25"/>
      <c r="AK1285" s="25"/>
      <c r="AL1285" s="25"/>
    </row>
    <row r="1286" spans="4:38" ht="12.75"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T1286" s="25"/>
      <c r="AC1286" s="6"/>
      <c r="AJ1286" s="25"/>
      <c r="AK1286" s="25"/>
      <c r="AL1286" s="25"/>
    </row>
    <row r="1287" spans="19:20" ht="12.75">
      <c r="S1287" s="25"/>
      <c r="T1287" s="25"/>
    </row>
    <row r="1289" spans="19:20" ht="12.75">
      <c r="S1289" s="25"/>
      <c r="T1289" s="25"/>
    </row>
    <row r="1291" spans="19:20" ht="12.75">
      <c r="S1291" s="25"/>
      <c r="T1291" s="25"/>
    </row>
    <row r="1292" spans="19:20" ht="12.75">
      <c r="S1292" s="25"/>
      <c r="T1292" s="25"/>
    </row>
    <row r="1293" spans="19:20" ht="12.75">
      <c r="S1293" s="25"/>
      <c r="T1293" s="25"/>
    </row>
    <row r="1294" spans="19:20" ht="12.75">
      <c r="S1294" s="25"/>
      <c r="T1294" s="25"/>
    </row>
  </sheetData>
  <autoFilter ref="U6:Y1284"/>
  <conditionalFormatting sqref="D5">
    <cfRule type="cellIs" priority="1" dxfId="0" operator="equal" stopIfTrue="1">
      <formula>"NOT OK!"</formula>
    </cfRule>
    <cfRule type="cellIs" priority="2" dxfId="1" operator="equal" stopIfTrue="1">
      <formula>"OK!"</formula>
    </cfRule>
  </conditionalFormatting>
  <printOptions headings="1" horizontalCentered="1"/>
  <pageMargins left="0.25" right="0.25" top="0.2" bottom="0.48" header="0.34" footer="0.18"/>
  <pageSetup firstPageNumber="1" useFirstPageNumber="1" fitToHeight="31" fitToWidth="1" horizontalDpi="600" verticalDpi="600" orientation="landscape" paperSize="5" scale="50" r:id="rId3"/>
  <rowBreaks count="2" manualBreakCount="2">
    <brk id="1198" min="1" max="91" man="1"/>
    <brk id="1253" min="1" max="9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/>
  <dcterms:created xsi:type="dcterms:W3CDTF">2008-06-17T23:23:51Z</dcterms:created>
  <dcterms:modified xsi:type="dcterms:W3CDTF">2008-06-17T23:23:51Z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Response</vt:lpwstr>
  </property>
  <property fmtid="{D5CDD505-2E9C-101B-9397-08002B2CF9AE}" pid="3" name="IsHighlyConfidential">
    <vt:lpwstr>0</vt:lpwstr>
  </property>
  <property fmtid="{D5CDD505-2E9C-101B-9397-08002B2CF9AE}" pid="4" name="DocketNumber">
    <vt:lpwstr>072300</vt:lpwstr>
  </property>
  <property fmtid="{D5CDD505-2E9C-101B-9397-08002B2CF9AE}" pid="5" name="IsConfidential">
    <vt:lpwstr>0</vt:lpwstr>
  </property>
  <property fmtid="{D5CDD505-2E9C-101B-9397-08002B2CF9AE}" pid="6" name="Date1">
    <vt:lpwstr>2008-06-17T00:00:00Z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2007-12-03T00:00:00Z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