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olors2.xml" ContentType="application/vnd.ms-office.chartcolorsty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2.xml" ContentType="application/vnd.openxmlformats-officedocument.spreadsheetml.table+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https://home.utc.wa.gov/sites/tp-190976/Data Requests and Responses/"/>
    </mc:Choice>
  </mc:AlternateContent>
  <xr:revisionPtr revIDLastSave="0" documentId="13_ncr:1_{D22995E4-6F59-4F62-8776-BE8571D1A3D5}" xr6:coauthVersionLast="45" xr6:coauthVersionMax="45" xr10:uidLastSave="{00000000-0000-0000-0000-000000000000}"/>
  <bookViews>
    <workbookView xWindow="-28425" yWindow="135" windowWidth="19200" windowHeight="13770" activeTab="1" xr2:uid="{00000000-000D-0000-FFFF-FFFF00000000}"/>
  </bookViews>
  <sheets>
    <sheet name="Updated Vessel and Assign Proj." sheetId="7" r:id="rId1"/>
    <sheet name="Final SPIIS VEAT" sheetId="6" r:id="rId2"/>
    <sheet name="2019_2020 graphs" sheetId="4" r:id="rId3"/>
    <sheet name="AllTogether" sheetId="5" r:id="rId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3">AllTogether!$A$1:$P$49</definedName>
    <definedName name="_xlnm.Print_Area" localSheetId="1">'Final SPIIS VEAT'!$A$1:$P$65</definedName>
    <definedName name="_xlnm.Print_Area" localSheetId="0">'Updated Vessel and Assign Proj.'!$A$1:$R$25</definedName>
  </definedNames>
  <calcPr calcId="19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0" i="7" l="1"/>
  <c r="J15" i="7" l="1"/>
  <c r="K15" i="7"/>
  <c r="L15" i="7"/>
  <c r="M15" i="7"/>
  <c r="N15" i="7"/>
  <c r="J14" i="7"/>
  <c r="K14" i="7"/>
  <c r="L14" i="7"/>
  <c r="M14" i="7"/>
  <c r="N14" i="7"/>
  <c r="I15" i="7"/>
  <c r="I14" i="7"/>
  <c r="I16" i="7" s="1"/>
  <c r="J11" i="7"/>
  <c r="K11" i="7"/>
  <c r="L11" i="7"/>
  <c r="M11" i="7"/>
  <c r="N11" i="7"/>
  <c r="N12" i="7" s="1"/>
  <c r="J10" i="7"/>
  <c r="K10" i="7"/>
  <c r="L10" i="7"/>
  <c r="L12" i="7" s="1"/>
  <c r="M10" i="7"/>
  <c r="I11" i="7"/>
  <c r="I10" i="7"/>
  <c r="I12" i="7" s="1"/>
  <c r="L16" i="7" l="1"/>
  <c r="J12" i="7"/>
  <c r="N16" i="7"/>
  <c r="J16" i="7"/>
  <c r="M12" i="7"/>
  <c r="M16" i="7"/>
  <c r="K12" i="7"/>
  <c r="K16" i="7"/>
  <c r="O16" i="7" l="1"/>
  <c r="O12" i="7"/>
  <c r="O18" i="7" s="1"/>
  <c r="O20" i="7" s="1"/>
</calcChain>
</file>

<file path=xl/sharedStrings.xml><?xml version="1.0" encoding="utf-8"?>
<sst xmlns="http://schemas.openxmlformats.org/spreadsheetml/2006/main" count="216" uniqueCount="70">
  <si>
    <t>Tanker</t>
  </si>
  <si>
    <t>ATB</t>
  </si>
  <si>
    <t>Jan</t>
  </si>
  <si>
    <t>Feb</t>
  </si>
  <si>
    <t>May</t>
  </si>
  <si>
    <t>Mar</t>
  </si>
  <si>
    <t>VEAT counts LPG vessels as C&amp;P, but they are counted as tankers for this exercise.</t>
  </si>
  <si>
    <t xml:space="preserve"> C&amp;P </t>
  </si>
  <si>
    <t>SPIIS 2020 - Puget Sound Arrivals</t>
  </si>
  <si>
    <t>April</t>
  </si>
  <si>
    <t xml:space="preserve">SPIIS counts shifts a separate rows in the arrivals report so those need to be manual counted/removed. </t>
  </si>
  <si>
    <t>SPIIS counts separate entries for vessels which entered Washington then entered again after visiting Canada</t>
  </si>
  <si>
    <t>Notes: Data is from SPIIS report</t>
  </si>
  <si>
    <t>SPIIS 2019 - Puget Sound Arrivals</t>
  </si>
  <si>
    <t>June</t>
  </si>
  <si>
    <t>July</t>
  </si>
  <si>
    <t>Aug</t>
  </si>
  <si>
    <t>Sept</t>
  </si>
  <si>
    <t>Oct</t>
  </si>
  <si>
    <t>Nov</t>
  </si>
  <si>
    <t>Dec</t>
  </si>
  <si>
    <t xml:space="preserve"> C&amp;P 2020</t>
  </si>
  <si>
    <t>C&amp;P 2019</t>
  </si>
  <si>
    <t>Tanker 2020</t>
  </si>
  <si>
    <t>ATB 2020</t>
  </si>
  <si>
    <t xml:space="preserve"> C&amp;P 2019</t>
  </si>
  <si>
    <t>Tanker 2019</t>
  </si>
  <si>
    <t>ATB 2019</t>
  </si>
  <si>
    <t>Puget Sound Pilots</t>
  </si>
  <si>
    <t>Line No.</t>
  </si>
  <si>
    <t>Description</t>
  </si>
  <si>
    <t>(a)</t>
  </si>
  <si>
    <t>(b)</t>
  </si>
  <si>
    <t>(c)</t>
  </si>
  <si>
    <t>(d)</t>
  </si>
  <si>
    <t>(e)</t>
  </si>
  <si>
    <t>(f)</t>
  </si>
  <si>
    <t>(g)</t>
  </si>
  <si>
    <t>(h)</t>
  </si>
  <si>
    <t>Cargo &amp; Passenger entries into Puget Sound</t>
  </si>
  <si>
    <t>Tank Ships and ATB's entries into Puget Sound</t>
  </si>
  <si>
    <t>Year</t>
  </si>
  <si>
    <t>Month</t>
  </si>
  <si>
    <t>January</t>
  </si>
  <si>
    <t>February</t>
  </si>
  <si>
    <t>March</t>
  </si>
  <si>
    <t xml:space="preserve">May </t>
  </si>
  <si>
    <t>(i)</t>
  </si>
  <si>
    <t>Totals</t>
  </si>
  <si>
    <t>Docket TP-190976</t>
  </si>
  <si>
    <t>Difference in Percent</t>
  </si>
  <si>
    <t>Source</t>
  </si>
  <si>
    <t>Final SPIIS VEAT</t>
  </si>
  <si>
    <t>Ln. 4 + Ln. 5</t>
  </si>
  <si>
    <t>Ln. 8 + Ln. 9</t>
  </si>
  <si>
    <t>Ln. 6 / Ln. 10 -1</t>
  </si>
  <si>
    <t>SS-2r2, Sch 2.1, Ln. 5</t>
  </si>
  <si>
    <t>Staff projection in  SS-2r2</t>
  </si>
  <si>
    <t>Ln. 13 * Ln. 12 + Ln. 13</t>
  </si>
  <si>
    <t xml:space="preserve">Updated Vessel Traffic and Assignment Projection </t>
  </si>
  <si>
    <t>Updated Projection for 1st year</t>
  </si>
  <si>
    <t>* The information provided in this document was provided by Washington Department of Ecology. This information contains draft information which has not been published in the annual Vessel Entry and Transit report and may contain errors. It is known that these numbers do not have fishing vessels reported in the totals like the published VEAT Report.</t>
  </si>
  <si>
    <t>(j)</t>
  </si>
  <si>
    <t>(k)</t>
  </si>
  <si>
    <t>(l)</t>
  </si>
  <si>
    <t>Staff Response to Bench Request 4 Attachment A</t>
  </si>
  <si>
    <t>Page 4 of 4</t>
  </si>
  <si>
    <t>Page 3 of 4</t>
  </si>
  <si>
    <t>Page 2 of 4</t>
  </si>
  <si>
    <t>Page 1 of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</si>
</sst>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
    <numFmt numFmtId="165" formatCode="_(* #,##0_);_(* \(#,##0\);_(* &quot;-&quot;??_);_(@_)"/>
  </numFmts>
  <fonts count="8">
    <font>
      <sz val="11"/>
      <color theme="1"/>
      <name val="Calibri"/>
      <family val="2"/>
      <scheme val="minor"/>
    </font>
    <font>
      <sz val="11"/>
      <color theme="1"/>
      <name val="Calibri"/>
      <family val="2"/>
      <scheme val="minor"/>
    </font>
    <font>
      <sz val="10"/>
      <name val="Geneva"/>
    </font>
    <font>
      <b/>
      <sz val="10"/>
      <name val="Times New Roman"/>
      <family val="1"/>
    </font>
    <font>
      <sz val="10"/>
      <color theme="1"/>
      <name val="Times New Roman"/>
      <family val="1"/>
    </font>
    <font>
      <sz val="10"/>
      <name val="Times New Roman"/>
      <family val="1"/>
    </font>
    <font>
      <b/>
      <sz val="10"/>
      <color rgb="FF000000"/>
      <name val="Times New Roman"/>
      <family val="1"/>
    </font>
    <font>
      <sz val="10"/>
      <color rgb="FF000000"/>
      <name val="Times New Roman"/>
      <family val="1"/>
    </font>
  </fonts>
  <fills count="7">
    <fill>
      <patternFill patternType="none"/>
    </fill>
    <fill>
      <patternFill patternType="gray125"/>
    </fill>
    <fill>
      <patternFill patternType="solid">
        <fgColor rgb="FFBDD7EE"/>
        <bgColor indexed="64"/>
      </patternFill>
    </fill>
    <fill>
      <patternFill patternType="solid">
        <fgColor rgb="FFFFFFFF"/>
        <bgColor indexed="64"/>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style="medium">
        <color indexed="64"/>
      </right>
      <top style="thin">
        <color theme="4" tint="0.39997558519241921"/>
      </top>
      <bottom style="medium">
        <color indexed="64"/>
      </bottom>
      <diagonal/>
    </border>
    <border>
      <left/>
      <right style="medium">
        <color indexed="64"/>
      </right>
      <top style="thin">
        <color theme="4" tint="0.39997558519241921"/>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164" fontId="2" fillId="0" borderId="0"/>
  </cellStyleXfs>
  <cellXfs count="56">
    <xf numFmtId="0" fontId="0" fillId="0" borderId="0" xfId="0"/>
    <xf numFmtId="0" fontId="4" fillId="0" borderId="13" xfId="0" applyFont="1" applyBorder="1"/>
    <xf numFmtId="0" fontId="4" fillId="0" borderId="0" xfId="0" applyFont="1" applyBorder="1"/>
    <xf numFmtId="0" fontId="4" fillId="0" borderId="13" xfId="0" applyFont="1" applyBorder="1" applyAlignment="1">
      <alignment horizontal="center"/>
    </xf>
    <xf numFmtId="0" fontId="4" fillId="0" borderId="13" xfId="0" applyFont="1" applyFill="1" applyBorder="1" applyAlignment="1">
      <alignment horizontal="center"/>
    </xf>
    <xf numFmtId="0" fontId="4" fillId="0" borderId="14" xfId="0" applyFont="1" applyBorder="1" applyAlignment="1">
      <alignment horizontal="center"/>
    </xf>
    <xf numFmtId="0" fontId="4" fillId="0" borderId="0" xfId="0" applyFont="1" applyBorder="1" applyAlignment="1">
      <alignment horizontal="center"/>
    </xf>
    <xf numFmtId="0" fontId="4" fillId="0" borderId="0" xfId="0" applyFont="1"/>
    <xf numFmtId="165" fontId="4" fillId="0" borderId="0" xfId="1" applyNumberFormat="1" applyFont="1"/>
    <xf numFmtId="164" fontId="3" fillId="0" borderId="0" xfId="3" applyFont="1" applyAlignment="1"/>
    <xf numFmtId="0" fontId="4" fillId="0" borderId="0" xfId="0" applyFont="1" applyFill="1" applyBorder="1" applyAlignment="1">
      <alignment horizontal="center"/>
    </xf>
    <xf numFmtId="9" fontId="4" fillId="0" borderId="0" xfId="2" applyFont="1"/>
    <xf numFmtId="0" fontId="6" fillId="2" borderId="1" xfId="0" applyFont="1" applyFill="1" applyBorder="1" applyAlignment="1">
      <alignment horizontal="left"/>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0" fontId="6" fillId="3" borderId="3" xfId="0" applyFont="1" applyFill="1" applyBorder="1" applyAlignment="1">
      <alignment horizontal="left"/>
    </xf>
    <xf numFmtId="0" fontId="7" fillId="0" borderId="4" xfId="0" applyFont="1" applyBorder="1" applyAlignment="1">
      <alignment horizontal="center" vertical="center"/>
    </xf>
    <xf numFmtId="0" fontId="7" fillId="0" borderId="4" xfId="0" applyFont="1" applyFill="1" applyBorder="1" applyAlignment="1">
      <alignment horizontal="center" vertical="center"/>
    </xf>
    <xf numFmtId="0" fontId="7" fillId="5" borderId="4" xfId="0" applyFont="1" applyFill="1" applyBorder="1" applyAlignment="1">
      <alignment horizontal="center" vertical="center"/>
    </xf>
    <xf numFmtId="0" fontId="6" fillId="3" borderId="7" xfId="0" applyFont="1" applyFill="1" applyBorder="1" applyAlignment="1">
      <alignment horizontal="left"/>
    </xf>
    <xf numFmtId="0" fontId="7" fillId="4" borderId="8" xfId="0" applyFont="1" applyFill="1" applyBorder="1" applyAlignment="1">
      <alignment horizontal="center" vertical="center"/>
    </xf>
    <xf numFmtId="0" fontId="4" fillId="0" borderId="9" xfId="0" applyFont="1" applyBorder="1"/>
    <xf numFmtId="0" fontId="6" fillId="0" borderId="3" xfId="0" applyFont="1" applyBorder="1" applyAlignment="1">
      <alignment horizontal="left"/>
    </xf>
    <xf numFmtId="0" fontId="6" fillId="0" borderId="7" xfId="0" applyFont="1" applyBorder="1" applyAlignment="1">
      <alignment horizontal="left"/>
    </xf>
    <xf numFmtId="0" fontId="7" fillId="0" borderId="8" xfId="0" applyFont="1" applyBorder="1" applyAlignment="1">
      <alignment horizontal="center" vertical="center"/>
    </xf>
    <xf numFmtId="0" fontId="6" fillId="4" borderId="7" xfId="0" applyFont="1" applyFill="1" applyBorder="1" applyAlignment="1">
      <alignment horizontal="left"/>
    </xf>
    <xf numFmtId="0" fontId="6" fillId="2" borderId="2" xfId="0" applyFont="1" applyFill="1" applyBorder="1" applyAlignment="1">
      <alignment horizontal="left"/>
    </xf>
    <xf numFmtId="0" fontId="6" fillId="2" borderId="5" xfId="0" applyFont="1" applyFill="1" applyBorder="1" applyAlignment="1">
      <alignment horizontal="center" vertical="center"/>
    </xf>
    <xf numFmtId="0" fontId="6" fillId="2" borderId="0" xfId="0" applyFont="1" applyFill="1" applyBorder="1" applyAlignment="1">
      <alignment horizontal="center" vertical="center"/>
    </xf>
    <xf numFmtId="0" fontId="6" fillId="6" borderId="4" xfId="0" applyFont="1" applyFill="1" applyBorder="1" applyAlignment="1">
      <alignment horizontal="left"/>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6" fillId="0" borderId="4" xfId="0" applyFont="1" applyBorder="1" applyAlignment="1">
      <alignment horizontal="left"/>
    </xf>
    <xf numFmtId="0" fontId="7" fillId="0" borderId="6" xfId="0" applyFont="1" applyFill="1" applyBorder="1" applyAlignment="1">
      <alignment horizontal="center" vertical="center"/>
    </xf>
    <xf numFmtId="0" fontId="6" fillId="0" borderId="5" xfId="0" applyFont="1" applyBorder="1" applyAlignment="1">
      <alignment horizontal="left"/>
    </xf>
    <xf numFmtId="0" fontId="7" fillId="0" borderId="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5" xfId="0" applyFont="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6" borderId="3" xfId="0" applyFont="1" applyFill="1" applyBorder="1" applyAlignment="1">
      <alignment horizontal="left"/>
    </xf>
    <xf numFmtId="0" fontId="7" fillId="6" borderId="4" xfId="0" applyFont="1" applyFill="1" applyBorder="1" applyAlignment="1">
      <alignment horizontal="center" vertical="center"/>
    </xf>
    <xf numFmtId="0" fontId="5" fillId="0" borderId="0" xfId="0" applyFont="1"/>
    <xf numFmtId="0" fontId="5" fillId="0" borderId="0" xfId="0" applyFont="1" applyAlignment="1">
      <alignment vertical="center"/>
    </xf>
    <xf numFmtId="0" fontId="6" fillId="6" borderId="7" xfId="0" applyFont="1" applyFill="1" applyBorder="1" applyAlignment="1">
      <alignment horizontal="left"/>
    </xf>
    <xf numFmtId="0" fontId="7" fillId="6" borderId="8" xfId="0" applyFont="1" applyFill="1" applyBorder="1" applyAlignment="1">
      <alignment horizontal="center" vertical="center"/>
    </xf>
    <xf numFmtId="0" fontId="4" fillId="0" borderId="0" xfId="0" applyFont="1" applyFill="1"/>
    <xf numFmtId="165" fontId="4" fillId="0" borderId="15" xfId="1" applyNumberFormat="1" applyFont="1" applyBorder="1"/>
    <xf numFmtId="0" fontId="6" fillId="2" borderId="4" xfId="0" applyFont="1" applyFill="1" applyBorder="1" applyAlignment="1">
      <alignment horizontal="center" vertical="center"/>
    </xf>
    <xf numFmtId="0" fontId="6" fillId="2" borderId="3" xfId="0" applyFont="1" applyFill="1" applyBorder="1" applyAlignment="1">
      <alignment horizontal="left"/>
    </xf>
    <xf numFmtId="0" fontId="6" fillId="2" borderId="3" xfId="0" applyFont="1" applyFill="1" applyBorder="1" applyAlignment="1">
      <alignment horizontal="center" vertical="center"/>
    </xf>
    <xf numFmtId="0" fontId="6" fillId="2" borderId="4" xfId="0" applyFont="1" applyFill="1" applyBorder="1" applyAlignment="1">
      <alignment horizontal="left"/>
    </xf>
    <xf numFmtId="164" fontId="3" fillId="0" borderId="0" xfId="3" applyFont="1" applyAlignment="1">
      <alignment horizontal="left"/>
    </xf>
    <xf numFmtId="0" fontId="4" fillId="0" borderId="0" xfId="0" applyFont="1" applyAlignment="1">
      <alignment horizontal="left" wrapText="1"/>
    </xf>
  </cellXfs>
  <cellStyles count="4">
    <cellStyle name="Comma" xfId="1" builtinId="3"/>
    <cellStyle name="Normal" xfId="0" builtinId="0"/>
    <cellStyle name="Normal_WAGas6_97_Avista WA GAS TY2006 Staff Rebuttal" xfId="3" xr:uid="{00000000-0005-0000-0000-000002000000}"/>
    <cellStyle name="Percent" xfId="2" builtinId="5"/>
  </cellStyles>
  <dxfs count="32">
    <dxf>
      <font>
        <b val="0"/>
        <i val="0"/>
        <strike val="0"/>
        <condense val="0"/>
        <extend val="0"/>
        <outline val="0"/>
        <shadow val="0"/>
        <u val="none"/>
        <vertAlign val="baseline"/>
        <sz val="10"/>
        <color rgb="FF000000"/>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0"/>
        <color rgb="FF000000"/>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0"/>
        <color rgb="FF000000"/>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0"/>
        <color rgb="FF000000"/>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0"/>
        <color rgb="FF000000"/>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0"/>
        <color rgb="FF000000"/>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0"/>
        <color rgb="FF000000"/>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0"/>
        <color rgb="FF000000"/>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0"/>
        <color rgb="FF000000"/>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0"/>
        <color rgb="FF000000"/>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0"/>
        <color rgb="FF000000"/>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0"/>
        <color rgb="FF000000"/>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right/>
        <top/>
        <bottom style="medium">
          <color indexed="64"/>
        </bottom>
      </border>
    </dxf>
    <dxf>
      <font>
        <strike val="0"/>
        <outline val="0"/>
        <shadow val="0"/>
        <u val="none"/>
        <vertAlign val="baseline"/>
        <sz val="10"/>
        <name val="Times New Roman"/>
        <scheme val="none"/>
      </font>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Times New Roman"/>
        <scheme val="none"/>
      </font>
      <alignment horizontal="center" vertical="center" textRotation="0" wrapText="0" indent="0" justifyLastLine="0" shrinkToFit="0" readingOrder="0"/>
    </dxf>
    <dxf>
      <font>
        <b/>
        <i val="0"/>
        <strike val="0"/>
        <condense val="0"/>
        <extend val="0"/>
        <outline val="0"/>
        <shadow val="0"/>
        <u val="none"/>
        <vertAlign val="baseline"/>
        <sz val="10"/>
        <color rgb="FF000000"/>
        <name val="Times New Roman"/>
        <scheme val="none"/>
      </font>
      <fill>
        <patternFill patternType="solid">
          <fgColor indexed="64"/>
          <bgColor rgb="FFBDD7EE"/>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0"/>
        <color rgb="FF000000"/>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0"/>
        <color rgb="FF000000"/>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0"/>
        <color rgb="FF000000"/>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0"/>
        <color rgb="FF000000"/>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0"/>
        <color rgb="FF000000"/>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0"/>
        <color rgb="FF000000"/>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0"/>
        <color rgb="FF000000"/>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0"/>
        <color rgb="FF000000"/>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0"/>
        <color rgb="FF000000"/>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0"/>
        <color rgb="FF000000"/>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0"/>
        <color rgb="FF000000"/>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right/>
        <top/>
        <bottom style="medium">
          <color indexed="64"/>
        </bottom>
      </border>
    </dxf>
    <dxf>
      <font>
        <strike val="0"/>
        <outline val="0"/>
        <shadow val="0"/>
        <u val="none"/>
        <vertAlign val="baseline"/>
        <sz val="10"/>
        <name val="Times New Roman"/>
        <scheme val="none"/>
      </font>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Times New Roman"/>
        <scheme val="none"/>
      </font>
      <alignment horizontal="center" vertical="center" textRotation="0" wrapText="0" indent="0" justifyLastLine="0" shrinkToFit="0" readingOrder="0"/>
    </dxf>
    <dxf>
      <font>
        <b/>
        <i val="0"/>
        <strike val="0"/>
        <condense val="0"/>
        <extend val="0"/>
        <outline val="0"/>
        <shadow val="0"/>
        <u val="none"/>
        <vertAlign val="baseline"/>
        <sz val="10"/>
        <color rgb="FF000000"/>
        <name val="Times New Roman"/>
        <scheme val="none"/>
      </font>
      <fill>
        <patternFill patternType="solid">
          <fgColor indexed="64"/>
          <bgColor rgb="FFBDD7EE"/>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0" i="0" baseline="0">
                <a:effectLst/>
              </a:rPr>
              <a:t>2019 and 2020 C&amp;P Arrivals -WA Ports in Puget Sound</a:t>
            </a:r>
            <a:endParaRPr lang="en-US">
              <a:effectLst/>
            </a:endParaRPr>
          </a:p>
        </c:rich>
      </c:tx>
      <c:layout>
        <c:manualLayout>
          <c:xMode val="edge"/>
          <c:yMode val="edge"/>
          <c:x val="0.25729277837068659"/>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'Final SPIIS VEAT'!$D$10</c:f>
              <c:strCache>
                <c:ptCount val="1"/>
                <c:pt idx="0">
                  <c:v> C&amp;P 2020</c:v>
                </c:pt>
              </c:strCache>
            </c:strRef>
          </c:tx>
          <c:spPr>
            <a:ln w="28575" cap="rnd">
              <a:solidFill>
                <a:schemeClr val="accent2"/>
              </a:solidFill>
              <a:round/>
            </a:ln>
            <a:effectLst/>
          </c:spPr>
          <c:marker>
            <c:symbol val="none"/>
          </c:marker>
          <c:cat>
            <c:strRef>
              <c:f>'Final SPIIS VEAT'!$E$9:$P$9</c:f>
              <c:strCache>
                <c:ptCount val="12"/>
                <c:pt idx="0">
                  <c:v>Jan</c:v>
                </c:pt>
                <c:pt idx="1">
                  <c:v>Feb</c:v>
                </c:pt>
                <c:pt idx="2">
                  <c:v>Mar</c:v>
                </c:pt>
                <c:pt idx="3">
                  <c:v>April</c:v>
                </c:pt>
                <c:pt idx="4">
                  <c:v>May</c:v>
                </c:pt>
                <c:pt idx="5">
                  <c:v>June</c:v>
                </c:pt>
                <c:pt idx="6">
                  <c:v>July</c:v>
                </c:pt>
                <c:pt idx="7">
                  <c:v>Aug</c:v>
                </c:pt>
                <c:pt idx="8">
                  <c:v>Sept</c:v>
                </c:pt>
                <c:pt idx="9">
                  <c:v>Oct</c:v>
                </c:pt>
                <c:pt idx="10">
                  <c:v>Nov</c:v>
                </c:pt>
                <c:pt idx="11">
                  <c:v>Dec</c:v>
                </c:pt>
              </c:strCache>
            </c:strRef>
          </c:cat>
          <c:val>
            <c:numRef>
              <c:f>'Final SPIIS VEAT'!$E$10:$P$10</c:f>
              <c:numCache>
                <c:formatCode>General</c:formatCode>
                <c:ptCount val="12"/>
                <c:pt idx="0">
                  <c:v>135</c:v>
                </c:pt>
                <c:pt idx="1">
                  <c:v>136</c:v>
                </c:pt>
                <c:pt idx="2">
                  <c:v>131</c:v>
                </c:pt>
                <c:pt idx="3">
                  <c:v>127</c:v>
                </c:pt>
                <c:pt idx="4">
                  <c:v>124</c:v>
                </c:pt>
                <c:pt idx="5">
                  <c:v>116</c:v>
                </c:pt>
                <c:pt idx="6">
                  <c:v>130</c:v>
                </c:pt>
              </c:numCache>
            </c:numRef>
          </c:val>
          <c:smooth val="0"/>
          <c:extLst>
            <c:ext xmlns:c16="http://schemas.microsoft.com/office/drawing/2014/chart" uri="{C3380CC4-5D6E-409C-BE32-E72D297353CC}">
              <c16:uniqueId val="{00000000-D5B7-4A1D-8E01-1D3A7D03865E}"/>
            </c:ext>
          </c:extLst>
        </c:ser>
        <c:ser>
          <c:idx val="1"/>
          <c:order val="1"/>
          <c:tx>
            <c:strRef>
              <c:f>'Final SPIIS VEAT'!$D$11</c:f>
              <c:strCache>
                <c:ptCount val="1"/>
                <c:pt idx="0">
                  <c:v> C&amp;P 2019</c:v>
                </c:pt>
              </c:strCache>
            </c:strRef>
          </c:tx>
          <c:spPr>
            <a:ln w="28575" cap="rnd">
              <a:solidFill>
                <a:schemeClr val="accent2"/>
              </a:solidFill>
              <a:prstDash val="sysDot"/>
              <a:round/>
            </a:ln>
            <a:effectLst/>
          </c:spPr>
          <c:marker>
            <c:symbol val="none"/>
          </c:marker>
          <c:cat>
            <c:strRef>
              <c:f>'Final SPIIS VEAT'!$E$9:$P$9</c:f>
              <c:strCache>
                <c:ptCount val="12"/>
                <c:pt idx="0">
                  <c:v>Jan</c:v>
                </c:pt>
                <c:pt idx="1">
                  <c:v>Feb</c:v>
                </c:pt>
                <c:pt idx="2">
                  <c:v>Mar</c:v>
                </c:pt>
                <c:pt idx="3">
                  <c:v>April</c:v>
                </c:pt>
                <c:pt idx="4">
                  <c:v>May</c:v>
                </c:pt>
                <c:pt idx="5">
                  <c:v>June</c:v>
                </c:pt>
                <c:pt idx="6">
                  <c:v>July</c:v>
                </c:pt>
                <c:pt idx="7">
                  <c:v>Aug</c:v>
                </c:pt>
                <c:pt idx="8">
                  <c:v>Sept</c:v>
                </c:pt>
                <c:pt idx="9">
                  <c:v>Oct</c:v>
                </c:pt>
                <c:pt idx="10">
                  <c:v>Nov</c:v>
                </c:pt>
                <c:pt idx="11">
                  <c:v>Dec</c:v>
                </c:pt>
              </c:strCache>
            </c:strRef>
          </c:cat>
          <c:val>
            <c:numRef>
              <c:f>'Final SPIIS VEAT'!$E$11:$P$11</c:f>
              <c:numCache>
                <c:formatCode>General</c:formatCode>
                <c:ptCount val="12"/>
                <c:pt idx="0">
                  <c:v>148</c:v>
                </c:pt>
                <c:pt idx="1">
                  <c:v>151</c:v>
                </c:pt>
                <c:pt idx="2">
                  <c:v>132</c:v>
                </c:pt>
                <c:pt idx="3">
                  <c:v>142</c:v>
                </c:pt>
                <c:pt idx="4">
                  <c:v>175</c:v>
                </c:pt>
                <c:pt idx="5">
                  <c:v>188</c:v>
                </c:pt>
                <c:pt idx="6">
                  <c:v>196</c:v>
                </c:pt>
                <c:pt idx="7">
                  <c:v>176</c:v>
                </c:pt>
                <c:pt idx="8">
                  <c:v>170</c:v>
                </c:pt>
                <c:pt idx="9">
                  <c:v>150</c:v>
                </c:pt>
                <c:pt idx="10">
                  <c:v>146</c:v>
                </c:pt>
                <c:pt idx="11">
                  <c:v>132</c:v>
                </c:pt>
              </c:numCache>
            </c:numRef>
          </c:val>
          <c:smooth val="0"/>
          <c:extLst>
            <c:ext xmlns:c16="http://schemas.microsoft.com/office/drawing/2014/chart" uri="{C3380CC4-5D6E-409C-BE32-E72D297353CC}">
              <c16:uniqueId val="{00000001-D5B7-4A1D-8E01-1D3A7D03865E}"/>
            </c:ext>
          </c:extLst>
        </c:ser>
        <c:dLbls>
          <c:showLegendKey val="0"/>
          <c:showVal val="0"/>
          <c:showCatName val="0"/>
          <c:showSerName val="0"/>
          <c:showPercent val="0"/>
          <c:showBubbleSize val="0"/>
        </c:dLbls>
        <c:smooth val="0"/>
        <c:axId val="386029000"/>
        <c:axId val="386029392"/>
      </c:lineChart>
      <c:catAx>
        <c:axId val="386029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6029392"/>
        <c:crosses val="autoZero"/>
        <c:auto val="1"/>
        <c:lblAlgn val="ctr"/>
        <c:lblOffset val="100"/>
        <c:noMultiLvlLbl val="0"/>
      </c:catAx>
      <c:valAx>
        <c:axId val="3860293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602900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0" i="0" baseline="0">
                <a:effectLst/>
              </a:rPr>
              <a:t>2019 and 2020 Tanker Arrivals - WA Ports in Puget Sound</a:t>
            </a:r>
            <a:endParaRPr lang="en-US">
              <a:effectLst/>
            </a:endParaRPr>
          </a:p>
        </c:rich>
      </c:tx>
      <c:layout>
        <c:manualLayout>
          <c:xMode val="edge"/>
          <c:yMode val="edge"/>
          <c:x val="0.18026996864385506"/>
          <c:y val="3.047618438171540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'Final SPIIS VEAT'!$D$14</c:f>
              <c:strCache>
                <c:ptCount val="1"/>
                <c:pt idx="0">
                  <c:v>Tanker 2020</c:v>
                </c:pt>
              </c:strCache>
            </c:strRef>
          </c:tx>
          <c:spPr>
            <a:ln w="28575" cap="rnd">
              <a:solidFill>
                <a:schemeClr val="accent1"/>
              </a:solidFill>
              <a:round/>
            </a:ln>
            <a:effectLst/>
          </c:spPr>
          <c:marker>
            <c:symbol val="none"/>
          </c:marker>
          <c:cat>
            <c:strRef>
              <c:f>'Final SPIIS VEAT'!$E$13:$P$13</c:f>
              <c:strCache>
                <c:ptCount val="12"/>
                <c:pt idx="0">
                  <c:v>Jan</c:v>
                </c:pt>
                <c:pt idx="1">
                  <c:v>Feb</c:v>
                </c:pt>
                <c:pt idx="2">
                  <c:v>Mar</c:v>
                </c:pt>
                <c:pt idx="3">
                  <c:v>April</c:v>
                </c:pt>
                <c:pt idx="4">
                  <c:v>May</c:v>
                </c:pt>
                <c:pt idx="5">
                  <c:v>June</c:v>
                </c:pt>
                <c:pt idx="6">
                  <c:v>July</c:v>
                </c:pt>
                <c:pt idx="7">
                  <c:v>Aug</c:v>
                </c:pt>
                <c:pt idx="8">
                  <c:v>Sept</c:v>
                </c:pt>
                <c:pt idx="9">
                  <c:v>Oct</c:v>
                </c:pt>
                <c:pt idx="10">
                  <c:v>Nov</c:v>
                </c:pt>
                <c:pt idx="11">
                  <c:v>Dec</c:v>
                </c:pt>
              </c:strCache>
            </c:strRef>
          </c:cat>
          <c:val>
            <c:numRef>
              <c:f>'Final SPIIS VEAT'!$E$14:$P$14</c:f>
              <c:numCache>
                <c:formatCode>General</c:formatCode>
                <c:ptCount val="12"/>
                <c:pt idx="0">
                  <c:v>31</c:v>
                </c:pt>
                <c:pt idx="1">
                  <c:v>33</c:v>
                </c:pt>
                <c:pt idx="2">
                  <c:v>37</c:v>
                </c:pt>
                <c:pt idx="3">
                  <c:v>46</c:v>
                </c:pt>
                <c:pt idx="4">
                  <c:v>33</c:v>
                </c:pt>
                <c:pt idx="5">
                  <c:v>29</c:v>
                </c:pt>
                <c:pt idx="6">
                  <c:v>30</c:v>
                </c:pt>
              </c:numCache>
            </c:numRef>
          </c:val>
          <c:smooth val="0"/>
          <c:extLst>
            <c:ext xmlns:c16="http://schemas.microsoft.com/office/drawing/2014/chart" uri="{C3380CC4-5D6E-409C-BE32-E72D297353CC}">
              <c16:uniqueId val="{00000000-A2B0-48E3-9C9B-2B7A41785A5D}"/>
            </c:ext>
          </c:extLst>
        </c:ser>
        <c:ser>
          <c:idx val="1"/>
          <c:order val="1"/>
          <c:tx>
            <c:strRef>
              <c:f>'Final SPIIS VEAT'!$D$15</c:f>
              <c:strCache>
                <c:ptCount val="1"/>
                <c:pt idx="0">
                  <c:v>Tanker 2019</c:v>
                </c:pt>
              </c:strCache>
            </c:strRef>
          </c:tx>
          <c:spPr>
            <a:ln w="28575" cap="rnd">
              <a:solidFill>
                <a:schemeClr val="accent5"/>
              </a:solidFill>
              <a:prstDash val="sysDot"/>
              <a:round/>
            </a:ln>
            <a:effectLst/>
          </c:spPr>
          <c:marker>
            <c:symbol val="none"/>
          </c:marker>
          <c:cat>
            <c:strRef>
              <c:f>'Final SPIIS VEAT'!$E$13:$P$13</c:f>
              <c:strCache>
                <c:ptCount val="12"/>
                <c:pt idx="0">
                  <c:v>Jan</c:v>
                </c:pt>
                <c:pt idx="1">
                  <c:v>Feb</c:v>
                </c:pt>
                <c:pt idx="2">
                  <c:v>Mar</c:v>
                </c:pt>
                <c:pt idx="3">
                  <c:v>April</c:v>
                </c:pt>
                <c:pt idx="4">
                  <c:v>May</c:v>
                </c:pt>
                <c:pt idx="5">
                  <c:v>June</c:v>
                </c:pt>
                <c:pt idx="6">
                  <c:v>July</c:v>
                </c:pt>
                <c:pt idx="7">
                  <c:v>Aug</c:v>
                </c:pt>
                <c:pt idx="8">
                  <c:v>Sept</c:v>
                </c:pt>
                <c:pt idx="9">
                  <c:v>Oct</c:v>
                </c:pt>
                <c:pt idx="10">
                  <c:v>Nov</c:v>
                </c:pt>
                <c:pt idx="11">
                  <c:v>Dec</c:v>
                </c:pt>
              </c:strCache>
            </c:strRef>
          </c:cat>
          <c:val>
            <c:numRef>
              <c:f>'Final SPIIS VEAT'!$E$15:$P$15</c:f>
              <c:numCache>
                <c:formatCode>General</c:formatCode>
                <c:ptCount val="12"/>
                <c:pt idx="0">
                  <c:v>41</c:v>
                </c:pt>
                <c:pt idx="1">
                  <c:v>33</c:v>
                </c:pt>
                <c:pt idx="2">
                  <c:v>35</c:v>
                </c:pt>
                <c:pt idx="3">
                  <c:v>32</c:v>
                </c:pt>
                <c:pt idx="4">
                  <c:v>23</c:v>
                </c:pt>
                <c:pt idx="5">
                  <c:v>34</c:v>
                </c:pt>
                <c:pt idx="6">
                  <c:v>33</c:v>
                </c:pt>
                <c:pt idx="7">
                  <c:v>31</c:v>
                </c:pt>
                <c:pt idx="8">
                  <c:v>38</c:v>
                </c:pt>
                <c:pt idx="9">
                  <c:v>34</c:v>
                </c:pt>
                <c:pt idx="10">
                  <c:v>38</c:v>
                </c:pt>
                <c:pt idx="11">
                  <c:v>38</c:v>
                </c:pt>
              </c:numCache>
            </c:numRef>
          </c:val>
          <c:smooth val="0"/>
          <c:extLst>
            <c:ext xmlns:c16="http://schemas.microsoft.com/office/drawing/2014/chart" uri="{C3380CC4-5D6E-409C-BE32-E72D297353CC}">
              <c16:uniqueId val="{00000001-A2B0-48E3-9C9B-2B7A41785A5D}"/>
            </c:ext>
          </c:extLst>
        </c:ser>
        <c:dLbls>
          <c:showLegendKey val="0"/>
          <c:showVal val="0"/>
          <c:showCatName val="0"/>
          <c:showSerName val="0"/>
          <c:showPercent val="0"/>
          <c:showBubbleSize val="0"/>
        </c:dLbls>
        <c:smooth val="0"/>
        <c:axId val="386030960"/>
        <c:axId val="386032136"/>
      </c:lineChart>
      <c:catAx>
        <c:axId val="386030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6032136"/>
        <c:crosses val="autoZero"/>
        <c:auto val="1"/>
        <c:lblAlgn val="ctr"/>
        <c:lblOffset val="100"/>
        <c:noMultiLvlLbl val="0"/>
      </c:catAx>
      <c:valAx>
        <c:axId val="3860321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603096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0" i="0" baseline="0">
                <a:effectLst/>
              </a:rPr>
              <a:t>2019 and 2020 ATB Arrivals - WA Ports in Puget Sound</a:t>
            </a:r>
            <a:endParaRPr lang="en-US">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'Final SPIIS VEAT'!$D$18</c:f>
              <c:strCache>
                <c:ptCount val="1"/>
                <c:pt idx="0">
                  <c:v>ATB 2020</c:v>
                </c:pt>
              </c:strCache>
            </c:strRef>
          </c:tx>
          <c:spPr>
            <a:ln w="28575" cap="rnd">
              <a:solidFill>
                <a:schemeClr val="accent6"/>
              </a:solidFill>
              <a:round/>
            </a:ln>
            <a:effectLst/>
          </c:spPr>
          <c:marker>
            <c:symbol val="none"/>
          </c:marker>
          <c:cat>
            <c:strRef>
              <c:f>'Final SPIIS VEAT'!$E$17:$P$17</c:f>
              <c:strCache>
                <c:ptCount val="12"/>
                <c:pt idx="0">
                  <c:v>Jan</c:v>
                </c:pt>
                <c:pt idx="1">
                  <c:v>Feb</c:v>
                </c:pt>
                <c:pt idx="2">
                  <c:v>Mar</c:v>
                </c:pt>
                <c:pt idx="3">
                  <c:v>April</c:v>
                </c:pt>
                <c:pt idx="4">
                  <c:v>May</c:v>
                </c:pt>
                <c:pt idx="5">
                  <c:v>June</c:v>
                </c:pt>
                <c:pt idx="6">
                  <c:v>July</c:v>
                </c:pt>
                <c:pt idx="7">
                  <c:v>Aug</c:v>
                </c:pt>
                <c:pt idx="8">
                  <c:v>Sept</c:v>
                </c:pt>
                <c:pt idx="9">
                  <c:v>Oct</c:v>
                </c:pt>
                <c:pt idx="10">
                  <c:v>Nov</c:v>
                </c:pt>
                <c:pt idx="11">
                  <c:v>Dec</c:v>
                </c:pt>
              </c:strCache>
            </c:strRef>
          </c:cat>
          <c:val>
            <c:numRef>
              <c:f>'Final SPIIS VEAT'!$E$18:$P$18</c:f>
              <c:numCache>
                <c:formatCode>General</c:formatCode>
                <c:ptCount val="12"/>
                <c:pt idx="0">
                  <c:v>13</c:v>
                </c:pt>
                <c:pt idx="1">
                  <c:v>20</c:v>
                </c:pt>
                <c:pt idx="2">
                  <c:v>20</c:v>
                </c:pt>
                <c:pt idx="3">
                  <c:v>9</c:v>
                </c:pt>
                <c:pt idx="4">
                  <c:v>9</c:v>
                </c:pt>
                <c:pt idx="5">
                  <c:v>12</c:v>
                </c:pt>
                <c:pt idx="6">
                  <c:v>13</c:v>
                </c:pt>
              </c:numCache>
            </c:numRef>
          </c:val>
          <c:smooth val="0"/>
          <c:extLst>
            <c:ext xmlns:c16="http://schemas.microsoft.com/office/drawing/2014/chart" uri="{C3380CC4-5D6E-409C-BE32-E72D297353CC}">
              <c16:uniqueId val="{00000000-92C9-4992-BA63-03FF9C2D7751}"/>
            </c:ext>
          </c:extLst>
        </c:ser>
        <c:ser>
          <c:idx val="1"/>
          <c:order val="1"/>
          <c:tx>
            <c:strRef>
              <c:f>'Final SPIIS VEAT'!$D$19</c:f>
              <c:strCache>
                <c:ptCount val="1"/>
                <c:pt idx="0">
                  <c:v>ATB 2019</c:v>
                </c:pt>
              </c:strCache>
            </c:strRef>
          </c:tx>
          <c:spPr>
            <a:ln w="28575" cap="rnd">
              <a:solidFill>
                <a:schemeClr val="accent6"/>
              </a:solidFill>
              <a:prstDash val="sysDot"/>
              <a:round/>
            </a:ln>
            <a:effectLst/>
          </c:spPr>
          <c:marker>
            <c:symbol val="none"/>
          </c:marker>
          <c:cat>
            <c:strRef>
              <c:f>'Final SPIIS VEAT'!$E$17:$P$17</c:f>
              <c:strCache>
                <c:ptCount val="12"/>
                <c:pt idx="0">
                  <c:v>Jan</c:v>
                </c:pt>
                <c:pt idx="1">
                  <c:v>Feb</c:v>
                </c:pt>
                <c:pt idx="2">
                  <c:v>Mar</c:v>
                </c:pt>
                <c:pt idx="3">
                  <c:v>April</c:v>
                </c:pt>
                <c:pt idx="4">
                  <c:v>May</c:v>
                </c:pt>
                <c:pt idx="5">
                  <c:v>June</c:v>
                </c:pt>
                <c:pt idx="6">
                  <c:v>July</c:v>
                </c:pt>
                <c:pt idx="7">
                  <c:v>Aug</c:v>
                </c:pt>
                <c:pt idx="8">
                  <c:v>Sept</c:v>
                </c:pt>
                <c:pt idx="9">
                  <c:v>Oct</c:v>
                </c:pt>
                <c:pt idx="10">
                  <c:v>Nov</c:v>
                </c:pt>
                <c:pt idx="11">
                  <c:v>Dec</c:v>
                </c:pt>
              </c:strCache>
            </c:strRef>
          </c:cat>
          <c:val>
            <c:numRef>
              <c:f>'Final SPIIS VEAT'!$E$19:$P$19</c:f>
              <c:numCache>
                <c:formatCode>General</c:formatCode>
                <c:ptCount val="12"/>
                <c:pt idx="0">
                  <c:v>12</c:v>
                </c:pt>
                <c:pt idx="1">
                  <c:v>12</c:v>
                </c:pt>
                <c:pt idx="2">
                  <c:v>10</c:v>
                </c:pt>
                <c:pt idx="3">
                  <c:v>11</c:v>
                </c:pt>
                <c:pt idx="4">
                  <c:v>17</c:v>
                </c:pt>
                <c:pt idx="5">
                  <c:v>12</c:v>
                </c:pt>
                <c:pt idx="6">
                  <c:v>20</c:v>
                </c:pt>
                <c:pt idx="7">
                  <c:v>19</c:v>
                </c:pt>
                <c:pt idx="8">
                  <c:v>13</c:v>
                </c:pt>
                <c:pt idx="9">
                  <c:v>13</c:v>
                </c:pt>
                <c:pt idx="10">
                  <c:v>18</c:v>
                </c:pt>
                <c:pt idx="11">
                  <c:v>14</c:v>
                </c:pt>
              </c:numCache>
            </c:numRef>
          </c:val>
          <c:smooth val="0"/>
          <c:extLst>
            <c:ext xmlns:c16="http://schemas.microsoft.com/office/drawing/2014/chart" uri="{C3380CC4-5D6E-409C-BE32-E72D297353CC}">
              <c16:uniqueId val="{00000001-92C9-4992-BA63-03FF9C2D7751}"/>
            </c:ext>
          </c:extLst>
        </c:ser>
        <c:dLbls>
          <c:showLegendKey val="0"/>
          <c:showVal val="0"/>
          <c:showCatName val="0"/>
          <c:showSerName val="0"/>
          <c:showPercent val="0"/>
          <c:showBubbleSize val="0"/>
        </c:dLbls>
        <c:smooth val="0"/>
        <c:axId val="386035272"/>
        <c:axId val="386036056"/>
      </c:lineChart>
      <c:catAx>
        <c:axId val="386035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6036056"/>
        <c:crosses val="autoZero"/>
        <c:auto val="1"/>
        <c:lblAlgn val="ctr"/>
        <c:lblOffset val="100"/>
        <c:noMultiLvlLbl val="0"/>
      </c:catAx>
      <c:valAx>
        <c:axId val="3860360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603527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2020 </a:t>
            </a:r>
            <a:r>
              <a:rPr lang="en-US" sz="1400" b="0" i="0" u="none" strike="noStrike" baseline="0">
                <a:effectLst/>
              </a:rPr>
              <a:t>Vessel Arrivals – Washington Ports in Puget Sound</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7343153980752405"/>
          <c:y val="0.17123730378578025"/>
          <c:w val="0.69879068241469822"/>
          <c:h val="0.54288357653354269"/>
        </c:manualLayout>
      </c:layout>
      <c:lineChart>
        <c:grouping val="standard"/>
        <c:varyColors val="0"/>
        <c:ser>
          <c:idx val="0"/>
          <c:order val="0"/>
          <c:tx>
            <c:strRef>
              <c:f>'2019_2020 graphs'!$D$15</c:f>
              <c:strCache>
                <c:ptCount val="1"/>
                <c:pt idx="0">
                  <c:v> C&amp;P 2020</c:v>
                </c:pt>
              </c:strCache>
            </c:strRef>
          </c:tx>
          <c:spPr>
            <a:ln w="28575" cap="rnd">
              <a:solidFill>
                <a:schemeClr val="accent1"/>
              </a:solidFill>
              <a:round/>
            </a:ln>
            <a:effectLst/>
          </c:spPr>
          <c:marker>
            <c:symbol val="none"/>
          </c:marker>
          <c:cat>
            <c:strRef>
              <c:f>'2019_2020 graphs'!$E$14:$P$14</c:f>
              <c:strCache>
                <c:ptCount val="12"/>
                <c:pt idx="0">
                  <c:v>Jan</c:v>
                </c:pt>
                <c:pt idx="1">
                  <c:v>Feb</c:v>
                </c:pt>
                <c:pt idx="2">
                  <c:v>Mar</c:v>
                </c:pt>
                <c:pt idx="3">
                  <c:v>April</c:v>
                </c:pt>
                <c:pt idx="4">
                  <c:v>May</c:v>
                </c:pt>
                <c:pt idx="5">
                  <c:v>June</c:v>
                </c:pt>
                <c:pt idx="6">
                  <c:v>July</c:v>
                </c:pt>
                <c:pt idx="7">
                  <c:v>Aug</c:v>
                </c:pt>
                <c:pt idx="8">
                  <c:v>Sept</c:v>
                </c:pt>
                <c:pt idx="9">
                  <c:v>Oct</c:v>
                </c:pt>
                <c:pt idx="10">
                  <c:v>Nov</c:v>
                </c:pt>
                <c:pt idx="11">
                  <c:v>Dec</c:v>
                </c:pt>
              </c:strCache>
            </c:strRef>
          </c:cat>
          <c:val>
            <c:numRef>
              <c:f>'2019_2020 graphs'!$E$15:$P$15</c:f>
              <c:numCache>
                <c:formatCode>General</c:formatCode>
                <c:ptCount val="12"/>
                <c:pt idx="0">
                  <c:v>135</c:v>
                </c:pt>
                <c:pt idx="1">
                  <c:v>136</c:v>
                </c:pt>
                <c:pt idx="2">
                  <c:v>131</c:v>
                </c:pt>
                <c:pt idx="3">
                  <c:v>127</c:v>
                </c:pt>
                <c:pt idx="4">
                  <c:v>124</c:v>
                </c:pt>
                <c:pt idx="5">
                  <c:v>116</c:v>
                </c:pt>
                <c:pt idx="6">
                  <c:v>130</c:v>
                </c:pt>
              </c:numCache>
            </c:numRef>
          </c:val>
          <c:smooth val="0"/>
          <c:extLst>
            <c:ext xmlns:c16="http://schemas.microsoft.com/office/drawing/2014/chart" uri="{C3380CC4-5D6E-409C-BE32-E72D297353CC}">
              <c16:uniqueId val="{00000000-DC36-47C2-8674-8E03301C3996}"/>
            </c:ext>
          </c:extLst>
        </c:ser>
        <c:ser>
          <c:idx val="1"/>
          <c:order val="1"/>
          <c:tx>
            <c:strRef>
              <c:f>'2019_2020 graphs'!$D$17</c:f>
              <c:strCache>
                <c:ptCount val="1"/>
                <c:pt idx="0">
                  <c:v>Tanker</c:v>
                </c:pt>
              </c:strCache>
            </c:strRef>
          </c:tx>
          <c:spPr>
            <a:ln w="28575" cap="rnd">
              <a:solidFill>
                <a:schemeClr val="accent2"/>
              </a:solidFill>
              <a:round/>
            </a:ln>
            <a:effectLst/>
          </c:spPr>
          <c:marker>
            <c:symbol val="none"/>
          </c:marker>
          <c:cat>
            <c:strRef>
              <c:f>'2019_2020 graphs'!$E$14:$P$14</c:f>
              <c:strCache>
                <c:ptCount val="12"/>
                <c:pt idx="0">
                  <c:v>Jan</c:v>
                </c:pt>
                <c:pt idx="1">
                  <c:v>Feb</c:v>
                </c:pt>
                <c:pt idx="2">
                  <c:v>Mar</c:v>
                </c:pt>
                <c:pt idx="3">
                  <c:v>April</c:v>
                </c:pt>
                <c:pt idx="4">
                  <c:v>May</c:v>
                </c:pt>
                <c:pt idx="5">
                  <c:v>June</c:v>
                </c:pt>
                <c:pt idx="6">
                  <c:v>July</c:v>
                </c:pt>
                <c:pt idx="7">
                  <c:v>Aug</c:v>
                </c:pt>
                <c:pt idx="8">
                  <c:v>Sept</c:v>
                </c:pt>
                <c:pt idx="9">
                  <c:v>Oct</c:v>
                </c:pt>
                <c:pt idx="10">
                  <c:v>Nov</c:v>
                </c:pt>
                <c:pt idx="11">
                  <c:v>Dec</c:v>
                </c:pt>
              </c:strCache>
            </c:strRef>
          </c:cat>
          <c:val>
            <c:numRef>
              <c:f>'2019_2020 graphs'!$E$17:$P$17</c:f>
              <c:numCache>
                <c:formatCode>General</c:formatCode>
                <c:ptCount val="12"/>
                <c:pt idx="0">
                  <c:v>31</c:v>
                </c:pt>
                <c:pt idx="1">
                  <c:v>33</c:v>
                </c:pt>
                <c:pt idx="2">
                  <c:v>37</c:v>
                </c:pt>
                <c:pt idx="3">
                  <c:v>46</c:v>
                </c:pt>
                <c:pt idx="4">
                  <c:v>33</c:v>
                </c:pt>
                <c:pt idx="5">
                  <c:v>29</c:v>
                </c:pt>
                <c:pt idx="6">
                  <c:v>30</c:v>
                </c:pt>
              </c:numCache>
            </c:numRef>
          </c:val>
          <c:smooth val="0"/>
          <c:extLst>
            <c:ext xmlns:c16="http://schemas.microsoft.com/office/drawing/2014/chart" uri="{C3380CC4-5D6E-409C-BE32-E72D297353CC}">
              <c16:uniqueId val="{00000001-DC36-47C2-8674-8E03301C3996}"/>
            </c:ext>
          </c:extLst>
        </c:ser>
        <c:ser>
          <c:idx val="2"/>
          <c:order val="2"/>
          <c:tx>
            <c:strRef>
              <c:f>'2019_2020 graphs'!$D$18</c:f>
              <c:strCache>
                <c:ptCount val="1"/>
                <c:pt idx="0">
                  <c:v>ATB</c:v>
                </c:pt>
              </c:strCache>
            </c:strRef>
          </c:tx>
          <c:spPr>
            <a:ln w="28575" cap="rnd">
              <a:solidFill>
                <a:schemeClr val="accent3"/>
              </a:solidFill>
              <a:round/>
            </a:ln>
            <a:effectLst/>
          </c:spPr>
          <c:marker>
            <c:symbol val="none"/>
          </c:marker>
          <c:cat>
            <c:strRef>
              <c:f>'2019_2020 graphs'!$E$14:$P$14</c:f>
              <c:strCache>
                <c:ptCount val="12"/>
                <c:pt idx="0">
                  <c:v>Jan</c:v>
                </c:pt>
                <c:pt idx="1">
                  <c:v>Feb</c:v>
                </c:pt>
                <c:pt idx="2">
                  <c:v>Mar</c:v>
                </c:pt>
                <c:pt idx="3">
                  <c:v>April</c:v>
                </c:pt>
                <c:pt idx="4">
                  <c:v>May</c:v>
                </c:pt>
                <c:pt idx="5">
                  <c:v>June</c:v>
                </c:pt>
                <c:pt idx="6">
                  <c:v>July</c:v>
                </c:pt>
                <c:pt idx="7">
                  <c:v>Aug</c:v>
                </c:pt>
                <c:pt idx="8">
                  <c:v>Sept</c:v>
                </c:pt>
                <c:pt idx="9">
                  <c:v>Oct</c:v>
                </c:pt>
                <c:pt idx="10">
                  <c:v>Nov</c:v>
                </c:pt>
                <c:pt idx="11">
                  <c:v>Dec</c:v>
                </c:pt>
              </c:strCache>
            </c:strRef>
          </c:cat>
          <c:val>
            <c:numRef>
              <c:f>'2019_2020 graphs'!$E$18:$P$18</c:f>
              <c:numCache>
                <c:formatCode>General</c:formatCode>
                <c:ptCount val="12"/>
                <c:pt idx="0">
                  <c:v>13</c:v>
                </c:pt>
                <c:pt idx="1">
                  <c:v>20</c:v>
                </c:pt>
                <c:pt idx="2">
                  <c:v>20</c:v>
                </c:pt>
                <c:pt idx="3">
                  <c:v>9</c:v>
                </c:pt>
                <c:pt idx="4">
                  <c:v>9</c:v>
                </c:pt>
                <c:pt idx="5">
                  <c:v>12</c:v>
                </c:pt>
                <c:pt idx="6">
                  <c:v>13</c:v>
                </c:pt>
              </c:numCache>
            </c:numRef>
          </c:val>
          <c:smooth val="0"/>
          <c:extLst>
            <c:ext xmlns:c16="http://schemas.microsoft.com/office/drawing/2014/chart" uri="{C3380CC4-5D6E-409C-BE32-E72D297353CC}">
              <c16:uniqueId val="{00000002-DC36-47C2-8674-8E03301C3996}"/>
            </c:ext>
          </c:extLst>
        </c:ser>
        <c:dLbls>
          <c:showLegendKey val="0"/>
          <c:showVal val="0"/>
          <c:showCatName val="0"/>
          <c:showSerName val="0"/>
          <c:showPercent val="0"/>
          <c:showBubbleSize val="0"/>
        </c:dLbls>
        <c:smooth val="0"/>
        <c:axId val="550333392"/>
        <c:axId val="550333784"/>
      </c:lineChart>
      <c:catAx>
        <c:axId val="55033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0333784"/>
        <c:crosses val="autoZero"/>
        <c:auto val="1"/>
        <c:lblAlgn val="ctr"/>
        <c:lblOffset val="100"/>
        <c:noMultiLvlLbl val="0"/>
      </c:catAx>
      <c:valAx>
        <c:axId val="550333784"/>
        <c:scaling>
          <c:orientation val="minMax"/>
          <c:max val="2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03333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2019 Vessel Arrivals</a:t>
            </a:r>
            <a:r>
              <a:rPr lang="en-US" baseline="0"/>
              <a:t> - Washington Ports in Puget Sound</a:t>
            </a:r>
            <a:endParaRPr lang="en-US"/>
          </a:p>
        </c:rich>
      </c:tx>
      <c:layout>
        <c:manualLayout>
          <c:xMode val="edge"/>
          <c:yMode val="edge"/>
          <c:x val="0.30654386217388629"/>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'2019_2020 graphs'!$D$10</c:f>
              <c:strCache>
                <c:ptCount val="1"/>
                <c:pt idx="0">
                  <c:v> C&amp;P </c:v>
                </c:pt>
              </c:strCache>
            </c:strRef>
          </c:tx>
          <c:spPr>
            <a:ln w="28575" cap="rnd">
              <a:solidFill>
                <a:schemeClr val="accent1"/>
              </a:solidFill>
              <a:round/>
            </a:ln>
            <a:effectLst/>
          </c:spPr>
          <c:marker>
            <c:symbol val="none"/>
          </c:marker>
          <c:dLbls>
            <c:delete val="1"/>
          </c:dLbls>
          <c:cat>
            <c:strRef>
              <c:f>'2019_2020 graphs'!$E$9:$P$9</c:f>
              <c:strCache>
                <c:ptCount val="12"/>
                <c:pt idx="0">
                  <c:v>Jan</c:v>
                </c:pt>
                <c:pt idx="1">
                  <c:v>Feb</c:v>
                </c:pt>
                <c:pt idx="2">
                  <c:v>Mar</c:v>
                </c:pt>
                <c:pt idx="3">
                  <c:v>April</c:v>
                </c:pt>
                <c:pt idx="4">
                  <c:v>May</c:v>
                </c:pt>
                <c:pt idx="5">
                  <c:v>June</c:v>
                </c:pt>
                <c:pt idx="6">
                  <c:v>July</c:v>
                </c:pt>
                <c:pt idx="7">
                  <c:v>Aug</c:v>
                </c:pt>
                <c:pt idx="8">
                  <c:v>Sept</c:v>
                </c:pt>
                <c:pt idx="9">
                  <c:v>Oct</c:v>
                </c:pt>
                <c:pt idx="10">
                  <c:v>Nov</c:v>
                </c:pt>
                <c:pt idx="11">
                  <c:v>Dec</c:v>
                </c:pt>
              </c:strCache>
            </c:strRef>
          </c:cat>
          <c:val>
            <c:numRef>
              <c:f>'2019_2020 graphs'!$E$10:$P$10</c:f>
              <c:numCache>
                <c:formatCode>General</c:formatCode>
                <c:ptCount val="12"/>
                <c:pt idx="0">
                  <c:v>148</c:v>
                </c:pt>
                <c:pt idx="1">
                  <c:v>151</c:v>
                </c:pt>
                <c:pt idx="2">
                  <c:v>132</c:v>
                </c:pt>
                <c:pt idx="3">
                  <c:v>142</c:v>
                </c:pt>
                <c:pt idx="4">
                  <c:v>175</c:v>
                </c:pt>
                <c:pt idx="5">
                  <c:v>188</c:v>
                </c:pt>
                <c:pt idx="6">
                  <c:v>196</c:v>
                </c:pt>
                <c:pt idx="7">
                  <c:v>176</c:v>
                </c:pt>
                <c:pt idx="8">
                  <c:v>170</c:v>
                </c:pt>
                <c:pt idx="9">
                  <c:v>150</c:v>
                </c:pt>
                <c:pt idx="10">
                  <c:v>146</c:v>
                </c:pt>
                <c:pt idx="11">
                  <c:v>132</c:v>
                </c:pt>
              </c:numCache>
            </c:numRef>
          </c:val>
          <c:smooth val="0"/>
          <c:extLst>
            <c:ext xmlns:c16="http://schemas.microsoft.com/office/drawing/2014/chart" uri="{C3380CC4-5D6E-409C-BE32-E72D297353CC}">
              <c16:uniqueId val="{00000000-3AE1-452B-AA78-EB76BA7C3B6F}"/>
            </c:ext>
          </c:extLst>
        </c:ser>
        <c:ser>
          <c:idx val="1"/>
          <c:order val="1"/>
          <c:tx>
            <c:strRef>
              <c:f>'2019_2020 graphs'!$D$11</c:f>
              <c:strCache>
                <c:ptCount val="1"/>
                <c:pt idx="0">
                  <c:v>Tanker</c:v>
                </c:pt>
              </c:strCache>
            </c:strRef>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'2019_2020 graphs'!$E$9:$P$9</c:f>
              <c:strCache>
                <c:ptCount val="12"/>
                <c:pt idx="0">
                  <c:v>Jan</c:v>
                </c:pt>
                <c:pt idx="1">
                  <c:v>Feb</c:v>
                </c:pt>
                <c:pt idx="2">
                  <c:v>Mar</c:v>
                </c:pt>
                <c:pt idx="3">
                  <c:v>April</c:v>
                </c:pt>
                <c:pt idx="4">
                  <c:v>May</c:v>
                </c:pt>
                <c:pt idx="5">
                  <c:v>June</c:v>
                </c:pt>
                <c:pt idx="6">
                  <c:v>July</c:v>
                </c:pt>
                <c:pt idx="7">
                  <c:v>Aug</c:v>
                </c:pt>
                <c:pt idx="8">
                  <c:v>Sept</c:v>
                </c:pt>
                <c:pt idx="9">
                  <c:v>Oct</c:v>
                </c:pt>
                <c:pt idx="10">
                  <c:v>Nov</c:v>
                </c:pt>
                <c:pt idx="11">
                  <c:v>Dec</c:v>
                </c:pt>
              </c:strCache>
            </c:strRef>
          </c:cat>
          <c:val>
            <c:numRef>
              <c:f>'2019_2020 graphs'!$E$11:$P$11</c:f>
              <c:numCache>
                <c:formatCode>General</c:formatCode>
                <c:ptCount val="12"/>
                <c:pt idx="0">
                  <c:v>41</c:v>
                </c:pt>
                <c:pt idx="1">
                  <c:v>33</c:v>
                </c:pt>
                <c:pt idx="2">
                  <c:v>35</c:v>
                </c:pt>
                <c:pt idx="3">
                  <c:v>32</c:v>
                </c:pt>
                <c:pt idx="4">
                  <c:v>23</c:v>
                </c:pt>
                <c:pt idx="5">
                  <c:v>34</c:v>
                </c:pt>
                <c:pt idx="6">
                  <c:v>33</c:v>
                </c:pt>
                <c:pt idx="7">
                  <c:v>31</c:v>
                </c:pt>
                <c:pt idx="8">
                  <c:v>38</c:v>
                </c:pt>
                <c:pt idx="9">
                  <c:v>34</c:v>
                </c:pt>
                <c:pt idx="10">
                  <c:v>38</c:v>
                </c:pt>
                <c:pt idx="11">
                  <c:v>38</c:v>
                </c:pt>
              </c:numCache>
            </c:numRef>
          </c:val>
          <c:smooth val="0"/>
          <c:extLst>
            <c:ext xmlns:c16="http://schemas.microsoft.com/office/drawing/2014/chart" uri="{C3380CC4-5D6E-409C-BE32-E72D297353CC}">
              <c16:uniqueId val="{00000001-3AE1-452B-AA78-EB76BA7C3B6F}"/>
            </c:ext>
          </c:extLst>
        </c:ser>
        <c:ser>
          <c:idx val="2"/>
          <c:order val="2"/>
          <c:tx>
            <c:strRef>
              <c:f>'2019_2020 graphs'!$D$12</c:f>
              <c:strCache>
                <c:ptCount val="1"/>
                <c:pt idx="0">
                  <c:v>ATB</c:v>
                </c:pt>
              </c:strCache>
            </c:strRef>
          </c:tx>
          <c:spPr>
            <a:ln w="28575" cap="rnd">
              <a:solidFill>
                <a:schemeClr val="accent3"/>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'2019_2020 graphs'!$E$9:$P$9</c:f>
              <c:strCache>
                <c:ptCount val="12"/>
                <c:pt idx="0">
                  <c:v>Jan</c:v>
                </c:pt>
                <c:pt idx="1">
                  <c:v>Feb</c:v>
                </c:pt>
                <c:pt idx="2">
                  <c:v>Mar</c:v>
                </c:pt>
                <c:pt idx="3">
                  <c:v>April</c:v>
                </c:pt>
                <c:pt idx="4">
                  <c:v>May</c:v>
                </c:pt>
                <c:pt idx="5">
                  <c:v>June</c:v>
                </c:pt>
                <c:pt idx="6">
                  <c:v>July</c:v>
                </c:pt>
                <c:pt idx="7">
                  <c:v>Aug</c:v>
                </c:pt>
                <c:pt idx="8">
                  <c:v>Sept</c:v>
                </c:pt>
                <c:pt idx="9">
                  <c:v>Oct</c:v>
                </c:pt>
                <c:pt idx="10">
                  <c:v>Nov</c:v>
                </c:pt>
                <c:pt idx="11">
                  <c:v>Dec</c:v>
                </c:pt>
              </c:strCache>
            </c:strRef>
          </c:cat>
          <c:val>
            <c:numRef>
              <c:f>'2019_2020 graphs'!$E$12:$P$12</c:f>
              <c:numCache>
                <c:formatCode>General</c:formatCode>
                <c:ptCount val="12"/>
                <c:pt idx="0">
                  <c:v>12</c:v>
                </c:pt>
                <c:pt idx="1">
                  <c:v>12</c:v>
                </c:pt>
                <c:pt idx="2">
                  <c:v>10</c:v>
                </c:pt>
                <c:pt idx="3">
                  <c:v>11</c:v>
                </c:pt>
                <c:pt idx="4">
                  <c:v>17</c:v>
                </c:pt>
                <c:pt idx="5">
                  <c:v>12</c:v>
                </c:pt>
                <c:pt idx="6">
                  <c:v>20</c:v>
                </c:pt>
                <c:pt idx="7">
                  <c:v>19</c:v>
                </c:pt>
                <c:pt idx="8">
                  <c:v>13</c:v>
                </c:pt>
                <c:pt idx="9">
                  <c:v>13</c:v>
                </c:pt>
                <c:pt idx="10">
                  <c:v>18</c:v>
                </c:pt>
                <c:pt idx="11">
                  <c:v>14</c:v>
                </c:pt>
              </c:numCache>
            </c:numRef>
          </c:val>
          <c:smooth val="0"/>
          <c:extLst>
            <c:ext xmlns:c16="http://schemas.microsoft.com/office/drawing/2014/chart" uri="{C3380CC4-5D6E-409C-BE32-E72D297353CC}">
              <c16:uniqueId val="{00000002-3AE1-452B-AA78-EB76BA7C3B6F}"/>
            </c:ext>
          </c:extLst>
        </c:ser>
        <c:dLbls>
          <c:showLegendKey val="0"/>
          <c:showVal val="1"/>
          <c:showCatName val="0"/>
          <c:showSerName val="0"/>
          <c:showPercent val="0"/>
          <c:showBubbleSize val="0"/>
        </c:dLbls>
        <c:smooth val="0"/>
        <c:axId val="550334960"/>
        <c:axId val="550334176"/>
      </c:lineChart>
      <c:catAx>
        <c:axId val="550334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0334176"/>
        <c:crosses val="autoZero"/>
        <c:auto val="1"/>
        <c:lblAlgn val="ctr"/>
        <c:lblOffset val="100"/>
        <c:noMultiLvlLbl val="0"/>
      </c:catAx>
      <c:valAx>
        <c:axId val="550334176"/>
        <c:scaling>
          <c:orientation val="minMax"/>
          <c:max val="2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033496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600" b="0" i="0" u="none" strike="noStrike" kern="1200" spc="0" baseline="0">
                <a:solidFill>
                  <a:sysClr val="windowText" lastClr="000000">
                    <a:lumMod val="65000"/>
                    <a:lumOff val="35000"/>
                  </a:sysClr>
                </a:solidFill>
                <a:effectLst/>
                <a:latin typeface="+mn-lt"/>
                <a:ea typeface="+mn-ea"/>
                <a:cs typeface="+mn-cs"/>
              </a:rPr>
              <a:t>2019 and 2020 </a:t>
            </a:r>
            <a:r>
              <a:rPr lang="en-US" sz="1600" b="0" i="0" baseline="0">
                <a:effectLst/>
              </a:rPr>
              <a:t>Vessel Arrivals - Washington Ports in Puget Sound</a:t>
            </a:r>
            <a:endParaRPr lang="en-US" sz="1200">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endParaRPr lang="en-US"/>
          </a:p>
        </c:rich>
      </c:tx>
      <c:layout>
        <c:manualLayout>
          <c:xMode val="edge"/>
          <c:yMode val="edge"/>
          <c:x val="0.10675860333511823"/>
          <c:y val="6.186317321688501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lineChart>
        <c:grouping val="standard"/>
        <c:varyColors val="0"/>
        <c:ser>
          <c:idx val="0"/>
          <c:order val="0"/>
          <c:tx>
            <c:strRef>
              <c:f>AllTogether!$D$15</c:f>
              <c:strCache>
                <c:ptCount val="1"/>
                <c:pt idx="0">
                  <c:v> C&amp;P 2020</c:v>
                </c:pt>
              </c:strCache>
            </c:strRef>
          </c:tx>
          <c:spPr>
            <a:ln w="28575" cap="rnd">
              <a:solidFill>
                <a:schemeClr val="accent2"/>
              </a:solidFill>
              <a:round/>
            </a:ln>
            <a:effectLst/>
          </c:spPr>
          <c:marker>
            <c:symbol val="none"/>
          </c:marker>
          <c:val>
            <c:numRef>
              <c:f>AllTogether!$E$15:$P$15</c:f>
              <c:numCache>
                <c:formatCode>General</c:formatCode>
                <c:ptCount val="12"/>
                <c:pt idx="0">
                  <c:v>135</c:v>
                </c:pt>
                <c:pt idx="1">
                  <c:v>136</c:v>
                </c:pt>
                <c:pt idx="2">
                  <c:v>131</c:v>
                </c:pt>
                <c:pt idx="3">
                  <c:v>127</c:v>
                </c:pt>
                <c:pt idx="4">
                  <c:v>124</c:v>
                </c:pt>
                <c:pt idx="5">
                  <c:v>116</c:v>
                </c:pt>
                <c:pt idx="6">
                  <c:v>130</c:v>
                </c:pt>
              </c:numCache>
            </c:numRef>
          </c:val>
          <c:smooth val="0"/>
          <c:extLst>
            <c:ext xmlns:c16="http://schemas.microsoft.com/office/drawing/2014/chart" uri="{C3380CC4-5D6E-409C-BE32-E72D297353CC}">
              <c16:uniqueId val="{00000000-0565-4EE9-8738-8FFCE6D9F395}"/>
            </c:ext>
          </c:extLst>
        </c:ser>
        <c:ser>
          <c:idx val="1"/>
          <c:order val="1"/>
          <c:tx>
            <c:strRef>
              <c:f>AllTogether!$D$16</c:f>
              <c:strCache>
                <c:ptCount val="1"/>
                <c:pt idx="0">
                  <c:v> C&amp;P 2019</c:v>
                </c:pt>
              </c:strCache>
            </c:strRef>
          </c:tx>
          <c:spPr>
            <a:ln w="22225" cap="rnd">
              <a:solidFill>
                <a:schemeClr val="accent2"/>
              </a:solidFill>
              <a:prstDash val="sysDot"/>
              <a:round/>
            </a:ln>
            <a:effectLst/>
          </c:spPr>
          <c:marker>
            <c:symbol val="none"/>
          </c:marker>
          <c:val>
            <c:numRef>
              <c:f>AllTogether!$E$16:$P$16</c:f>
              <c:numCache>
                <c:formatCode>General</c:formatCode>
                <c:ptCount val="12"/>
                <c:pt idx="0">
                  <c:v>148</c:v>
                </c:pt>
                <c:pt idx="1">
                  <c:v>151</c:v>
                </c:pt>
                <c:pt idx="2">
                  <c:v>132</c:v>
                </c:pt>
                <c:pt idx="3">
                  <c:v>142</c:v>
                </c:pt>
                <c:pt idx="4">
                  <c:v>175</c:v>
                </c:pt>
                <c:pt idx="5">
                  <c:v>188</c:v>
                </c:pt>
                <c:pt idx="6">
                  <c:v>196</c:v>
                </c:pt>
                <c:pt idx="7">
                  <c:v>176</c:v>
                </c:pt>
                <c:pt idx="8">
                  <c:v>170</c:v>
                </c:pt>
                <c:pt idx="9">
                  <c:v>150</c:v>
                </c:pt>
                <c:pt idx="10">
                  <c:v>146</c:v>
                </c:pt>
                <c:pt idx="11">
                  <c:v>132</c:v>
                </c:pt>
              </c:numCache>
            </c:numRef>
          </c:val>
          <c:smooth val="0"/>
          <c:extLst>
            <c:ext xmlns:c16="http://schemas.microsoft.com/office/drawing/2014/chart" uri="{C3380CC4-5D6E-409C-BE32-E72D297353CC}">
              <c16:uniqueId val="{00000001-0565-4EE9-8738-8FFCE6D9F395}"/>
            </c:ext>
          </c:extLst>
        </c:ser>
        <c:ser>
          <c:idx val="2"/>
          <c:order val="2"/>
          <c:tx>
            <c:strRef>
              <c:f>AllTogether!$D$17</c:f>
              <c:strCache>
                <c:ptCount val="1"/>
                <c:pt idx="0">
                  <c:v>Tanker 2020</c:v>
                </c:pt>
              </c:strCache>
            </c:strRef>
          </c:tx>
          <c:spPr>
            <a:ln w="28575" cap="rnd">
              <a:solidFill>
                <a:schemeClr val="accent3"/>
              </a:solidFill>
              <a:round/>
            </a:ln>
            <a:effectLst/>
          </c:spPr>
          <c:marker>
            <c:symbol val="none"/>
          </c:marker>
          <c:val>
            <c:numRef>
              <c:f>AllTogether!$E$17:$P$17</c:f>
              <c:numCache>
                <c:formatCode>General</c:formatCode>
                <c:ptCount val="12"/>
                <c:pt idx="0">
                  <c:v>31</c:v>
                </c:pt>
                <c:pt idx="1">
                  <c:v>33</c:v>
                </c:pt>
                <c:pt idx="2">
                  <c:v>37</c:v>
                </c:pt>
                <c:pt idx="3">
                  <c:v>46</c:v>
                </c:pt>
                <c:pt idx="4">
                  <c:v>33</c:v>
                </c:pt>
                <c:pt idx="5">
                  <c:v>29</c:v>
                </c:pt>
                <c:pt idx="6">
                  <c:v>30</c:v>
                </c:pt>
              </c:numCache>
            </c:numRef>
          </c:val>
          <c:smooth val="0"/>
          <c:extLst>
            <c:ext xmlns:c16="http://schemas.microsoft.com/office/drawing/2014/chart" uri="{C3380CC4-5D6E-409C-BE32-E72D297353CC}">
              <c16:uniqueId val="{00000002-0565-4EE9-8738-8FFCE6D9F395}"/>
            </c:ext>
          </c:extLst>
        </c:ser>
        <c:ser>
          <c:idx val="3"/>
          <c:order val="3"/>
          <c:tx>
            <c:strRef>
              <c:f>AllTogether!$D$18</c:f>
              <c:strCache>
                <c:ptCount val="1"/>
                <c:pt idx="0">
                  <c:v>Tanker 2019</c:v>
                </c:pt>
              </c:strCache>
            </c:strRef>
          </c:tx>
          <c:spPr>
            <a:ln w="28575" cap="rnd">
              <a:solidFill>
                <a:schemeClr val="bg1">
                  <a:lumMod val="65000"/>
                </a:schemeClr>
              </a:solidFill>
              <a:prstDash val="sysDot"/>
              <a:round/>
            </a:ln>
            <a:effectLst/>
          </c:spPr>
          <c:marker>
            <c:symbol val="none"/>
          </c:marker>
          <c:val>
            <c:numRef>
              <c:f>AllTogether!$E$18:$P$18</c:f>
              <c:numCache>
                <c:formatCode>General</c:formatCode>
                <c:ptCount val="12"/>
                <c:pt idx="0">
                  <c:v>41</c:v>
                </c:pt>
                <c:pt idx="1">
                  <c:v>33</c:v>
                </c:pt>
                <c:pt idx="2">
                  <c:v>35</c:v>
                </c:pt>
                <c:pt idx="3">
                  <c:v>32</c:v>
                </c:pt>
                <c:pt idx="4">
                  <c:v>23</c:v>
                </c:pt>
                <c:pt idx="5">
                  <c:v>34</c:v>
                </c:pt>
                <c:pt idx="6">
                  <c:v>33</c:v>
                </c:pt>
                <c:pt idx="7">
                  <c:v>31</c:v>
                </c:pt>
                <c:pt idx="8">
                  <c:v>38</c:v>
                </c:pt>
                <c:pt idx="9">
                  <c:v>34</c:v>
                </c:pt>
                <c:pt idx="10">
                  <c:v>38</c:v>
                </c:pt>
                <c:pt idx="11">
                  <c:v>38</c:v>
                </c:pt>
              </c:numCache>
            </c:numRef>
          </c:val>
          <c:smooth val="0"/>
          <c:extLst>
            <c:ext xmlns:c16="http://schemas.microsoft.com/office/drawing/2014/chart" uri="{C3380CC4-5D6E-409C-BE32-E72D297353CC}">
              <c16:uniqueId val="{00000003-0565-4EE9-8738-8FFCE6D9F395}"/>
            </c:ext>
          </c:extLst>
        </c:ser>
        <c:ser>
          <c:idx val="4"/>
          <c:order val="4"/>
          <c:tx>
            <c:strRef>
              <c:f>AllTogether!$D$19</c:f>
              <c:strCache>
                <c:ptCount val="1"/>
                <c:pt idx="0">
                  <c:v>ATB 2020</c:v>
                </c:pt>
              </c:strCache>
            </c:strRef>
          </c:tx>
          <c:spPr>
            <a:ln w="28575" cap="rnd">
              <a:solidFill>
                <a:schemeClr val="accent5"/>
              </a:solidFill>
              <a:round/>
            </a:ln>
            <a:effectLst/>
          </c:spPr>
          <c:marker>
            <c:symbol val="none"/>
          </c:marker>
          <c:val>
            <c:numRef>
              <c:f>AllTogether!$E$19:$P$19</c:f>
              <c:numCache>
                <c:formatCode>General</c:formatCode>
                <c:ptCount val="12"/>
                <c:pt idx="0">
                  <c:v>13</c:v>
                </c:pt>
                <c:pt idx="1">
                  <c:v>20</c:v>
                </c:pt>
                <c:pt idx="2">
                  <c:v>20</c:v>
                </c:pt>
                <c:pt idx="3">
                  <c:v>9</c:v>
                </c:pt>
                <c:pt idx="4">
                  <c:v>9</c:v>
                </c:pt>
                <c:pt idx="5">
                  <c:v>12</c:v>
                </c:pt>
                <c:pt idx="6">
                  <c:v>13</c:v>
                </c:pt>
              </c:numCache>
            </c:numRef>
          </c:val>
          <c:smooth val="0"/>
          <c:extLst>
            <c:ext xmlns:c16="http://schemas.microsoft.com/office/drawing/2014/chart" uri="{C3380CC4-5D6E-409C-BE32-E72D297353CC}">
              <c16:uniqueId val="{00000004-0565-4EE9-8738-8FFCE6D9F395}"/>
            </c:ext>
          </c:extLst>
        </c:ser>
        <c:ser>
          <c:idx val="5"/>
          <c:order val="5"/>
          <c:tx>
            <c:strRef>
              <c:f>AllTogether!$D$20</c:f>
              <c:strCache>
                <c:ptCount val="1"/>
                <c:pt idx="0">
                  <c:v>ATB 2019</c:v>
                </c:pt>
              </c:strCache>
            </c:strRef>
          </c:tx>
          <c:spPr>
            <a:ln w="28575" cap="rnd">
              <a:solidFill>
                <a:schemeClr val="accent5"/>
              </a:solidFill>
              <a:prstDash val="sysDot"/>
              <a:round/>
            </a:ln>
            <a:effectLst/>
          </c:spPr>
          <c:marker>
            <c:symbol val="none"/>
          </c:marker>
          <c:val>
            <c:numRef>
              <c:f>AllTogether!$E$20:$P$20</c:f>
              <c:numCache>
                <c:formatCode>General</c:formatCode>
                <c:ptCount val="12"/>
                <c:pt idx="0">
                  <c:v>12</c:v>
                </c:pt>
                <c:pt idx="1">
                  <c:v>12</c:v>
                </c:pt>
                <c:pt idx="2">
                  <c:v>10</c:v>
                </c:pt>
                <c:pt idx="3">
                  <c:v>11</c:v>
                </c:pt>
                <c:pt idx="4">
                  <c:v>17</c:v>
                </c:pt>
                <c:pt idx="5">
                  <c:v>12</c:v>
                </c:pt>
                <c:pt idx="6">
                  <c:v>20</c:v>
                </c:pt>
                <c:pt idx="7">
                  <c:v>19</c:v>
                </c:pt>
                <c:pt idx="8">
                  <c:v>13</c:v>
                </c:pt>
                <c:pt idx="9">
                  <c:v>13</c:v>
                </c:pt>
                <c:pt idx="10">
                  <c:v>18</c:v>
                </c:pt>
                <c:pt idx="11">
                  <c:v>14</c:v>
                </c:pt>
              </c:numCache>
            </c:numRef>
          </c:val>
          <c:smooth val="0"/>
          <c:extLst>
            <c:ext xmlns:c16="http://schemas.microsoft.com/office/drawing/2014/chart" uri="{C3380CC4-5D6E-409C-BE32-E72D297353CC}">
              <c16:uniqueId val="{00000005-0565-4EE9-8738-8FFCE6D9F395}"/>
            </c:ext>
          </c:extLst>
        </c:ser>
        <c:dLbls>
          <c:showLegendKey val="0"/>
          <c:showVal val="0"/>
          <c:showCatName val="0"/>
          <c:showSerName val="0"/>
          <c:showPercent val="0"/>
          <c:showBubbleSize val="0"/>
        </c:dLbls>
        <c:smooth val="0"/>
        <c:axId val="550338488"/>
        <c:axId val="550338880"/>
      </c:lineChart>
      <c:catAx>
        <c:axId val="550338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0338880"/>
        <c:crosses val="autoZero"/>
        <c:auto val="1"/>
        <c:lblAlgn val="ctr"/>
        <c:lblOffset val="100"/>
        <c:noMultiLvlLbl val="0"/>
      </c:catAx>
      <c:valAx>
        <c:axId val="5503388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033848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2</xdr:col>
      <xdr:colOff>603885</xdr:colOff>
      <xdr:row>20</xdr:row>
      <xdr:rowOff>5715</xdr:rowOff>
    </xdr:from>
    <xdr:to>
      <xdr:col>13</xdr:col>
      <xdr:colOff>459105</xdr:colOff>
      <xdr:row>35</xdr:row>
      <xdr:rowOff>5715</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190500</xdr:colOff>
      <xdr:row>34</xdr:row>
      <xdr:rowOff>146685</xdr:rowOff>
    </xdr:from>
    <xdr:to>
      <xdr:col>13</xdr:col>
      <xdr:colOff>444341</xdr:colOff>
      <xdr:row>49</xdr:row>
      <xdr:rowOff>146685</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174308</xdr:colOff>
      <xdr:row>49</xdr:row>
      <xdr:rowOff>154305</xdr:rowOff>
    </xdr:from>
    <xdr:to>
      <xdr:col>13</xdr:col>
      <xdr:colOff>451009</xdr:colOff>
      <xdr:row>64</xdr:row>
      <xdr:rowOff>154305</xdr:rowOff>
    </xdr:to>
    <xdr:graphicFrame macro="">
      <xdr:nvGraphicFramePr>
        <xdr:cNvPr id="4" name="Chart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15240</xdr:colOff>
      <xdr:row>19</xdr:row>
      <xdr:rowOff>13335</xdr:rowOff>
    </xdr:from>
    <xdr:to>
      <xdr:col>10</xdr:col>
      <xdr:colOff>91440</xdr:colOff>
      <xdr:row>37</xdr:row>
      <xdr:rowOff>24765</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179070</xdr:colOff>
      <xdr:row>18</xdr:row>
      <xdr:rowOff>144145</xdr:rowOff>
    </xdr:from>
    <xdr:to>
      <xdr:col>19</xdr:col>
      <xdr:colOff>523240</xdr:colOff>
      <xdr:row>37</xdr:row>
      <xdr:rowOff>12065</xdr:rowOff>
    </xdr:to>
    <xdr:graphicFrame macro="">
      <xdr:nvGraphicFramePr>
        <xdr:cNvPr id="4" name="Chart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9525</xdr:colOff>
      <xdr:row>21</xdr:row>
      <xdr:rowOff>9525</xdr:rowOff>
    </xdr:from>
    <xdr:to>
      <xdr:col>15</xdr:col>
      <xdr:colOff>588645</xdr:colOff>
      <xdr:row>48</xdr:row>
      <xdr:rowOff>70485</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D9:P12" totalsRowShown="0" headerRowDxfId="31" dataDxfId="30" tableBorderDxfId="29">
  <autoFilter ref="D9:P12" xr:uid="{00000000-0009-0000-0100-000001000000}"/>
  <tableColumns count="13">
    <tableColumn id="1" xr3:uid="{00000000-0010-0000-0000-000001000000}" name="SPIIS 2019 - Puget Sound Arrivals" dataDxfId="28"/>
    <tableColumn id="2" xr3:uid="{00000000-0010-0000-0000-000002000000}" name="Jan" dataDxfId="27"/>
    <tableColumn id="3" xr3:uid="{00000000-0010-0000-0000-000003000000}" name="Feb" dataDxfId="26"/>
    <tableColumn id="4" xr3:uid="{00000000-0010-0000-0000-000004000000}" name="Mar" dataDxfId="25"/>
    <tableColumn id="5" xr3:uid="{00000000-0010-0000-0000-000005000000}" name="April" dataDxfId="24"/>
    <tableColumn id="6" xr3:uid="{00000000-0010-0000-0000-000006000000}" name="May" dataDxfId="23"/>
    <tableColumn id="7" xr3:uid="{00000000-0010-0000-0000-000007000000}" name="June" dataDxfId="22"/>
    <tableColumn id="8" xr3:uid="{00000000-0010-0000-0000-000008000000}" name="July" dataDxfId="21"/>
    <tableColumn id="9" xr3:uid="{00000000-0010-0000-0000-000009000000}" name="Aug" dataDxfId="20"/>
    <tableColumn id="10" xr3:uid="{00000000-0010-0000-0000-00000A000000}" name="Sept" dataDxfId="19"/>
    <tableColumn id="11" xr3:uid="{00000000-0010-0000-0000-00000B000000}" name="Oct" dataDxfId="18"/>
    <tableColumn id="12" xr3:uid="{00000000-0010-0000-0000-00000C000000}" name="Nov" dataDxfId="17"/>
    <tableColumn id="13" xr3:uid="{00000000-0010-0000-0000-00000D000000}" name="Dec" dataDxfId="1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D9:P12" totalsRowShown="0" headerRowDxfId="15" dataDxfId="14" tableBorderDxfId="13">
  <autoFilter ref="D9:P12" xr:uid="{00000000-0009-0000-0100-000002000000}"/>
  <tableColumns count="13">
    <tableColumn id="1" xr3:uid="{00000000-0010-0000-0100-000001000000}" name="SPIIS 2019 - Puget Sound Arrivals" dataDxfId="12"/>
    <tableColumn id="2" xr3:uid="{00000000-0010-0000-0100-000002000000}" name="Jan" dataDxfId="11"/>
    <tableColumn id="3" xr3:uid="{00000000-0010-0000-0100-000003000000}" name="Feb" dataDxfId="10"/>
    <tableColumn id="4" xr3:uid="{00000000-0010-0000-0100-000004000000}" name="Mar" dataDxfId="9"/>
    <tableColumn id="5" xr3:uid="{00000000-0010-0000-0100-000005000000}" name="April" dataDxfId="8"/>
    <tableColumn id="6" xr3:uid="{00000000-0010-0000-0100-000006000000}" name="May" dataDxfId="7"/>
    <tableColumn id="7" xr3:uid="{00000000-0010-0000-0100-000007000000}" name="June" dataDxfId="6"/>
    <tableColumn id="8" xr3:uid="{00000000-0010-0000-0100-000008000000}" name="July" dataDxfId="5"/>
    <tableColumn id="9" xr3:uid="{00000000-0010-0000-0100-000009000000}" name="Aug" dataDxfId="4"/>
    <tableColumn id="10" xr3:uid="{00000000-0010-0000-0100-00000A000000}" name="Sept" dataDxfId="3"/>
    <tableColumn id="11" xr3:uid="{00000000-0010-0000-0100-00000B000000}" name="Oct" dataDxfId="2"/>
    <tableColumn id="12" xr3:uid="{00000000-0010-0000-0100-00000C000000}" name="Nov" dataDxfId="1"/>
    <tableColumn id="13" xr3:uid="{00000000-0010-0000-0100-00000D000000}" name="Dec"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25"/>
  <sheetViews>
    <sheetView view="pageBreakPreview" zoomScale="90" zoomScaleNormal="100" zoomScaleSheetLayoutView="90" workbookViewId="0">
      <selection activeCell="B23" sqref="B23:Q25"/>
    </sheetView>
  </sheetViews>
  <sheetFormatPr defaultRowHeight="12.75"/>
  <cols>
    <col min="1" max="1" width="4" style="7" customWidth="1"/>
    <col min="2" max="2" width="9.140625" style="7"/>
    <col min="3" max="3" width="3.7109375" style="7" customWidth="1"/>
    <col min="4" max="4" width="38.42578125" style="7" bestFit="1" customWidth="1"/>
    <col min="5" max="5" width="6" style="7" customWidth="1"/>
    <col min="6" max="6" width="3" style="7" customWidth="1"/>
    <col min="7" max="7" width="6.85546875" style="7" bestFit="1" customWidth="1"/>
    <col min="8" max="8" width="2.42578125" style="7" customWidth="1"/>
    <col min="9" max="9" width="7.7109375" style="7" bestFit="1" customWidth="1"/>
    <col min="10" max="10" width="8.85546875" style="7" bestFit="1" customWidth="1"/>
    <col min="11" max="11" width="6.42578125" style="7" bestFit="1" customWidth="1"/>
    <col min="12" max="13" width="5.28515625" style="7" bestFit="1" customWidth="1"/>
    <col min="14" max="14" width="5.85546875" style="7" bestFit="1" customWidth="1"/>
    <col min="15" max="15" width="10.42578125" style="7" customWidth="1"/>
    <col min="16" max="16" width="3.140625" style="7" customWidth="1"/>
    <col min="17" max="17" width="17.5703125" style="7" customWidth="1"/>
    <col min="18" max="16384" width="9.140625" style="7"/>
  </cols>
  <sheetData>
    <row r="2" spans="2:17">
      <c r="B2" s="54" t="s">
        <v>28</v>
      </c>
      <c r="C2" s="54"/>
      <c r="D2" s="54"/>
      <c r="O2" s="9" t="s">
        <v>49</v>
      </c>
    </row>
    <row r="3" spans="2:17">
      <c r="B3" s="54" t="s">
        <v>59</v>
      </c>
      <c r="C3" s="54"/>
      <c r="D3" s="54"/>
      <c r="O3" s="9" t="s">
        <v>69</v>
      </c>
    </row>
    <row r="4" spans="2:17">
      <c r="B4" s="54" t="s">
        <v>65</v>
      </c>
      <c r="C4" s="54"/>
      <c r="D4" s="54"/>
    </row>
    <row r="6" spans="2:17">
      <c r="B6" s="1" t="s">
        <v>29</v>
      </c>
      <c r="C6" s="2"/>
      <c r="D6" s="3" t="s">
        <v>30</v>
      </c>
      <c r="E6" s="4" t="s">
        <v>31</v>
      </c>
      <c r="F6" s="4"/>
      <c r="G6" s="4" t="s">
        <v>32</v>
      </c>
      <c r="H6" s="4"/>
      <c r="I6" s="4" t="s">
        <v>33</v>
      </c>
      <c r="J6" s="4" t="s">
        <v>34</v>
      </c>
      <c r="K6" s="4" t="s">
        <v>35</v>
      </c>
      <c r="L6" s="3" t="s">
        <v>36</v>
      </c>
      <c r="M6" s="3" t="s">
        <v>37</v>
      </c>
      <c r="N6" s="3" t="s">
        <v>38</v>
      </c>
      <c r="O6" s="3" t="s">
        <v>47</v>
      </c>
      <c r="Q6" s="4" t="s">
        <v>51</v>
      </c>
    </row>
    <row r="7" spans="2:17">
      <c r="B7" s="5">
        <v>1</v>
      </c>
    </row>
    <row r="8" spans="2:17">
      <c r="B8" s="6">
        <v>2</v>
      </c>
    </row>
    <row r="9" spans="2:17">
      <c r="B9" s="6">
        <v>3</v>
      </c>
      <c r="E9" s="1" t="s">
        <v>41</v>
      </c>
      <c r="F9" s="1"/>
      <c r="G9" s="1" t="s">
        <v>42</v>
      </c>
      <c r="H9" s="1"/>
      <c r="I9" s="1" t="s">
        <v>43</v>
      </c>
      <c r="J9" s="1" t="s">
        <v>44</v>
      </c>
      <c r="K9" s="1" t="s">
        <v>45</v>
      </c>
      <c r="L9" s="1" t="s">
        <v>9</v>
      </c>
      <c r="M9" s="1" t="s">
        <v>46</v>
      </c>
      <c r="N9" s="1" t="s">
        <v>14</v>
      </c>
      <c r="O9" s="1" t="s">
        <v>48</v>
      </c>
    </row>
    <row r="10" spans="2:17">
      <c r="B10" s="6">
        <v>4</v>
      </c>
      <c r="D10" s="7" t="s">
        <v>39</v>
      </c>
      <c r="E10" s="7">
        <v>2020</v>
      </c>
      <c r="I10" s="7">
        <f>'Final SPIIS VEAT'!E10</f>
        <v>135</v>
      </c>
      <c r="J10" s="7">
        <f>'Final SPIIS VEAT'!F10</f>
        <v>136</v>
      </c>
      <c r="K10" s="7">
        <f>'Final SPIIS VEAT'!G10</f>
        <v>131</v>
      </c>
      <c r="L10" s="7">
        <f>'Final SPIIS VEAT'!H10</f>
        <v>127</v>
      </c>
      <c r="M10" s="7">
        <f>'Final SPIIS VEAT'!I10</f>
        <v>124</v>
      </c>
      <c r="N10" s="7">
        <f>'Final SPIIS VEAT'!J10</f>
        <v>116</v>
      </c>
      <c r="Q10" s="7" t="s">
        <v>52</v>
      </c>
    </row>
    <row r="11" spans="2:17">
      <c r="B11" s="6">
        <v>5</v>
      </c>
      <c r="D11" s="7" t="s">
        <v>40</v>
      </c>
      <c r="E11" s="7">
        <v>2020</v>
      </c>
      <c r="I11" s="7">
        <f>'Final SPIIS VEAT'!E14+'Final SPIIS VEAT'!E18</f>
        <v>44</v>
      </c>
      <c r="J11" s="7">
        <f>'Final SPIIS VEAT'!F14+'Final SPIIS VEAT'!F18</f>
        <v>53</v>
      </c>
      <c r="K11" s="7">
        <f>'Final SPIIS VEAT'!G14+'Final SPIIS VEAT'!G18</f>
        <v>57</v>
      </c>
      <c r="L11" s="7">
        <f>'Final SPIIS VEAT'!H14+'Final SPIIS VEAT'!H18</f>
        <v>55</v>
      </c>
      <c r="M11" s="7">
        <f>'Final SPIIS VEAT'!I14+'Final SPIIS VEAT'!I18</f>
        <v>42</v>
      </c>
      <c r="N11" s="7">
        <f>'Final SPIIS VEAT'!J14+'Final SPIIS VEAT'!J18</f>
        <v>41</v>
      </c>
      <c r="Q11" s="7" t="s">
        <v>52</v>
      </c>
    </row>
    <row r="12" spans="2:17">
      <c r="B12" s="6">
        <v>6</v>
      </c>
      <c r="D12" s="7" t="s">
        <v>48</v>
      </c>
      <c r="I12" s="7">
        <f>SUM(I10:I11)</f>
        <v>179</v>
      </c>
      <c r="J12" s="7">
        <f t="shared" ref="J12:N12" si="0">SUM(J10:J11)</f>
        <v>189</v>
      </c>
      <c r="K12" s="7">
        <f t="shared" si="0"/>
        <v>188</v>
      </c>
      <c r="L12" s="7">
        <f t="shared" si="0"/>
        <v>182</v>
      </c>
      <c r="M12" s="7">
        <f t="shared" si="0"/>
        <v>166</v>
      </c>
      <c r="N12" s="7">
        <f t="shared" si="0"/>
        <v>157</v>
      </c>
      <c r="O12" s="7">
        <f>SUM(I12:N12)</f>
        <v>1061</v>
      </c>
      <c r="Q12" s="7" t="s">
        <v>53</v>
      </c>
    </row>
    <row r="13" spans="2:17">
      <c r="B13" s="6">
        <v>7</v>
      </c>
    </row>
    <row r="14" spans="2:17">
      <c r="B14" s="6">
        <v>8</v>
      </c>
      <c r="D14" s="7" t="s">
        <v>39</v>
      </c>
      <c r="E14" s="7">
        <v>2019</v>
      </c>
      <c r="I14" s="7">
        <f>'Final SPIIS VEAT'!E11</f>
        <v>148</v>
      </c>
      <c r="J14" s="7">
        <f>'Final SPIIS VEAT'!F11</f>
        <v>151</v>
      </c>
      <c r="K14" s="7">
        <f>'Final SPIIS VEAT'!G11</f>
        <v>132</v>
      </c>
      <c r="L14" s="7">
        <f>'Final SPIIS VEAT'!H11</f>
        <v>142</v>
      </c>
      <c r="M14" s="7">
        <f>'Final SPIIS VEAT'!I11</f>
        <v>175</v>
      </c>
      <c r="N14" s="7">
        <f>'Final SPIIS VEAT'!J11</f>
        <v>188</v>
      </c>
      <c r="Q14" s="7" t="s">
        <v>52</v>
      </c>
    </row>
    <row r="15" spans="2:17">
      <c r="B15" s="6">
        <v>9</v>
      </c>
      <c r="D15" s="7" t="s">
        <v>40</v>
      </c>
      <c r="E15" s="7">
        <v>2019</v>
      </c>
      <c r="I15" s="7">
        <f>'Final SPIIS VEAT'!E15+'Final SPIIS VEAT'!E19</f>
        <v>53</v>
      </c>
      <c r="J15" s="7">
        <f>'Final SPIIS VEAT'!F15+'Final SPIIS VEAT'!F19</f>
        <v>45</v>
      </c>
      <c r="K15" s="7">
        <f>'Final SPIIS VEAT'!G15+'Final SPIIS VEAT'!G19</f>
        <v>45</v>
      </c>
      <c r="L15" s="7">
        <f>'Final SPIIS VEAT'!H15+'Final SPIIS VEAT'!H19</f>
        <v>43</v>
      </c>
      <c r="M15" s="7">
        <f>'Final SPIIS VEAT'!I15+'Final SPIIS VEAT'!I19</f>
        <v>40</v>
      </c>
      <c r="N15" s="7">
        <f>'Final SPIIS VEAT'!J15+'Final SPIIS VEAT'!J19</f>
        <v>46</v>
      </c>
      <c r="Q15" s="7" t="s">
        <v>52</v>
      </c>
    </row>
    <row r="16" spans="2:17">
      <c r="B16" s="10">
        <v>10</v>
      </c>
      <c r="D16" s="7" t="s">
        <v>48</v>
      </c>
      <c r="I16" s="7">
        <f>SUM(I14:I15)</f>
        <v>201</v>
      </c>
      <c r="J16" s="7">
        <f t="shared" ref="J16:N16" si="1">SUM(J14:J15)</f>
        <v>196</v>
      </c>
      <c r="K16" s="7">
        <f t="shared" si="1"/>
        <v>177</v>
      </c>
      <c r="L16" s="7">
        <f t="shared" si="1"/>
        <v>185</v>
      </c>
      <c r="M16" s="7">
        <f t="shared" si="1"/>
        <v>215</v>
      </c>
      <c r="N16" s="7">
        <f t="shared" si="1"/>
        <v>234</v>
      </c>
      <c r="O16" s="7">
        <f>SUM(I16:N16)</f>
        <v>1208</v>
      </c>
      <c r="Q16" s="7" t="s">
        <v>54</v>
      </c>
    </row>
    <row r="17" spans="2:17">
      <c r="B17" s="10">
        <v>11</v>
      </c>
    </row>
    <row r="18" spans="2:17">
      <c r="B18" s="10">
        <v>12</v>
      </c>
      <c r="D18" s="7" t="s">
        <v>50</v>
      </c>
      <c r="I18" s="11"/>
      <c r="J18" s="11"/>
      <c r="K18" s="11"/>
      <c r="L18" s="11"/>
      <c r="M18" s="11"/>
      <c r="N18" s="11"/>
      <c r="O18" s="11">
        <f t="shared" ref="O18" si="2">O12/O16-1</f>
        <v>-0.12168874172185429</v>
      </c>
      <c r="Q18" s="7" t="s">
        <v>55</v>
      </c>
    </row>
    <row r="19" spans="2:17">
      <c r="B19" s="6">
        <v>13</v>
      </c>
      <c r="D19" s="7" t="s">
        <v>57</v>
      </c>
      <c r="I19" s="11"/>
      <c r="J19" s="11"/>
      <c r="K19" s="11"/>
      <c r="L19" s="11"/>
      <c r="M19" s="11"/>
      <c r="N19" s="11"/>
      <c r="O19" s="8">
        <v>7310.4264285714289</v>
      </c>
      <c r="Q19" s="7" t="s">
        <v>56</v>
      </c>
    </row>
    <row r="20" spans="2:17" ht="13.5" thickBot="1">
      <c r="B20" s="6">
        <v>14</v>
      </c>
      <c r="D20" s="7" t="s">
        <v>60</v>
      </c>
      <c r="I20" s="11"/>
      <c r="J20" s="11"/>
      <c r="K20" s="11"/>
      <c r="L20" s="11"/>
      <c r="M20" s="11"/>
      <c r="N20" s="11"/>
      <c r="O20" s="49">
        <f>O19*O18+O19</f>
        <v>6420.8298350283821</v>
      </c>
      <c r="Q20" s="7" t="s">
        <v>58</v>
      </c>
    </row>
    <row r="21" spans="2:17">
      <c r="B21" s="6">
        <v>15</v>
      </c>
      <c r="I21" s="11"/>
      <c r="J21" s="11"/>
      <c r="K21" s="11"/>
      <c r="L21" s="11"/>
      <c r="M21" s="11"/>
      <c r="N21" s="11"/>
      <c r="O21" s="11"/>
    </row>
    <row r="23" spans="2:17">
      <c r="B23" s="55" t="s">
        <v>61</v>
      </c>
      <c r="C23" s="55"/>
      <c r="D23" s="55"/>
      <c r="E23" s="55"/>
      <c r="F23" s="55"/>
      <c r="G23" s="55"/>
      <c r="H23" s="55"/>
      <c r="I23" s="55"/>
      <c r="J23" s="55"/>
      <c r="K23" s="55"/>
      <c r="L23" s="55"/>
      <c r="M23" s="55"/>
      <c r="N23" s="55"/>
      <c r="O23" s="55"/>
      <c r="P23" s="55"/>
      <c r="Q23" s="55"/>
    </row>
    <row r="24" spans="2:17">
      <c r="B24" s="55"/>
      <c r="C24" s="55"/>
      <c r="D24" s="55"/>
      <c r="E24" s="55"/>
      <c r="F24" s="55"/>
      <c r="G24" s="55"/>
      <c r="H24" s="55"/>
      <c r="I24" s="55"/>
      <c r="J24" s="55"/>
      <c r="K24" s="55"/>
      <c r="L24" s="55"/>
      <c r="M24" s="55"/>
      <c r="N24" s="55"/>
      <c r="O24" s="55"/>
      <c r="P24" s="55"/>
      <c r="Q24" s="55"/>
    </row>
    <row r="25" spans="2:17">
      <c r="B25" s="55"/>
      <c r="C25" s="55"/>
      <c r="D25" s="55"/>
      <c r="E25" s="55"/>
      <c r="F25" s="55"/>
      <c r="G25" s="55"/>
      <c r="H25" s="55"/>
      <c r="I25" s="55"/>
      <c r="J25" s="55"/>
      <c r="K25" s="55"/>
      <c r="L25" s="55"/>
      <c r="M25" s="55"/>
      <c r="N25" s="55"/>
      <c r="O25" s="55"/>
      <c r="P25" s="55"/>
      <c r="Q25" s="55"/>
    </row>
  </sheetData>
  <mergeCells count="4">
    <mergeCell ref="B2:D2"/>
    <mergeCell ref="B3:D3"/>
    <mergeCell ref="B4:D4"/>
    <mergeCell ref="B23:Q25"/>
  </mergeCells>
  <pageMargins left="0.7" right="0.7" top="0.75" bottom="0.75" header="0.3" footer="0.3"/>
  <pageSetup scale="5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T23"/>
  <sheetViews>
    <sheetView tabSelected="1" view="pageBreakPreview" topLeftCell="A10" zoomScale="80" zoomScaleNormal="100" zoomScaleSheetLayoutView="80" workbookViewId="0">
      <selection activeCell="B4" sqref="B4:D4"/>
    </sheetView>
  </sheetViews>
  <sheetFormatPr defaultRowHeight="12.75"/>
  <cols>
    <col min="1" max="1" width="3" style="7" customWidth="1"/>
    <col min="2" max="2" width="9.140625" style="7"/>
    <col min="3" max="3" width="3.42578125" style="7" customWidth="1"/>
    <col min="4" max="4" width="36.7109375" style="7" customWidth="1"/>
    <col min="5" max="16384" width="9.140625" style="7"/>
  </cols>
  <sheetData>
    <row r="2" spans="2:16">
      <c r="B2" s="54" t="s">
        <v>28</v>
      </c>
      <c r="C2" s="54"/>
      <c r="D2" s="54"/>
      <c r="N2" s="9" t="s">
        <v>49</v>
      </c>
      <c r="O2" s="9"/>
    </row>
    <row r="3" spans="2:16">
      <c r="B3" s="54" t="s">
        <v>59</v>
      </c>
      <c r="C3" s="54"/>
      <c r="D3" s="54"/>
      <c r="N3" s="9" t="s">
        <v>68</v>
      </c>
      <c r="O3" s="9"/>
    </row>
    <row r="4" spans="2:16">
      <c r="B4" s="54" t="s">
        <v>65</v>
      </c>
      <c r="C4" s="54"/>
      <c r="D4" s="54"/>
    </row>
    <row r="7" spans="2:16">
      <c r="B7" s="1" t="s">
        <v>29</v>
      </c>
      <c r="D7" s="3" t="s">
        <v>30</v>
      </c>
      <c r="E7" s="4" t="s">
        <v>31</v>
      </c>
      <c r="F7" s="4" t="s">
        <v>32</v>
      </c>
      <c r="G7" s="4" t="s">
        <v>33</v>
      </c>
      <c r="H7" s="4" t="s">
        <v>34</v>
      </c>
      <c r="I7" s="4" t="s">
        <v>35</v>
      </c>
      <c r="J7" s="3" t="s">
        <v>36</v>
      </c>
      <c r="K7" s="3" t="s">
        <v>37</v>
      </c>
      <c r="L7" s="3" t="s">
        <v>38</v>
      </c>
      <c r="M7" s="3" t="s">
        <v>47</v>
      </c>
      <c r="N7" s="3" t="s">
        <v>62</v>
      </c>
      <c r="O7" s="3" t="s">
        <v>63</v>
      </c>
      <c r="P7" s="3" t="s">
        <v>64</v>
      </c>
    </row>
    <row r="8" spans="2:16">
      <c r="B8" s="5">
        <v>1</v>
      </c>
      <c r="D8" s="6"/>
      <c r="E8" s="10"/>
      <c r="F8" s="10"/>
      <c r="G8" s="10"/>
      <c r="H8" s="10"/>
      <c r="I8" s="10"/>
      <c r="J8" s="6"/>
      <c r="K8" s="6"/>
      <c r="L8" s="6"/>
      <c r="M8" s="6"/>
      <c r="N8" s="6"/>
      <c r="O8" s="6"/>
      <c r="P8" s="6"/>
    </row>
    <row r="9" spans="2:16" ht="13.5" thickBot="1">
      <c r="B9" s="6">
        <v>2</v>
      </c>
      <c r="D9" s="51"/>
      <c r="E9" s="50" t="s">
        <v>2</v>
      </c>
      <c r="F9" s="50" t="s">
        <v>3</v>
      </c>
      <c r="G9" s="50" t="s">
        <v>5</v>
      </c>
      <c r="H9" s="50" t="s">
        <v>9</v>
      </c>
      <c r="I9" s="50" t="s">
        <v>4</v>
      </c>
      <c r="J9" s="50" t="s">
        <v>14</v>
      </c>
      <c r="K9" s="52" t="s">
        <v>15</v>
      </c>
      <c r="L9" s="50" t="s">
        <v>16</v>
      </c>
      <c r="M9" s="50" t="s">
        <v>17</v>
      </c>
      <c r="N9" s="50" t="s">
        <v>18</v>
      </c>
      <c r="O9" s="50" t="s">
        <v>19</v>
      </c>
      <c r="P9" s="50" t="s">
        <v>20</v>
      </c>
    </row>
    <row r="10" spans="2:16" ht="13.5" thickBot="1">
      <c r="B10" s="6">
        <v>3</v>
      </c>
      <c r="D10" s="15" t="s">
        <v>21</v>
      </c>
      <c r="E10" s="16">
        <v>135</v>
      </c>
      <c r="F10" s="16">
        <v>136</v>
      </c>
      <c r="G10" s="16">
        <v>131</v>
      </c>
      <c r="H10" s="16">
        <v>127</v>
      </c>
      <c r="I10" s="17">
        <v>124</v>
      </c>
      <c r="J10" s="17">
        <v>116</v>
      </c>
      <c r="K10" s="17">
        <v>130</v>
      </c>
      <c r="L10" s="18"/>
      <c r="M10" s="18"/>
      <c r="N10" s="18"/>
      <c r="O10" s="18"/>
      <c r="P10" s="18"/>
    </row>
    <row r="11" spans="2:16" ht="13.5" thickBot="1">
      <c r="B11" s="6">
        <v>4</v>
      </c>
      <c r="D11" s="19" t="s">
        <v>25</v>
      </c>
      <c r="E11" s="20">
        <v>148</v>
      </c>
      <c r="F11" s="20">
        <v>151</v>
      </c>
      <c r="G11" s="20">
        <v>132</v>
      </c>
      <c r="H11" s="20">
        <v>142</v>
      </c>
      <c r="I11" s="20">
        <v>175</v>
      </c>
      <c r="J11" s="20">
        <v>188</v>
      </c>
      <c r="K11" s="20">
        <v>196</v>
      </c>
      <c r="L11" s="20">
        <v>176</v>
      </c>
      <c r="M11" s="20">
        <v>170</v>
      </c>
      <c r="N11" s="20">
        <v>150</v>
      </c>
      <c r="O11" s="20">
        <v>146</v>
      </c>
      <c r="P11" s="20">
        <v>132</v>
      </c>
    </row>
    <row r="12" spans="2:16" ht="13.5" thickBot="1">
      <c r="B12" s="6">
        <v>5</v>
      </c>
      <c r="K12" s="21"/>
      <c r="L12" s="21"/>
      <c r="M12" s="21"/>
      <c r="N12" s="21"/>
      <c r="O12" s="21"/>
      <c r="P12" s="21"/>
    </row>
    <row r="13" spans="2:16" ht="13.5" thickBot="1">
      <c r="B13" s="6">
        <v>6</v>
      </c>
      <c r="D13" s="12"/>
      <c r="E13" s="13" t="s">
        <v>2</v>
      </c>
      <c r="F13" s="13" t="s">
        <v>3</v>
      </c>
      <c r="G13" s="13" t="s">
        <v>5</v>
      </c>
      <c r="H13" s="13" t="s">
        <v>9</v>
      </c>
      <c r="I13" s="13" t="s">
        <v>4</v>
      </c>
      <c r="J13" s="13" t="s">
        <v>14</v>
      </c>
      <c r="K13" s="14" t="s">
        <v>15</v>
      </c>
      <c r="L13" s="13" t="s">
        <v>16</v>
      </c>
      <c r="M13" s="13" t="s">
        <v>17</v>
      </c>
      <c r="N13" s="13" t="s">
        <v>18</v>
      </c>
      <c r="O13" s="13" t="s">
        <v>19</v>
      </c>
      <c r="P13" s="13" t="s">
        <v>20</v>
      </c>
    </row>
    <row r="14" spans="2:16" ht="13.5" thickBot="1">
      <c r="B14" s="6">
        <v>7</v>
      </c>
      <c r="D14" s="22" t="s">
        <v>23</v>
      </c>
      <c r="E14" s="16">
        <v>31</v>
      </c>
      <c r="F14" s="16">
        <v>33</v>
      </c>
      <c r="G14" s="16">
        <v>37</v>
      </c>
      <c r="H14" s="16">
        <v>46</v>
      </c>
      <c r="I14" s="17">
        <v>33</v>
      </c>
      <c r="J14" s="17">
        <v>29</v>
      </c>
      <c r="K14" s="17">
        <v>30</v>
      </c>
      <c r="L14" s="18"/>
      <c r="M14" s="18"/>
      <c r="N14" s="18"/>
      <c r="O14" s="18"/>
      <c r="P14" s="18"/>
    </row>
    <row r="15" spans="2:16" ht="13.5" thickBot="1">
      <c r="B15" s="6">
        <v>8</v>
      </c>
      <c r="D15" s="23" t="s">
        <v>26</v>
      </c>
      <c r="E15" s="24">
        <v>41</v>
      </c>
      <c r="F15" s="24">
        <v>33</v>
      </c>
      <c r="G15" s="24">
        <v>35</v>
      </c>
      <c r="H15" s="24">
        <v>32</v>
      </c>
      <c r="I15" s="24">
        <v>23</v>
      </c>
      <c r="J15" s="24">
        <v>34</v>
      </c>
      <c r="K15" s="24">
        <v>33</v>
      </c>
      <c r="L15" s="24">
        <v>31</v>
      </c>
      <c r="M15" s="24">
        <v>38</v>
      </c>
      <c r="N15" s="24">
        <v>34</v>
      </c>
      <c r="O15" s="24">
        <v>38</v>
      </c>
      <c r="P15" s="24">
        <v>38</v>
      </c>
    </row>
    <row r="16" spans="2:16" ht="13.5" thickBot="1">
      <c r="B16" s="6">
        <v>9</v>
      </c>
    </row>
    <row r="17" spans="2:20" ht="13.5" thickBot="1">
      <c r="B17" s="10">
        <v>10</v>
      </c>
      <c r="D17" s="12"/>
      <c r="E17" s="13" t="s">
        <v>2</v>
      </c>
      <c r="F17" s="13" t="s">
        <v>3</v>
      </c>
      <c r="G17" s="13" t="s">
        <v>5</v>
      </c>
      <c r="H17" s="13" t="s">
        <v>9</v>
      </c>
      <c r="I17" s="13" t="s">
        <v>4</v>
      </c>
      <c r="J17" s="13" t="s">
        <v>14</v>
      </c>
      <c r="K17" s="14" t="s">
        <v>15</v>
      </c>
      <c r="L17" s="13" t="s">
        <v>16</v>
      </c>
      <c r="M17" s="13" t="s">
        <v>17</v>
      </c>
      <c r="N17" s="13" t="s">
        <v>18</v>
      </c>
      <c r="O17" s="13" t="s">
        <v>19</v>
      </c>
      <c r="P17" s="13" t="s">
        <v>20</v>
      </c>
    </row>
    <row r="18" spans="2:20" ht="13.5" thickBot="1">
      <c r="B18" s="10">
        <v>11</v>
      </c>
      <c r="D18" s="22" t="s">
        <v>24</v>
      </c>
      <c r="E18" s="16">
        <v>13</v>
      </c>
      <c r="F18" s="16">
        <v>20</v>
      </c>
      <c r="G18" s="16">
        <v>20</v>
      </c>
      <c r="H18" s="16">
        <v>9</v>
      </c>
      <c r="I18" s="17">
        <v>9</v>
      </c>
      <c r="J18" s="17">
        <v>12</v>
      </c>
      <c r="K18" s="17">
        <v>13</v>
      </c>
      <c r="L18" s="18"/>
      <c r="M18" s="18"/>
      <c r="N18" s="18"/>
      <c r="O18" s="18"/>
      <c r="P18" s="18"/>
    </row>
    <row r="19" spans="2:20" ht="13.5" thickBot="1">
      <c r="B19" s="10">
        <v>12</v>
      </c>
      <c r="D19" s="25" t="s">
        <v>27</v>
      </c>
      <c r="E19" s="20">
        <v>12</v>
      </c>
      <c r="F19" s="20">
        <v>12</v>
      </c>
      <c r="G19" s="20">
        <v>10</v>
      </c>
      <c r="H19" s="20">
        <v>11</v>
      </c>
      <c r="I19" s="20">
        <v>17</v>
      </c>
      <c r="J19" s="20">
        <v>12</v>
      </c>
      <c r="K19" s="20">
        <v>20</v>
      </c>
      <c r="L19" s="20">
        <v>19</v>
      </c>
      <c r="M19" s="20">
        <v>13</v>
      </c>
      <c r="N19" s="20">
        <v>13</v>
      </c>
      <c r="O19" s="20">
        <v>18</v>
      </c>
      <c r="P19" s="20">
        <v>14</v>
      </c>
    </row>
    <row r="20" spans="2:20">
      <c r="B20" s="6"/>
    </row>
    <row r="21" spans="2:20">
      <c r="B21" s="6"/>
    </row>
    <row r="22" spans="2:20">
      <c r="B22" s="6"/>
    </row>
    <row r="23" spans="2:20">
      <c r="B23" s="6"/>
      <c r="T23" s="2"/>
    </row>
  </sheetData>
  <mergeCells count="3">
    <mergeCell ref="B2:D2"/>
    <mergeCell ref="B3:D3"/>
    <mergeCell ref="B4:D4"/>
  </mergeCells>
  <pageMargins left="0.7" right="0.7" top="0.75" bottom="0.75" header="0.3" footer="0.3"/>
  <pageSetup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P43"/>
  <sheetViews>
    <sheetView view="pageBreakPreview" zoomScale="70" zoomScaleNormal="100" zoomScaleSheetLayoutView="70" workbookViewId="0">
      <selection activeCell="D1" sqref="D1:D1048576"/>
    </sheetView>
  </sheetViews>
  <sheetFormatPr defaultRowHeight="12.75"/>
  <cols>
    <col min="1" max="1" width="3" style="7" customWidth="1"/>
    <col min="2" max="2" width="9.140625" style="7"/>
    <col min="3" max="3" width="3.5703125" style="7" customWidth="1"/>
    <col min="4" max="4" width="42.5703125" style="7" customWidth="1"/>
    <col min="5" max="16384" width="9.140625" style="7"/>
  </cols>
  <sheetData>
    <row r="2" spans="2:16">
      <c r="B2" s="54" t="s">
        <v>28</v>
      </c>
      <c r="C2" s="54"/>
      <c r="D2" s="54"/>
      <c r="O2" s="9" t="s">
        <v>49</v>
      </c>
    </row>
    <row r="3" spans="2:16">
      <c r="B3" s="54" t="s">
        <v>59</v>
      </c>
      <c r="C3" s="54"/>
      <c r="D3" s="54"/>
      <c r="O3" s="9" t="s">
        <v>67</v>
      </c>
    </row>
    <row r="4" spans="2:16">
      <c r="B4" s="54" t="s">
        <v>65</v>
      </c>
      <c r="C4" s="54"/>
      <c r="D4" s="54"/>
    </row>
    <row r="7" spans="2:16">
      <c r="B7" s="1" t="s">
        <v>29</v>
      </c>
      <c r="D7" s="3" t="s">
        <v>30</v>
      </c>
      <c r="E7" s="4" t="s">
        <v>31</v>
      </c>
      <c r="F7" s="4" t="s">
        <v>32</v>
      </c>
      <c r="G7" s="4" t="s">
        <v>33</v>
      </c>
      <c r="H7" s="4" t="s">
        <v>34</v>
      </c>
      <c r="I7" s="4" t="s">
        <v>35</v>
      </c>
      <c r="J7" s="3" t="s">
        <v>36</v>
      </c>
      <c r="K7" s="3" t="s">
        <v>37</v>
      </c>
      <c r="L7" s="3" t="s">
        <v>38</v>
      </c>
      <c r="M7" s="3" t="s">
        <v>47</v>
      </c>
      <c r="N7" s="3" t="s">
        <v>62</v>
      </c>
      <c r="O7" s="3" t="s">
        <v>63</v>
      </c>
      <c r="P7" s="3" t="s">
        <v>64</v>
      </c>
    </row>
    <row r="8" spans="2:16" ht="13.5" thickBot="1">
      <c r="B8" s="5">
        <v>1</v>
      </c>
      <c r="D8" s="6"/>
      <c r="E8" s="10"/>
    </row>
    <row r="9" spans="2:16" ht="13.5" thickBot="1">
      <c r="B9" s="6">
        <v>2</v>
      </c>
      <c r="D9" s="53" t="s">
        <v>13</v>
      </c>
      <c r="E9" s="50" t="s">
        <v>2</v>
      </c>
      <c r="F9" s="13" t="s">
        <v>3</v>
      </c>
      <c r="G9" s="13" t="s">
        <v>5</v>
      </c>
      <c r="H9" s="13" t="s">
        <v>9</v>
      </c>
      <c r="I9" s="13" t="s">
        <v>4</v>
      </c>
      <c r="J9" s="13" t="s">
        <v>14</v>
      </c>
      <c r="K9" s="27" t="s">
        <v>15</v>
      </c>
      <c r="L9" s="27" t="s">
        <v>16</v>
      </c>
      <c r="M9" s="27" t="s">
        <v>17</v>
      </c>
      <c r="N9" s="27" t="s">
        <v>18</v>
      </c>
      <c r="O9" s="27" t="s">
        <v>19</v>
      </c>
      <c r="P9" s="28" t="s">
        <v>20</v>
      </c>
    </row>
    <row r="10" spans="2:16" ht="13.5" thickBot="1">
      <c r="B10" s="6">
        <v>3</v>
      </c>
      <c r="D10" s="29" t="s">
        <v>7</v>
      </c>
      <c r="E10" s="17">
        <v>148</v>
      </c>
      <c r="F10" s="17">
        <v>151</v>
      </c>
      <c r="G10" s="17">
        <v>132</v>
      </c>
      <c r="H10" s="17">
        <v>142</v>
      </c>
      <c r="I10" s="17">
        <v>175</v>
      </c>
      <c r="J10" s="17">
        <v>188</v>
      </c>
      <c r="K10" s="30">
        <v>196</v>
      </c>
      <c r="L10" s="31">
        <v>176</v>
      </c>
      <c r="M10" s="31">
        <v>170</v>
      </c>
      <c r="N10" s="31">
        <v>150</v>
      </c>
      <c r="O10" s="31">
        <v>146</v>
      </c>
      <c r="P10" s="31">
        <v>132</v>
      </c>
    </row>
    <row r="11" spans="2:16" ht="13.5" thickBot="1">
      <c r="B11" s="6">
        <v>4</v>
      </c>
      <c r="D11" s="32" t="s">
        <v>0</v>
      </c>
      <c r="E11" s="17">
        <v>41</v>
      </c>
      <c r="F11" s="17">
        <v>33</v>
      </c>
      <c r="G11" s="17">
        <v>35</v>
      </c>
      <c r="H11" s="17">
        <v>32</v>
      </c>
      <c r="I11" s="17">
        <v>23</v>
      </c>
      <c r="J11" s="17">
        <v>34</v>
      </c>
      <c r="K11" s="17">
        <v>33</v>
      </c>
      <c r="L11" s="17">
        <v>31</v>
      </c>
      <c r="M11" s="17">
        <v>38</v>
      </c>
      <c r="N11" s="17">
        <v>34</v>
      </c>
      <c r="O11" s="17">
        <v>38</v>
      </c>
      <c r="P11" s="33">
        <v>38</v>
      </c>
    </row>
    <row r="12" spans="2:16">
      <c r="B12" s="6">
        <v>5</v>
      </c>
      <c r="D12" s="34" t="s">
        <v>1</v>
      </c>
      <c r="E12" s="35">
        <v>12</v>
      </c>
      <c r="F12" s="35">
        <v>12</v>
      </c>
      <c r="G12" s="35">
        <v>10</v>
      </c>
      <c r="H12" s="35">
        <v>11</v>
      </c>
      <c r="I12" s="35">
        <v>17</v>
      </c>
      <c r="J12" s="35">
        <v>12</v>
      </c>
      <c r="K12" s="35">
        <v>20</v>
      </c>
      <c r="L12" s="35">
        <v>19</v>
      </c>
      <c r="M12" s="35">
        <v>13</v>
      </c>
      <c r="N12" s="35">
        <v>13</v>
      </c>
      <c r="O12" s="35">
        <v>18</v>
      </c>
      <c r="P12" s="36">
        <v>14</v>
      </c>
    </row>
    <row r="13" spans="2:16" ht="13.5" thickBot="1">
      <c r="B13" s="6">
        <v>6</v>
      </c>
      <c r="D13" s="22"/>
      <c r="E13" s="16"/>
      <c r="F13" s="16"/>
      <c r="G13" s="16"/>
      <c r="H13" s="16"/>
      <c r="I13" s="16"/>
      <c r="J13" s="16"/>
      <c r="K13" s="37"/>
      <c r="L13" s="37"/>
      <c r="M13" s="37"/>
      <c r="N13" s="37"/>
      <c r="O13" s="37"/>
      <c r="P13" s="37"/>
    </row>
    <row r="14" spans="2:16" ht="13.5" thickBot="1">
      <c r="B14" s="6">
        <v>7</v>
      </c>
      <c r="D14" s="12" t="s">
        <v>8</v>
      </c>
      <c r="E14" s="13" t="s">
        <v>2</v>
      </c>
      <c r="F14" s="13" t="s">
        <v>3</v>
      </c>
      <c r="G14" s="13" t="s">
        <v>5</v>
      </c>
      <c r="H14" s="13" t="s">
        <v>9</v>
      </c>
      <c r="I14" s="13" t="s">
        <v>4</v>
      </c>
      <c r="J14" s="38" t="s">
        <v>14</v>
      </c>
      <c r="K14" s="39" t="s">
        <v>15</v>
      </c>
      <c r="L14" s="40" t="s">
        <v>16</v>
      </c>
      <c r="M14" s="40" t="s">
        <v>17</v>
      </c>
      <c r="N14" s="40" t="s">
        <v>18</v>
      </c>
      <c r="O14" s="40" t="s">
        <v>19</v>
      </c>
      <c r="P14" s="41" t="s">
        <v>20</v>
      </c>
    </row>
    <row r="15" spans="2:16" ht="13.5" thickBot="1">
      <c r="B15" s="6">
        <v>8</v>
      </c>
      <c r="D15" s="15" t="s">
        <v>21</v>
      </c>
      <c r="E15" s="16">
        <v>135</v>
      </c>
      <c r="F15" s="16">
        <v>136</v>
      </c>
      <c r="G15" s="16">
        <v>131</v>
      </c>
      <c r="H15" s="16">
        <v>127</v>
      </c>
      <c r="I15" s="16">
        <v>124</v>
      </c>
      <c r="J15" s="16">
        <v>116</v>
      </c>
      <c r="K15" s="16">
        <v>130</v>
      </c>
      <c r="L15" s="16"/>
      <c r="M15" s="16"/>
      <c r="N15" s="16"/>
      <c r="O15" s="16"/>
      <c r="P15" s="16"/>
    </row>
    <row r="16" spans="2:16" ht="13.5" thickBot="1">
      <c r="B16" s="6">
        <v>9</v>
      </c>
      <c r="D16" s="42" t="s">
        <v>22</v>
      </c>
      <c r="E16" s="43">
        <v>140</v>
      </c>
      <c r="F16" s="43">
        <v>140</v>
      </c>
      <c r="G16" s="43">
        <v>140</v>
      </c>
      <c r="H16" s="43">
        <v>140</v>
      </c>
      <c r="I16" s="43">
        <v>175</v>
      </c>
      <c r="J16" s="43">
        <v>188</v>
      </c>
      <c r="K16" s="43">
        <v>196</v>
      </c>
      <c r="L16" s="43"/>
      <c r="M16" s="43"/>
      <c r="N16" s="43"/>
      <c r="O16" s="43"/>
      <c r="P16" s="43"/>
    </row>
    <row r="17" spans="2:16" ht="13.5" thickBot="1">
      <c r="B17" s="10">
        <v>10</v>
      </c>
      <c r="D17" s="22" t="s">
        <v>0</v>
      </c>
      <c r="E17" s="16">
        <v>31</v>
      </c>
      <c r="F17" s="16">
        <v>33</v>
      </c>
      <c r="G17" s="16">
        <v>37</v>
      </c>
      <c r="H17" s="16">
        <v>46</v>
      </c>
      <c r="I17" s="16">
        <v>33</v>
      </c>
      <c r="J17" s="16">
        <v>29</v>
      </c>
      <c r="K17" s="16">
        <v>30</v>
      </c>
      <c r="L17" s="16"/>
      <c r="M17" s="16"/>
      <c r="N17" s="16"/>
      <c r="O17" s="16"/>
      <c r="P17" s="16"/>
    </row>
    <row r="18" spans="2:16" ht="13.5" thickBot="1">
      <c r="B18" s="10">
        <v>11</v>
      </c>
      <c r="D18" s="22" t="s">
        <v>1</v>
      </c>
      <c r="E18" s="16">
        <v>13</v>
      </c>
      <c r="F18" s="16">
        <v>20</v>
      </c>
      <c r="G18" s="16">
        <v>20</v>
      </c>
      <c r="H18" s="16">
        <v>9</v>
      </c>
      <c r="I18" s="16">
        <v>9</v>
      </c>
      <c r="J18" s="16">
        <v>12</v>
      </c>
      <c r="K18" s="16">
        <v>13</v>
      </c>
      <c r="L18" s="16"/>
      <c r="M18" s="16"/>
      <c r="N18" s="16"/>
      <c r="O18" s="16"/>
      <c r="P18" s="16"/>
    </row>
    <row r="19" spans="2:16">
      <c r="B19" s="10"/>
    </row>
    <row r="20" spans="2:16">
      <c r="B20" s="6"/>
    </row>
    <row r="21" spans="2:16">
      <c r="B21" s="6"/>
    </row>
    <row r="22" spans="2:16">
      <c r="B22" s="6"/>
    </row>
    <row r="23" spans="2:16">
      <c r="B23" s="6"/>
    </row>
    <row r="40" spans="4:4">
      <c r="D40" s="44" t="s">
        <v>12</v>
      </c>
    </row>
    <row r="41" spans="4:4">
      <c r="D41" s="45" t="s">
        <v>10</v>
      </c>
    </row>
    <row r="42" spans="4:4">
      <c r="D42" s="45" t="s">
        <v>11</v>
      </c>
    </row>
    <row r="43" spans="4:4">
      <c r="D43" s="45" t="s">
        <v>6</v>
      </c>
    </row>
  </sheetData>
  <mergeCells count="3">
    <mergeCell ref="B2:D2"/>
    <mergeCell ref="B3:D3"/>
    <mergeCell ref="B4:D4"/>
  </mergeCells>
  <pageMargins left="0.7" right="0.7" top="0.75" bottom="0.75" header="0.3" footer="0.3"/>
  <pageSetup scale="44"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S23"/>
  <sheetViews>
    <sheetView view="pageBreakPreview" zoomScale="70" zoomScaleNormal="100" zoomScaleSheetLayoutView="70" workbookViewId="0">
      <selection activeCell="C1" sqref="C1:C1048576"/>
    </sheetView>
  </sheetViews>
  <sheetFormatPr defaultRowHeight="12.75"/>
  <cols>
    <col min="1" max="1" width="2.85546875" style="7" customWidth="1"/>
    <col min="2" max="2" width="9.140625" style="7"/>
    <col min="3" max="3" width="1.7109375" style="7" customWidth="1"/>
    <col min="4" max="4" width="43.5703125" style="7" customWidth="1"/>
    <col min="5" max="16384" width="9.140625" style="7"/>
  </cols>
  <sheetData>
    <row r="2" spans="2:16">
      <c r="B2" s="54" t="s">
        <v>28</v>
      </c>
      <c r="C2" s="54"/>
      <c r="D2" s="54"/>
      <c r="N2" s="9" t="s">
        <v>49</v>
      </c>
      <c r="O2" s="9"/>
    </row>
    <row r="3" spans="2:16">
      <c r="B3" s="54" t="s">
        <v>59</v>
      </c>
      <c r="C3" s="54"/>
      <c r="D3" s="54"/>
      <c r="N3" s="9" t="s">
        <v>66</v>
      </c>
      <c r="O3" s="9"/>
    </row>
    <row r="4" spans="2:16">
      <c r="B4" s="54" t="s">
        <v>65</v>
      </c>
      <c r="C4" s="54"/>
      <c r="D4" s="54"/>
    </row>
    <row r="7" spans="2:16">
      <c r="B7" s="1" t="s">
        <v>29</v>
      </c>
      <c r="D7" s="3" t="s">
        <v>30</v>
      </c>
      <c r="E7" s="4" t="s">
        <v>31</v>
      </c>
      <c r="F7" s="4" t="s">
        <v>32</v>
      </c>
      <c r="G7" s="4" t="s">
        <v>33</v>
      </c>
      <c r="H7" s="4" t="s">
        <v>34</v>
      </c>
      <c r="I7" s="4" t="s">
        <v>35</v>
      </c>
      <c r="J7" s="3" t="s">
        <v>36</v>
      </c>
      <c r="K7" s="3" t="s">
        <v>37</v>
      </c>
      <c r="L7" s="3" t="s">
        <v>38</v>
      </c>
      <c r="M7" s="3" t="s">
        <v>47</v>
      </c>
      <c r="N7" s="3" t="s">
        <v>62</v>
      </c>
      <c r="O7" s="3" t="s">
        <v>63</v>
      </c>
      <c r="P7" s="3" t="s">
        <v>64</v>
      </c>
    </row>
    <row r="8" spans="2:16" ht="13.5" thickBot="1">
      <c r="B8" s="6">
        <v>1</v>
      </c>
      <c r="D8" s="3"/>
      <c r="E8" s="4"/>
      <c r="F8" s="1"/>
      <c r="G8" s="1"/>
      <c r="H8" s="1"/>
      <c r="I8" s="1"/>
      <c r="J8" s="1"/>
      <c r="K8" s="1"/>
      <c r="L8" s="1"/>
      <c r="M8" s="1"/>
      <c r="N8" s="1"/>
      <c r="O8" s="1"/>
      <c r="P8" s="1"/>
    </row>
    <row r="9" spans="2:16" ht="13.5" thickBot="1">
      <c r="B9" s="6">
        <v>2</v>
      </c>
      <c r="D9" s="26" t="s">
        <v>13</v>
      </c>
      <c r="E9" s="13" t="s">
        <v>2</v>
      </c>
      <c r="F9" s="50" t="s">
        <v>3</v>
      </c>
      <c r="G9" s="50" t="s">
        <v>5</v>
      </c>
      <c r="H9" s="50" t="s">
        <v>9</v>
      </c>
      <c r="I9" s="50" t="s">
        <v>4</v>
      </c>
      <c r="J9" s="50" t="s">
        <v>14</v>
      </c>
      <c r="K9" s="27" t="s">
        <v>15</v>
      </c>
      <c r="L9" s="27" t="s">
        <v>16</v>
      </c>
      <c r="M9" s="27" t="s">
        <v>17</v>
      </c>
      <c r="N9" s="27" t="s">
        <v>18</v>
      </c>
      <c r="O9" s="27" t="s">
        <v>19</v>
      </c>
      <c r="P9" s="28" t="s">
        <v>20</v>
      </c>
    </row>
    <row r="10" spans="2:16" ht="13.5" thickBot="1">
      <c r="B10" s="6">
        <v>3</v>
      </c>
      <c r="D10" s="29" t="s">
        <v>25</v>
      </c>
      <c r="E10" s="17">
        <v>148</v>
      </c>
      <c r="F10" s="17">
        <v>151</v>
      </c>
      <c r="G10" s="17">
        <v>132</v>
      </c>
      <c r="H10" s="17">
        <v>142</v>
      </c>
      <c r="I10" s="17">
        <v>175</v>
      </c>
      <c r="J10" s="17">
        <v>188</v>
      </c>
      <c r="K10" s="30">
        <v>196</v>
      </c>
      <c r="L10" s="31">
        <v>176</v>
      </c>
      <c r="M10" s="31">
        <v>170</v>
      </c>
      <c r="N10" s="31">
        <v>150</v>
      </c>
      <c r="O10" s="31">
        <v>146</v>
      </c>
      <c r="P10" s="31">
        <v>132</v>
      </c>
    </row>
    <row r="11" spans="2:16" ht="13.5" thickBot="1">
      <c r="B11" s="6">
        <v>4</v>
      </c>
      <c r="D11" s="32" t="s">
        <v>26</v>
      </c>
      <c r="E11" s="17">
        <v>41</v>
      </c>
      <c r="F11" s="17">
        <v>33</v>
      </c>
      <c r="G11" s="17">
        <v>35</v>
      </c>
      <c r="H11" s="17">
        <v>32</v>
      </c>
      <c r="I11" s="17">
        <v>23</v>
      </c>
      <c r="J11" s="17">
        <v>34</v>
      </c>
      <c r="K11" s="17">
        <v>33</v>
      </c>
      <c r="L11" s="17">
        <v>31</v>
      </c>
      <c r="M11" s="17">
        <v>38</v>
      </c>
      <c r="N11" s="17">
        <v>34</v>
      </c>
      <c r="O11" s="17">
        <v>38</v>
      </c>
      <c r="P11" s="33">
        <v>38</v>
      </c>
    </row>
    <row r="12" spans="2:16">
      <c r="B12" s="6">
        <v>5</v>
      </c>
      <c r="D12" s="34" t="s">
        <v>27</v>
      </c>
      <c r="E12" s="35">
        <v>12</v>
      </c>
      <c r="F12" s="35">
        <v>12</v>
      </c>
      <c r="G12" s="35">
        <v>10</v>
      </c>
      <c r="H12" s="35">
        <v>11</v>
      </c>
      <c r="I12" s="35">
        <v>17</v>
      </c>
      <c r="J12" s="35">
        <v>12</v>
      </c>
      <c r="K12" s="35">
        <v>20</v>
      </c>
      <c r="L12" s="35">
        <v>19</v>
      </c>
      <c r="M12" s="35">
        <v>13</v>
      </c>
      <c r="N12" s="35">
        <v>13</v>
      </c>
      <c r="O12" s="35">
        <v>18</v>
      </c>
      <c r="P12" s="36">
        <v>14</v>
      </c>
    </row>
    <row r="13" spans="2:16" ht="13.5" thickBot="1">
      <c r="B13" s="6">
        <v>6</v>
      </c>
      <c r="D13" s="22"/>
      <c r="E13" s="16"/>
      <c r="F13" s="16"/>
      <c r="G13" s="16"/>
      <c r="H13" s="16"/>
      <c r="I13" s="16"/>
      <c r="J13" s="16"/>
      <c r="K13" s="16"/>
      <c r="L13" s="16"/>
      <c r="M13" s="16"/>
      <c r="N13" s="16"/>
      <c r="O13" s="16"/>
      <c r="P13" s="16"/>
    </row>
    <row r="14" spans="2:16" ht="13.5" thickBot="1">
      <c r="B14" s="6">
        <v>7</v>
      </c>
      <c r="D14" s="12" t="s">
        <v>8</v>
      </c>
      <c r="E14" s="13" t="s">
        <v>2</v>
      </c>
      <c r="F14" s="13" t="s">
        <v>3</v>
      </c>
      <c r="G14" s="13" t="s">
        <v>5</v>
      </c>
      <c r="H14" s="13" t="s">
        <v>9</v>
      </c>
      <c r="I14" s="13" t="s">
        <v>4</v>
      </c>
      <c r="J14" s="13" t="s">
        <v>14</v>
      </c>
      <c r="K14" s="14" t="s">
        <v>15</v>
      </c>
      <c r="L14" s="13" t="s">
        <v>16</v>
      </c>
      <c r="M14" s="13" t="s">
        <v>17</v>
      </c>
      <c r="N14" s="13" t="s">
        <v>18</v>
      </c>
      <c r="O14" s="13" t="s">
        <v>19</v>
      </c>
      <c r="P14" s="13" t="s">
        <v>20</v>
      </c>
    </row>
    <row r="15" spans="2:16" ht="13.5" thickBot="1">
      <c r="B15" s="6">
        <v>8</v>
      </c>
      <c r="D15" s="15" t="s">
        <v>21</v>
      </c>
      <c r="E15" s="16">
        <v>135</v>
      </c>
      <c r="F15" s="16">
        <v>136</v>
      </c>
      <c r="G15" s="16">
        <v>131</v>
      </c>
      <c r="H15" s="16">
        <v>127</v>
      </c>
      <c r="I15" s="16">
        <v>124</v>
      </c>
      <c r="J15" s="16">
        <v>116</v>
      </c>
      <c r="K15" s="16">
        <v>130</v>
      </c>
      <c r="L15" s="16"/>
      <c r="M15" s="16"/>
      <c r="N15" s="16"/>
      <c r="O15" s="16"/>
      <c r="P15" s="16"/>
    </row>
    <row r="16" spans="2:16" ht="13.5" thickBot="1">
      <c r="B16" s="6">
        <v>9</v>
      </c>
      <c r="D16" s="46" t="s">
        <v>25</v>
      </c>
      <c r="E16" s="20">
        <v>148</v>
      </c>
      <c r="F16" s="20">
        <v>151</v>
      </c>
      <c r="G16" s="20">
        <v>132</v>
      </c>
      <c r="H16" s="20">
        <v>142</v>
      </c>
      <c r="I16" s="20">
        <v>175</v>
      </c>
      <c r="J16" s="20">
        <v>188</v>
      </c>
      <c r="K16" s="20">
        <v>196</v>
      </c>
      <c r="L16" s="20">
        <v>176</v>
      </c>
      <c r="M16" s="20">
        <v>170</v>
      </c>
      <c r="N16" s="20">
        <v>150</v>
      </c>
      <c r="O16" s="20">
        <v>146</v>
      </c>
      <c r="P16" s="20">
        <v>132</v>
      </c>
    </row>
    <row r="17" spans="2:19" ht="13.5" thickBot="1">
      <c r="B17" s="10">
        <v>10</v>
      </c>
      <c r="D17" s="22" t="s">
        <v>23</v>
      </c>
      <c r="E17" s="16">
        <v>31</v>
      </c>
      <c r="F17" s="16">
        <v>33</v>
      </c>
      <c r="G17" s="16">
        <v>37</v>
      </c>
      <c r="H17" s="16">
        <v>46</v>
      </c>
      <c r="I17" s="16">
        <v>33</v>
      </c>
      <c r="J17" s="16">
        <v>29</v>
      </c>
      <c r="K17" s="16">
        <v>30</v>
      </c>
      <c r="L17" s="16"/>
      <c r="M17" s="16"/>
      <c r="N17" s="16"/>
      <c r="O17" s="16"/>
      <c r="P17" s="16"/>
    </row>
    <row r="18" spans="2:19" ht="13.5" thickBot="1">
      <c r="B18" s="10">
        <v>11</v>
      </c>
      <c r="D18" s="46" t="s">
        <v>26</v>
      </c>
      <c r="E18" s="47">
        <v>41</v>
      </c>
      <c r="F18" s="47">
        <v>33</v>
      </c>
      <c r="G18" s="47">
        <v>35</v>
      </c>
      <c r="H18" s="47">
        <v>32</v>
      </c>
      <c r="I18" s="47">
        <v>23</v>
      </c>
      <c r="J18" s="47">
        <v>34</v>
      </c>
      <c r="K18" s="47">
        <v>33</v>
      </c>
      <c r="L18" s="47">
        <v>31</v>
      </c>
      <c r="M18" s="47">
        <v>38</v>
      </c>
      <c r="N18" s="47">
        <v>34</v>
      </c>
      <c r="O18" s="47">
        <v>38</v>
      </c>
      <c r="P18" s="47">
        <v>38</v>
      </c>
    </row>
    <row r="19" spans="2:19" ht="13.5" thickBot="1">
      <c r="B19" s="10">
        <v>12</v>
      </c>
      <c r="D19" s="22" t="s">
        <v>24</v>
      </c>
      <c r="E19" s="16">
        <v>13</v>
      </c>
      <c r="F19" s="16">
        <v>20</v>
      </c>
      <c r="G19" s="16">
        <v>20</v>
      </c>
      <c r="H19" s="16">
        <v>9</v>
      </c>
      <c r="I19" s="16">
        <v>9</v>
      </c>
      <c r="J19" s="16">
        <v>12</v>
      </c>
      <c r="K19" s="16">
        <v>13</v>
      </c>
      <c r="L19" s="16"/>
      <c r="M19" s="16"/>
      <c r="N19" s="16"/>
      <c r="O19" s="16"/>
      <c r="P19" s="16"/>
    </row>
    <row r="20" spans="2:19" ht="13.5" thickBot="1">
      <c r="B20" s="6">
        <v>13</v>
      </c>
      <c r="D20" s="25" t="s">
        <v>27</v>
      </c>
      <c r="E20" s="20">
        <v>12</v>
      </c>
      <c r="F20" s="20">
        <v>12</v>
      </c>
      <c r="G20" s="20">
        <v>10</v>
      </c>
      <c r="H20" s="20">
        <v>11</v>
      </c>
      <c r="I20" s="20">
        <v>17</v>
      </c>
      <c r="J20" s="20">
        <v>12</v>
      </c>
      <c r="K20" s="20">
        <v>20</v>
      </c>
      <c r="L20" s="20">
        <v>19</v>
      </c>
      <c r="M20" s="20">
        <v>13</v>
      </c>
      <c r="N20" s="20">
        <v>13</v>
      </c>
      <c r="O20" s="20">
        <v>18</v>
      </c>
      <c r="P20" s="20">
        <v>14</v>
      </c>
    </row>
    <row r="21" spans="2:19">
      <c r="B21" s="6"/>
    </row>
    <row r="22" spans="2:19">
      <c r="B22" s="6"/>
      <c r="S22" s="48"/>
    </row>
    <row r="23" spans="2:19">
      <c r="B23" s="6"/>
    </row>
  </sheetData>
  <mergeCells count="3">
    <mergeCell ref="B2:D2"/>
    <mergeCell ref="B3:D3"/>
    <mergeCell ref="B4:D4"/>
  </mergeCells>
  <pageMargins left="0.7" right="0.7" top="0.75" bottom="0.75" header="0.3" footer="0.3"/>
  <pageSetup scale="53" orientation="portrait" r:id="rId1"/>
  <colBreaks count="1" manualBreakCount="1">
    <brk id="16" max="48" man="1"/>
  </colBreaks>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1 6 " ? > < D a t a M a s h u p   x m l n s = " h t t p : / / s c h e m a s . m i c r o s o f t . c o m / D a t a M a s h u p " > A A A A A B c D A A B Q S w M E F A A C A A g A S Z i 1 U M a t r A S n A A A A + A A A A B I A H A B D b 2 5 m a W c v U G F j a 2 F n Z S 5 4 b W w g o h g A K K A U A A A A A A A A A A A A A A A A A A A A A A A A A A A A h Y 9 N D o I w G E S v Q r q n f y p R 8 l E W b i U x I R q 3 D V R o h G J o s d 7 N h U f y C p I o 6 s 7 l T N 4 k b x 6 3 O 6 T X t g k u q r e 6 M w l i m K J A m a I r t a k S N L h j u E S p g K 0 s T r J S w Q g b G 1 + t T l D t 3 D k m x H u P / Q x 3 f U U 4 p Y w c s k 1 e 1 K q V o T b W S V M o 9 F m V / 1 d I w P 4 l I z i O G F 6 w F c f z i A G Z a s i 0 + S J 8 N M Y U y E 8 J 6 6 F x Q 6 + E M u E u B z J F I O 8 X 4 g l Q S w M E F A A C A A g A S Z i 1 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m Y t V A o i k e 4 D g A A A B E A A A A T A B w A R m 9 y b X V s Y X M v U 2 V j d G l v b j E u b S C i G A A o o B Q A A A A A A A A A A A A A A A A A A A A A A A A A A A A r T k 0 u y c z P U w i G 0 I b W A F B L A Q I t A B Q A A g A I A E m Y t V D G r a w E p w A A A P g A A A A S A A A A A A A A A A A A A A A A A A A A A A B D b 2 5 m a W c v U G F j a 2 F n Z S 5 4 b W x Q S w E C L Q A U A A I A C A B J m L V Q D 8 r p q 6 Q A A A D p A A A A E w A A A A A A A A A A A A A A A A D z A A A A W 0 N v b n R l b n R f V H l w Z X N d L n h t b F B L A Q I t A B Q A A g A I A E m Y t V A 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0 z e x 5 v 4 z j S 7 n t n 8 S 3 8 J g t A A A A A A I A A A A A A A N m A A D A A A A A E A A A A G 6 U c 7 d Y A f d x + p 3 h b + E h U Y o A A A A A B I A A A K A A A A A Q A A A A a q E F X E L s 8 S A Q e 4 E q P a K J 8 1 A A A A D m C S X s D D S R p w m f 7 p 3 J K s P 5 c I k i 5 3 A s g 6 5 / A X 1 k q W 1 F E l p / x 5 a I v Q P 7 i Z 4 G 7 b E l u / A z 6 r e a l H t I y t y B Q l H N 9 r Z s F h t A R / q H y 1 s 4 j m s I R 6 h S l B Q A A A D l i V Q C V 2 8 E F Z I S l t x 6 D 0 H f a q S v 0 A = = < / D a t a M a s h u p > 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TP</Prefix>
    <Visibility xmlns="dc463f71-b30c-4ab2-9473-d307f9d35888">Full Visibility</Visibility>
    <DocumentSetType xmlns="dc463f71-b30c-4ab2-9473-d307f9d35888">Response</DocumentSetType>
    <IsConfidential xmlns="dc463f71-b30c-4ab2-9473-d307f9d35888">false</IsConfidential>
    <CaseType xmlns="dc463f71-b30c-4ab2-9473-d307f9d35888">Tariff Revision</CaseType>
    <IndustryCode xmlns="dc463f71-b30c-4ab2-9473-d307f9d35888">217</IndustryCode>
    <CaseStatus xmlns="dc463f71-b30c-4ab2-9473-d307f9d35888">Formal</CaseStatus>
    <OpenedDate xmlns="dc463f71-b30c-4ab2-9473-d307f9d35888">2019-11-20T08:00:00+00:00</OpenedDate>
    <Date1 xmlns="dc463f71-b30c-4ab2-9473-d307f9d35888">2020-09-04T21:57:49+00:00</Date1>
    <IsDocumentOrder xmlns="dc463f71-b30c-4ab2-9473-d307f9d35888">false</IsDocumentOrder>
    <IsHighlyConfidential xmlns="dc463f71-b30c-4ab2-9473-d307f9d35888">false</IsHighlyConfidential>
    <CaseCompanyNames xmlns="dc463f71-b30c-4ab2-9473-d307f9d35888">Puget Sound Pilots</CaseCompanyNames>
    <Nickname xmlns="http://schemas.microsoft.com/sharepoint/v3" xsi:nil="true"/>
    <DocketNumber xmlns="dc463f71-b30c-4ab2-9473-d307f9d35888">190976</DocketNumber>
    <AgendaOrder xmlns="dc463f71-b30c-4ab2-9473-d307f9d35888">false</AgendaOrder>
    <SignificantOrder xmlns="dc463f71-b30c-4ab2-9473-d307f9d35888">false</SignificantOrder>
    <DelegatedOrder xmlns="dc463f71-b30c-4ab2-9473-d307f9d35888">false</DelegatedOrder>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B45DDC509B45C478FAB6DD6BD075772" ma:contentTypeVersion="56" ma:contentTypeDescription="" ma:contentTypeScope="" ma:versionID="de6c6aa20818f4e908147677790feaea">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C6F26E-5835-44DF-9FA6-272A183DF353}"/>
</file>

<file path=customXml/itemProps2.xml><?xml version="1.0" encoding="utf-8"?>
<ds:datastoreItem xmlns:ds="http://schemas.openxmlformats.org/officeDocument/2006/customXml" ds:itemID="{38D948A2-D6EA-4937-ABAD-F60ED6684330}">
  <ds:schemaRefs>
    <ds:schemaRef ds:uri="http://schemas.microsoft.com/DataMashup"/>
  </ds:schemaRefs>
</ds:datastoreItem>
</file>

<file path=customXml/itemProps3.xml><?xml version="1.0" encoding="utf-8"?>
<ds:datastoreItem xmlns:ds="http://schemas.openxmlformats.org/officeDocument/2006/customXml" ds:itemID="{1A8796DF-48A2-4A66-BE67-81CAC9D18FF9}">
  <ds:schemaRefs>
    <ds:schemaRef ds:uri="http://schemas.openxmlformats.org/package/2006/metadata/core-properties"/>
    <ds:schemaRef ds:uri="2fcfad9e-8380-4585-9df5-23454abec6fc"/>
    <ds:schemaRef ds:uri="http://schemas.microsoft.com/office/2006/documentManagement/types"/>
    <ds:schemaRef ds:uri="http://purl.org/dc/elements/1.1/"/>
    <ds:schemaRef ds:uri="http://schemas.microsoft.com/office/infopath/2007/PartnerControls"/>
    <ds:schemaRef ds:uri="http://www.w3.org/XML/1998/namespace"/>
    <ds:schemaRef ds:uri="5669ab18-4669-4dff-bab7-7c18fb4d6e14"/>
    <ds:schemaRef ds:uri="http://purl.org/dc/terms/"/>
    <ds:schemaRef ds:uri="22f27ef2-70b9-4375-a19e-1059c93ebc38"/>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06AFF121-DAB5-488E-8E3F-836BB2CCE011}">
  <ds:schemaRefs>
    <ds:schemaRef ds:uri="http://schemas.microsoft.com/sharepoint/v3/contenttype/forms"/>
  </ds:schemaRefs>
</ds:datastoreItem>
</file>

<file path=customXml/itemProps5.xml><?xml version="1.0" encoding="utf-8"?>
<ds:datastoreItem xmlns:ds="http://schemas.openxmlformats.org/officeDocument/2006/customXml" ds:itemID="{164E462E-70A3-4A8F-983B-1F3A64E0DDF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Updated Vessel and Assign Proj.</vt:lpstr>
      <vt:lpstr>Final SPIIS VEAT</vt:lpstr>
      <vt:lpstr>2019_2020 graphs</vt:lpstr>
      <vt:lpstr>AllTogether</vt:lpstr>
      <vt:lpstr>AllTogether!Print_Area</vt:lpstr>
      <vt:lpstr>'Final SPIIS VEAT'!Print_Area</vt:lpstr>
      <vt:lpstr>'Updated Vessel and Assign Proj.'!Print_Area</vt:lpstr>
    </vt:vector>
  </TitlesOfParts>
  <Company>WA Department of Ecology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Crews, Lori (ECY)</dc:creator>
  <cp:lastModifiedBy>Fukano, Harry (UTC)</cp:lastModifiedBy>
  <dcterms:created xsi:type="dcterms:W3CDTF">2020-04-20T16:24:32Z</dcterms:created>
  <dcterms:modified xsi:type="dcterms:W3CDTF">2020-09-04T15:55:33Z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0x0101006E56B4D1795A2E4DB2F0B01679ED314A000B45DDC509B45C478FAB6DD6BD075772</vt:lpwstr>
  </property>
  <property fmtid="{D5CDD505-2E9C-101B-9397-08002B2CF9AE}" pid="4" name="EfsecDocumentType">
    <vt:lpwstr>Documents</vt:lpwstr>
  </property>
  <property fmtid="{D5CDD505-2E9C-101B-9397-08002B2CF9AE}" pid="10" name="IsOfficialRecord">
    <vt:bool>false</vt:bool>
  </property>
  <property fmtid="{D5CDD505-2E9C-101B-9397-08002B2CF9AE}" pid="11" name="IsVisibleToEfsecCouncil">
    <vt:bool>false</vt:bool>
  </property>
  <property fmtid="{D5CDD505-2E9C-101B-9397-08002B2CF9AE}" pid="18" name="_docset_NoMedatataSyncRequired">
    <vt:lpwstr>False</vt:lpwstr>
  </property>
  <property fmtid="{D5CDD505-2E9C-101B-9397-08002B2CF9AE}" pid="19" name="IsEFSEC">
    <vt:bool>false</vt:bool>
  </property>
</Properties>
</file>