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WA Rate Case 2017 UG-170929\Rebuttal\Replacement 3-28-18\"/>
    </mc:Choice>
  </mc:AlternateContent>
  <bookViews>
    <workbookView xWindow="0" yWindow="0" windowWidth="18660" windowHeight="6255" tabRatio="599" xr2:uid="{00000000-000D-0000-FFFF-FFFF00000000}"/>
  </bookViews>
  <sheets>
    <sheet name="Schdl. 1, p. 1" sheetId="12" r:id="rId1"/>
    <sheet name="Schdl. 1, p. 2" sheetId="16" r:id="rId2"/>
    <sheet name="Schdl. 1, p. 3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22" localSheetId="2">'[1]Jun 99'!#REF!</definedName>
    <definedName name="\22">'[1]Jun 99'!#REF!</definedName>
    <definedName name="\A" localSheetId="2">'[1]Jun 99'!#REF!</definedName>
    <definedName name="\A">'[1]Jun 99'!#REF!</definedName>
    <definedName name="\P" localSheetId="2">#REF!</definedName>
    <definedName name="\P">#REF!</definedName>
    <definedName name="\Q" localSheetId="2">#REF!</definedName>
    <definedName name="\Q">#REF!</definedName>
    <definedName name="\R" localSheetId="2">#REF!</definedName>
    <definedName name="\R">#REF!</definedName>
    <definedName name="\S" localSheetId="2">#REF!</definedName>
    <definedName name="\S">#REF!</definedName>
    <definedName name="\T" localSheetId="2">#REF!</definedName>
    <definedName name="\T">#REF!</definedName>
    <definedName name="\U" localSheetId="2">#REF!</definedName>
    <definedName name="\U">#REF!</definedName>
    <definedName name="__Div02">'[2]Alloc factors'!$D$12</definedName>
    <definedName name="__div10" localSheetId="2">'[3]WP 1-2'!#REF!</definedName>
    <definedName name="__div10">'[3]WP 1-2'!#REF!</definedName>
    <definedName name="__DIV12">'[4]Alloc factors'!$D$13</definedName>
    <definedName name="__div21" localSheetId="2">'[3]WP 1-2'!#REF!</definedName>
    <definedName name="__div21">'[3]WP 1-2'!#REF!</definedName>
    <definedName name="__EXH1" localSheetId="2">#REF!</definedName>
    <definedName name="__EXH1">#REF!</definedName>
    <definedName name="__EXH6" localSheetId="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2">'[3]WP 1-2'!#REF!</definedName>
    <definedName name="_div10">'[3]WP 1-2'!#REF!</definedName>
    <definedName name="_DIV12">'[4]Alloc factors'!$D$13</definedName>
    <definedName name="_div21" localSheetId="2">'[3]WP 1-2'!#REF!</definedName>
    <definedName name="_div21">'[3]WP 1-2'!#REF!</definedName>
    <definedName name="_EXH1" localSheetId="2">#REF!</definedName>
    <definedName name="_EXH1">#REF!</definedName>
    <definedName name="_EXH6" localSheetId="2">#REF!</definedName>
    <definedName name="_EXH6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Sort" localSheetId="2" hidden="1">#REF!</definedName>
    <definedName name="_Sort" hidden="1">#REF!</definedName>
    <definedName name="_swe80">[5]Input!$E$29</definedName>
    <definedName name="_ucg80">[5]Input!$E$31</definedName>
    <definedName name="a" localSheetId="2">#REF!</definedName>
    <definedName name="a">#REF!</definedName>
    <definedName name="AAA" localSheetId="2">#REF!</definedName>
    <definedName name="AAA">#REF!</definedName>
    <definedName name="atmos" localSheetId="2">#REF!</definedName>
    <definedName name="atmos">#REF!</definedName>
    <definedName name="AVG_RESIDUAL_PROFORMA">'[6]DATA INPUT'!$D$43</definedName>
    <definedName name="BaaUBondYldFY06">[7]MonthlyYields!$G$7:$G$18</definedName>
    <definedName name="BaaUBondYldFY07">[7]MonthlyYields!$G$19:$G$30</definedName>
    <definedName name="BaaUBondYldFY08">[7]MonthlyYields!$G$31:$G$42</definedName>
    <definedName name="BaaUBondYldFY09">[7]MonthlyYields!$G$43:$G$54</definedName>
    <definedName name="BaaUBondYldFY10">[7]MonthlyYields!$G$55:$G$66</definedName>
    <definedName name="BaaUBondYldFY11">[7]MonthlyYields!$G$67:$G$78</definedName>
    <definedName name="BaaUBondYldFY12">[7]MonthlyYields!$G$79:$G$90</definedName>
    <definedName name="BaaUBondYldFY13">[7]MonthlyYields!$G$91:$G$102</definedName>
    <definedName name="BaaUBondYldFY14">[7]MonthlyYields!$G$103:$G$114</definedName>
    <definedName name="BBB" localSheetId="2">#REF!</definedName>
    <definedName name="BBB">#REF!</definedName>
    <definedName name="BUSUNIT">'[8]Input '!$C$9</definedName>
    <definedName name="BUTLER" localSheetId="2">#REF!</definedName>
    <definedName name="BUTLER">#REF!</definedName>
    <definedName name="C_" localSheetId="2">'[4]Schedule 4 O&amp;M'!#REF!</definedName>
    <definedName name="C_">'[4]Schedule 4 O&amp;M'!#REF!</definedName>
    <definedName name="capitalization" localSheetId="2">#REF!</definedName>
    <definedName name="capitalization">#REF!</definedName>
    <definedName name="CC" localSheetId="2">#REF!</definedName>
    <definedName name="CC">#REF!</definedName>
    <definedName name="CCC" localSheetId="2">#REF!</definedName>
    <definedName name="CCC">#REF!</definedName>
    <definedName name="Central_Only" localSheetId="2">'[4]Alloc factors'!#REF!</definedName>
    <definedName name="Central_Only">'[4]Alloc factors'!#REF!</definedName>
    <definedName name="company" localSheetId="2">'[9]Company Groups'!#REF!</definedName>
    <definedName name="company">'[9]Company Groups'!#REF!</definedName>
    <definedName name="Cortez" localSheetId="2">'[4]Alloc factors'!#REF!</definedName>
    <definedName name="Cortez">'[4]Alloc factors'!#REF!</definedName>
    <definedName name="csDesignMode">1</definedName>
    <definedName name="customerinput" localSheetId="2">#REF!</definedName>
    <definedName name="customerinput">#REF!</definedName>
    <definedName name="DATA">#N/A</definedName>
    <definedName name="dataset" localSheetId="2">#REF!</definedName>
    <definedName name="dataset">#REF!</definedName>
    <definedName name="date" localSheetId="2">#REF!</definedName>
    <definedName name="date">#REF!</definedName>
    <definedName name="DDD" localSheetId="2">#REF!</definedName>
    <definedName name="DDD">#REF!</definedName>
    <definedName name="DEPRECIATION" localSheetId="2">'[1]Jun 99'!#REF!</definedName>
    <definedName name="DEPRECIATION">'[1]Jun 99'!#REF!</definedName>
    <definedName name="DJInd" localSheetId="2">#REF!</definedName>
    <definedName name="DJInd">#REF!</definedName>
    <definedName name="DJUtil" localSheetId="2">#REF!</definedName>
    <definedName name="DJUtil">#REF!</definedName>
    <definedName name="Durango" localSheetId="2">'[4]Alloc factors'!#REF!</definedName>
    <definedName name="Durango">'[4]Alloc factors'!#REF!</definedName>
    <definedName name="EEE" localSheetId="2">#REF!</definedName>
    <definedName name="EEE">#REF!</definedName>
    <definedName name="EV__LASTREFTIME__" hidden="1">39198.5712152778</definedName>
    <definedName name="EXH1A" localSheetId="2">#REF!</definedName>
    <definedName name="EXH1A">#REF!</definedName>
    <definedName name="FFF" localSheetId="2">#REF!</definedName>
    <definedName name="FFF">#REF!</definedName>
    <definedName name="Fremont" localSheetId="2">'[4]Alloc factors'!#REF!</definedName>
    <definedName name="Fremont">'[4]Alloc factors'!#REF!</definedName>
    <definedName name="GGG" localSheetId="2">#REF!</definedName>
    <definedName name="GGG">#REF!</definedName>
    <definedName name="GOEXP" localSheetId="2">'[8]Input '!#REF!</definedName>
    <definedName name="GOEXP">'[8]Input '!#REF!</definedName>
    <definedName name="GOEXP_PROFORMA">'[6]DATA INPUT'!$D$53</definedName>
    <definedName name="GOPLANT" localSheetId="2">'[8]Input '!#REF!</definedName>
    <definedName name="GOPLANT">'[8]Input '!#REF!</definedName>
    <definedName name="GOPLANT_PROFORMA">'[6]DATA INPUT'!$D$57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JURISDICTION">'[8]Input '!$C$8</definedName>
    <definedName name="KIRK" localSheetId="2">#REF!</definedName>
    <definedName name="KIRK">#REF!</definedName>
    <definedName name="Kirk_Plant" localSheetId="2">#REF!</definedName>
    <definedName name="Kirk_Plant">#REF!</definedName>
    <definedName name="LDCs" localSheetId="2">#REF!</definedName>
    <definedName name="LDCs">#REF!</definedName>
    <definedName name="Litigated_BaseROEs_2006" localSheetId="2">#REF!</definedName>
    <definedName name="Litigated_BaseROEs_2006">#REF!</definedName>
    <definedName name="Litigated_BaseROEs_2007" localSheetId="2">#REF!</definedName>
    <definedName name="Litigated_BaseROEs_2007">#REF!</definedName>
    <definedName name="Litigated_BaseROEs_2008" localSheetId="2">#REF!</definedName>
    <definedName name="Litigated_BaseROEs_2008">#REF!</definedName>
    <definedName name="Litigated_BaseROEs_2009" localSheetId="2">#REF!</definedName>
    <definedName name="Litigated_BaseROEs_2009">#REF!</definedName>
    <definedName name="Litigated_BaseROEs_2010" localSheetId="2">#REF!</definedName>
    <definedName name="Litigated_BaseROEs_2010">#REF!</definedName>
    <definedName name="Litigated_BaseROEs_2011" localSheetId="2">#REF!</definedName>
    <definedName name="Litigated_BaseROEs_2011">#REF!</definedName>
    <definedName name="Litigated_BaseROEs_2012" localSheetId="2">#REF!</definedName>
    <definedName name="Litigated_BaseROEs_2012">#REF!</definedName>
    <definedName name="Litigated_BaseROEs_2013" localSheetId="2">#REF!</definedName>
    <definedName name="Litigated_BaseROEs_2013">#REF!</definedName>
    <definedName name="Litigated_BaseROEs_2014" localSheetId="2">#REF!</definedName>
    <definedName name="Litigated_BaseROEs_2014">#REF!</definedName>
    <definedName name="LTD_Rate">'[8]Input '!$C$23</definedName>
    <definedName name="LTDcostrate" localSheetId="2">#REF!</definedName>
    <definedName name="LTDcostrate">#REF!</definedName>
    <definedName name="Market_Return" localSheetId="2">#REF!</definedName>
    <definedName name="Market_Return">#REF!</definedName>
    <definedName name="Moodys" localSheetId="2">#REF!</definedName>
    <definedName name="Moodys">#REF!</definedName>
    <definedName name="MS" localSheetId="2">#REF!</definedName>
    <definedName name="MS">#REF!</definedName>
    <definedName name="MS_Plant" localSheetId="2">#REF!</definedName>
    <definedName name="MS_Plant">#REF!</definedName>
    <definedName name="NAME">#N/A</definedName>
    <definedName name="NEadit" localSheetId="2">#REF!</definedName>
    <definedName name="NEadit">#REF!</definedName>
    <definedName name="NEadv" localSheetId="2">#REF!</definedName>
    <definedName name="NEadv">#REF!</definedName>
    <definedName name="NEcash" localSheetId="2">#REF!</definedName>
    <definedName name="NEcash">#REF!</definedName>
    <definedName name="NEcwip" localSheetId="2">#REF!</definedName>
    <definedName name="NEcwip">#REF!</definedName>
    <definedName name="NEdep" localSheetId="2">#REF!</definedName>
    <definedName name="NEdep">#REF!</definedName>
    <definedName name="NEmatsup" localSheetId="2">#REF!</definedName>
    <definedName name="NEmatsup">#REF!</definedName>
    <definedName name="NEplant" localSheetId="2">#REF!</definedName>
    <definedName name="NEplant">#REF!</definedName>
    <definedName name="NEpp" localSheetId="2">#REF!</definedName>
    <definedName name="NEpp">#REF!</definedName>
    <definedName name="NEstorg" localSheetId="2">#REF!</definedName>
    <definedName name="NEstorg">#REF!</definedName>
    <definedName name="NW_Only" localSheetId="2">'[4]Alloc factors'!#REF!</definedName>
    <definedName name="NW_Only">'[4]Alloc factors'!#REF!</definedName>
    <definedName name="NWadit" localSheetId="2">#REF!</definedName>
    <definedName name="NWadit">#REF!</definedName>
    <definedName name="NWadv" localSheetId="2">#REF!</definedName>
    <definedName name="NWadv">#REF!</definedName>
    <definedName name="NWcash" localSheetId="2">#REF!</definedName>
    <definedName name="NWcash">#REF!</definedName>
    <definedName name="NWcwip" localSheetId="2">#REF!</definedName>
    <definedName name="NWcwip">#REF!</definedName>
    <definedName name="NWdep" localSheetId="2">#REF!</definedName>
    <definedName name="NWdep">#REF!</definedName>
    <definedName name="NWmatsup" localSheetId="2">#REF!</definedName>
    <definedName name="NWmatsup">#REF!</definedName>
    <definedName name="NWplant" localSheetId="2">#REF!</definedName>
    <definedName name="NWplant">#REF!</definedName>
    <definedName name="NWpp" localSheetId="2">#REF!</definedName>
    <definedName name="NWpp">#REF!</definedName>
    <definedName name="NWstorg" localSheetId="2">#REF!</definedName>
    <definedName name="NWstorg">#REF!</definedName>
    <definedName name="PAGE1">#N/A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GE8" localSheetId="2">#REF!</definedName>
    <definedName name="PAGE8">#REF!</definedName>
    <definedName name="Parent_Company">'[10]Company Groups'!$B$3</definedName>
    <definedName name="PPP" localSheetId="2">#REF!</definedName>
    <definedName name="PPP">#REF!</definedName>
    <definedName name="_xlnm.Print_Area" localSheetId="0">'Schdl. 1, p. 1'!$A$1:$I$26</definedName>
    <definedName name="_xlnm.Print_Area" localSheetId="1">'Schdl. 1, p. 2'!$A$1:$H$33</definedName>
    <definedName name="_xlnm.Print_Area" localSheetId="2">'Schdl. 1, p. 3'!$A$1:$H$33</definedName>
    <definedName name="_xlnm.Print_Area">#REF!</definedName>
    <definedName name="Print_Area_MI" localSheetId="2">'[1]Jun 99'!#REF!</definedName>
    <definedName name="Print_Area_MI">'[1]Jun 99'!#REF!</definedName>
    <definedName name="_xlnm.Print_Titles">#N/A</definedName>
    <definedName name="PROPERTY" localSheetId="2">'[1]Jun 99'!#REF!</definedName>
    <definedName name="PROPERTY">'[1]Jun 99'!#REF!</definedName>
    <definedName name="Risk_Free_Rate" localSheetId="2">#REF!</definedName>
    <definedName name="Risk_Free_Rate">#REF!</definedName>
    <definedName name="riskmeasures">'[11]Utility Proxy Group'!$B$8:$O$53</definedName>
    <definedName name="ROEXP" localSheetId="2">'[8]Input '!#REF!</definedName>
    <definedName name="ROEXP">'[8]Input '!#REF!</definedName>
    <definedName name="ROPLANT" localSheetId="2">'[8]Input '!#REF!</definedName>
    <definedName name="ROPLANT">'[8]Input '!#REF!</definedName>
    <definedName name="ROR_Rate">'[8]Input '!$C$25</definedName>
    <definedName name="RRR" localSheetId="2">#REF!</definedName>
    <definedName name="RRR">#REF!</definedName>
    <definedName name="SAP" localSheetId="2">#REF!</definedName>
    <definedName name="SAP">#REF!</definedName>
    <definedName name="SAPBEXrevision" hidden="1">41</definedName>
    <definedName name="SAPBEXsysID" hidden="1">"PBW"</definedName>
    <definedName name="SAPBEXwbID" hidden="1">"3TD2FVG7ME7U056LVECBWI4A2"</definedName>
    <definedName name="sch">[12]WP_H9!$A$1:$Q$46</definedName>
    <definedName name="SCH_B1">[13]SCH_B1!$A$1:$G$30</definedName>
    <definedName name="SCH_B3">[13]SCH_B3!$A$1:$G$42</definedName>
    <definedName name="SCH_C2">[13]SCH_C2!$A$1:$G$42</definedName>
    <definedName name="SCH_D2">[13]SCH_D2!$A$1:$G$42</definedName>
    <definedName name="SCH_H2">[13]SCH_H2!$A$1:$G$42</definedName>
    <definedName name="SE_Only" localSheetId="2">'[4]Alloc factors'!#REF!</definedName>
    <definedName name="SE_Only">'[4]Alloc factors'!#REF!</definedName>
    <definedName name="SEadit" localSheetId="2">#REF!</definedName>
    <definedName name="SEadit">#REF!</definedName>
    <definedName name="SEadv" localSheetId="2">#REF!</definedName>
    <definedName name="SEadv">#REF!</definedName>
    <definedName name="SEcash" localSheetId="2">#REF!</definedName>
    <definedName name="SEcash">#REF!</definedName>
    <definedName name="SEcwip" localSheetId="2">#REF!</definedName>
    <definedName name="SEcwip">#REF!</definedName>
    <definedName name="SEdep" localSheetId="2">#REF!</definedName>
    <definedName name="SEdep">#REF!</definedName>
    <definedName name="SEmatsup" localSheetId="2">#REF!</definedName>
    <definedName name="SEmatsup">#REF!</definedName>
    <definedName name="SEMO" localSheetId="2">#REF!</definedName>
    <definedName name="SEMO">#REF!</definedName>
    <definedName name="SEMO_Plant" localSheetId="2">#REF!</definedName>
    <definedName name="SEMO_Plant">#REF!</definedName>
    <definedName name="SEplant" localSheetId="2">#REF!</definedName>
    <definedName name="SEplant">#REF!</definedName>
    <definedName name="SEpp" localSheetId="2">#REF!</definedName>
    <definedName name="SEpp">#REF!</definedName>
    <definedName name="SEstorg" localSheetId="2">#REF!</definedName>
    <definedName name="SEstorg">#REF!</definedName>
    <definedName name="sp" localSheetId="2">#REF!</definedName>
    <definedName name="sp">#REF!</definedName>
    <definedName name="SSExp" localSheetId="2">'[8]Input '!#REF!</definedName>
    <definedName name="SSExp">'[8]Input '!#REF!</definedName>
    <definedName name="SSPlant" localSheetId="2">'[8]Input '!#REF!</definedName>
    <definedName name="SSPlant">'[8]Input '!#REF!</definedName>
    <definedName name="SSS" localSheetId="2">#REF!</definedName>
    <definedName name="SSS">#REF!</definedName>
    <definedName name="STD_Rate">'[8]Input '!$C$24</definedName>
    <definedName name="stockprice">'[11]Stock Price (Electric)'!$C$1:$AW$33</definedName>
    <definedName name="Sttax" localSheetId="2">#REF!</definedName>
    <definedName name="Sttax">#REF!</definedName>
    <definedName name="Study_Company" localSheetId="2">#REF!</definedName>
    <definedName name="Study_Company">#REF!</definedName>
    <definedName name="SWadit" localSheetId="2">#REF!</definedName>
    <definedName name="SWadit">#REF!</definedName>
    <definedName name="SWadv" localSheetId="2">#REF!</definedName>
    <definedName name="SWadv">#REF!</definedName>
    <definedName name="SWcash" localSheetId="2">#REF!</definedName>
    <definedName name="SWcash">#REF!</definedName>
    <definedName name="SWcwip" localSheetId="2">#REF!</definedName>
    <definedName name="SWcwip">#REF!</definedName>
    <definedName name="SWdep" localSheetId="2">#REF!</definedName>
    <definedName name="SWdep">#REF!</definedName>
    <definedName name="SWmatsup" localSheetId="2">#REF!</definedName>
    <definedName name="SWmatsup">#REF!</definedName>
    <definedName name="SWplant" localSheetId="2">#REF!</definedName>
    <definedName name="SWplant">#REF!</definedName>
    <definedName name="SWpp" localSheetId="2">#REF!</definedName>
    <definedName name="SWpp">#REF!</definedName>
    <definedName name="SWstorg" localSheetId="2">#REF!</definedName>
    <definedName name="SWstorg">#REF!</definedName>
    <definedName name="TESTPERIOD">'[8]Input '!$C$10</definedName>
    <definedName name="TestPeriodDate">[14]Inputs!$D$20</definedName>
    <definedName name="TESTYEAR">'[6]DATA INPUT'!$C$9</definedName>
    <definedName name="TOTadit" localSheetId="2">#REF!</definedName>
    <definedName name="TOTadit">#REF!</definedName>
    <definedName name="TOTadv" localSheetId="2">#REF!</definedName>
    <definedName name="TOTadv">#REF!</definedName>
    <definedName name="TOTcash" localSheetId="2">#REF!</definedName>
    <definedName name="TOTcash">#REF!</definedName>
    <definedName name="TOTcwip" localSheetId="2">#REF!</definedName>
    <definedName name="TOTcwip">#REF!</definedName>
    <definedName name="TOTdep" localSheetId="2">#REF!</definedName>
    <definedName name="TOTdep">#REF!</definedName>
    <definedName name="TOTmatsup" localSheetId="2">#REF!</definedName>
    <definedName name="TOTmatsup">#REF!</definedName>
    <definedName name="TOTplant" localSheetId="2">#REF!</definedName>
    <definedName name="TOTplant">#REF!</definedName>
    <definedName name="TOTpp" localSheetId="2">#REF!</definedName>
    <definedName name="TOTpp">#REF!</definedName>
    <definedName name="TOTstorg" localSheetId="2">#REF!</definedName>
    <definedName name="TOTstorg">#REF!</definedName>
    <definedName name="Trans" localSheetId="2">#REF!</definedName>
    <definedName name="Trans">#REF!</definedName>
    <definedName name="valueline" localSheetId="2">#REF!</definedName>
    <definedName name="valueline">#REF!</definedName>
    <definedName name="vldatabase">'[15]Electric Utility Data'!$B$8:$AI$53</definedName>
    <definedName name="WP_2_3" localSheetId="2">#REF!</definedName>
    <definedName name="WP_2_3">#REF!</definedName>
    <definedName name="WP_3_1" localSheetId="2">#REF!</definedName>
    <definedName name="WP_3_1">#REF!</definedName>
    <definedName name="WP_6_1" localSheetId="2">#REF!</definedName>
    <definedName name="WP_6_1">#REF!</definedName>
    <definedName name="WP_6_1_1" localSheetId="2">#REF!</definedName>
    <definedName name="WP_6_1_1">#REF!</definedName>
    <definedName name="WP_6_2" localSheetId="2">#REF!</definedName>
    <definedName name="WP_6_2">#REF!</definedName>
    <definedName name="WP_6_2_1" localSheetId="2">#REF!</definedName>
    <definedName name="WP_6_2_1">#REF!</definedName>
    <definedName name="WP_6_3" localSheetId="2">#REF!</definedName>
    <definedName name="WP_6_3">#REF!</definedName>
    <definedName name="WP_6_3_1" localSheetId="2">#REF!</definedName>
    <definedName name="WP_6_3_1">#REF!</definedName>
    <definedName name="WP_7_3" localSheetId="2">#REF!</definedName>
    <definedName name="WP_7_3">#REF!</definedName>
    <definedName name="WP_7_6" localSheetId="2">#REF!</definedName>
    <definedName name="WP_7_6">#REF!</definedName>
    <definedName name="WP_9_1" localSheetId="2">#REF!</definedName>
    <definedName name="WP_9_1">#REF!</definedName>
    <definedName name="WP_B9a">[16]WP_B9!$A$30:$U$49</definedName>
    <definedName name="WP_B9b" localSheetId="2">[16]WP_B9!#REF!</definedName>
    <definedName name="WP_B9b">[16]WP_B9!#REF!</definedName>
    <definedName name="WP_G6">[16]WP_B5!$A$13:$J$349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xx" hidden="1">{"'Sheet1'!$A$1:$O$40"}</definedName>
    <definedName name="Yield">'[15]Dividend Yield - Utility'!$B$8:$D$53</definedName>
    <definedName name="z" localSheetId="2">#REF!</definedName>
    <definedName name="z">#REF!</definedName>
    <definedName name="zzz" hidden="1">{"'Sheet1'!$A$1:$O$40"}</definedName>
  </definedNames>
  <calcPr calcId="171027"/>
</workbook>
</file>

<file path=xl/calcChain.xml><?xml version="1.0" encoding="utf-8"?>
<calcChain xmlns="http://schemas.openxmlformats.org/spreadsheetml/2006/main">
  <c r="F22" i="18" l="1"/>
  <c r="C22" i="18"/>
  <c r="G22" i="18" s="1"/>
  <c r="F21" i="18"/>
  <c r="C21" i="18" s="1"/>
  <c r="G21" i="18" s="1"/>
  <c r="F20" i="18"/>
  <c r="C20" i="18"/>
  <c r="G20" i="18" s="1"/>
  <c r="F19" i="18"/>
  <c r="C19" i="18"/>
  <c r="G19" i="18" s="1"/>
  <c r="F18" i="18"/>
  <c r="C18" i="18"/>
  <c r="G18" i="18" s="1"/>
  <c r="F17" i="18"/>
  <c r="C17" i="18" s="1"/>
  <c r="G17" i="18" s="1"/>
  <c r="F16" i="18"/>
  <c r="C16" i="18"/>
  <c r="G16" i="18" s="1"/>
  <c r="F25" i="18" l="1"/>
  <c r="G27" i="18"/>
  <c r="G25" i="18"/>
  <c r="C25" i="18"/>
  <c r="G22" i="16" l="1"/>
  <c r="G16" i="16"/>
  <c r="G21" i="12" l="1"/>
  <c r="G20" i="12"/>
  <c r="G19" i="12"/>
  <c r="G18" i="12"/>
  <c r="G17" i="12"/>
  <c r="G16" i="12"/>
  <c r="G15" i="12"/>
  <c r="I15" i="12" s="1"/>
  <c r="D21" i="12"/>
  <c r="D20" i="12"/>
  <c r="D19" i="12"/>
  <c r="D18" i="12"/>
  <c r="D17" i="12"/>
  <c r="D16" i="12"/>
  <c r="D15" i="12"/>
  <c r="I16" i="12" l="1"/>
  <c r="I20" i="12"/>
  <c r="I17" i="12"/>
  <c r="I21" i="12"/>
  <c r="I18" i="12"/>
  <c r="I19" i="12"/>
  <c r="I23" i="12" l="1"/>
  <c r="G18" i="16"/>
  <c r="C18" i="16" l="1"/>
  <c r="H18" i="16" l="1"/>
  <c r="C22" i="16" l="1"/>
  <c r="H22" i="16" s="1"/>
  <c r="G21" i="16" l="1"/>
  <c r="G20" i="16"/>
  <c r="G19" i="16" l="1"/>
  <c r="C19" i="16" s="1"/>
  <c r="G17" i="16"/>
  <c r="C20" i="16"/>
  <c r="C21" i="16"/>
  <c r="C17" i="16" l="1"/>
  <c r="H17" i="16" s="1"/>
  <c r="G25" i="16"/>
  <c r="H21" i="16"/>
  <c r="H20" i="16"/>
  <c r="H19" i="16"/>
  <c r="C16" i="16" l="1"/>
  <c r="C25" i="16" s="1"/>
  <c r="H16" i="16" l="1"/>
  <c r="H27" i="16" s="1"/>
  <c r="H25" i="16" l="1"/>
</calcChain>
</file>

<file path=xl/sharedStrings.xml><?xml version="1.0" encoding="utf-8"?>
<sst xmlns="http://schemas.openxmlformats.org/spreadsheetml/2006/main" count="102" uniqueCount="52">
  <si>
    <t>GROWTH</t>
  </si>
  <si>
    <t>COMPANY</t>
  </si>
  <si>
    <t>AVERAGE</t>
  </si>
  <si>
    <t>DPS</t>
  </si>
  <si>
    <t>HIGH</t>
  </si>
  <si>
    <t>LOW</t>
  </si>
  <si>
    <t>YIELD</t>
  </si>
  <si>
    <t>Average</t>
  </si>
  <si>
    <t>EPS</t>
  </si>
  <si>
    <t>ADJUSTED</t>
  </si>
  <si>
    <t>RETENTION</t>
  </si>
  <si>
    <t>PROSPECTIVE</t>
  </si>
  <si>
    <t>DCF</t>
  </si>
  <si>
    <t>RATES</t>
  </si>
  <si>
    <t>FIRST CALL</t>
  </si>
  <si>
    <t>Median</t>
  </si>
  <si>
    <t>Mean</t>
  </si>
  <si>
    <t>Source:  Yahoo! Finance.</t>
  </si>
  <si>
    <t>PROXY COMPANIES</t>
  </si>
  <si>
    <t>Qtr</t>
  </si>
  <si>
    <t>Atmos Energy Corp.</t>
  </si>
  <si>
    <t>Northwest Natural Gas Co.</t>
  </si>
  <si>
    <t>New Jersey Resources Corp.</t>
  </si>
  <si>
    <t>South Jersey Industries, Inc.</t>
  </si>
  <si>
    <t>Southwest Gas Holdings, Inc.</t>
  </si>
  <si>
    <t>Spire Inc.</t>
  </si>
  <si>
    <t>NiSource Inc.</t>
  </si>
  <si>
    <t>BLENDED</t>
  </si>
  <si>
    <t>January 2018 - February 2018</t>
  </si>
  <si>
    <t>VALUE LINE</t>
  </si>
  <si>
    <t xml:space="preserve"> </t>
  </si>
  <si>
    <t>2021-23</t>
  </si>
  <si>
    <t xml:space="preserve">Sources: </t>
  </si>
  <si>
    <t>[1]</t>
  </si>
  <si>
    <t>[2]</t>
  </si>
  <si>
    <t>[3]</t>
  </si>
  <si>
    <t>[4]</t>
  </si>
  <si>
    <t>[5]</t>
  </si>
  <si>
    <t>[6]</t>
  </si>
  <si>
    <t xml:space="preserve">  [1]:  Schedule 1, page 1.</t>
  </si>
  <si>
    <t xml:space="preserve">  [2] and [3]:  Value Line Investment Survey, March 2, 2018.</t>
  </si>
  <si>
    <t xml:space="preserve">  [4]  Yahoo! Finance</t>
  </si>
  <si>
    <t>Schedule 1</t>
  </si>
  <si>
    <t>UPDATED DCF COST RATES
USING ANALYSTS' EPS GROWTH FORECASTS</t>
  </si>
  <si>
    <t>UPDATED DCF COST RATES USING RETENTION GROWTH 
AND ANALYSTS' EPS GROWTH FORECASTS</t>
  </si>
  <si>
    <t>UPDATED DIVIDEND YIELDS</t>
  </si>
  <si>
    <t>Page 1 of 3</t>
  </si>
  <si>
    <t>Page 2 of 3</t>
  </si>
  <si>
    <t>Page 3 of 3</t>
  </si>
  <si>
    <t xml:space="preserve">  [2]:  Value Line Investment Survey, March 2, 2018.</t>
  </si>
  <si>
    <t xml:space="preserve">  [3]  Yahoo! Finance</t>
  </si>
  <si>
    <t>Exhibit No. ___(JSG-5)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</si>
</sst>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[$$-409]#,##0.00"/>
    <numFmt numFmtId="167" formatCode="&quot;$&quot;#,##0.000"/>
    <numFmt numFmtId="168" formatCode="0.000000"/>
    <numFmt numFmtId="169" formatCode="_([$€-2]* #,##0.00_);_([$€-2]* \(#,##0.00\);_([$€-2]* &quot;-&quot;??_)"/>
    <numFmt numFmtId="170" formatCode="0.0000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9"/>
      <color indexed="8"/>
      <name val="Calibri"/>
      <family val="2"/>
    </font>
    <font>
      <b/>
      <sz val="10"/>
      <color indexed="52"/>
      <name val="Arial"/>
      <family val="2"/>
    </font>
    <font>
      <sz val="11"/>
      <color indexed="8"/>
      <name val="Calibri"/>
      <family val="2"/>
    </font>
    <font>
      <sz val="10"/>
      <name val="MS Serif"/>
      <family val="1"/>
    </font>
    <font>
      <i/>
      <sz val="10"/>
      <color indexed="23"/>
      <name val="Arial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Verdana"/>
      <family val="2"/>
    </font>
    <font>
      <sz val="11"/>
      <color indexed="8"/>
      <name val="Arial"/>
      <family val="2"/>
    </font>
    <font>
      <sz val="8"/>
      <name val="Helv"/>
    </font>
    <font>
      <sz val="11"/>
      <color theme="1"/>
      <name val="Palatino Linotype"/>
      <family val="2"/>
    </font>
    <font>
      <sz val="10"/>
      <name val="Courier"/>
      <family val="3"/>
    </font>
    <font>
      <sz val="12"/>
      <name val="Helv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</fonts>
  <fills count="4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uble">
        <color indexed="8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indexed="8"/>
      </right>
      <top style="double">
        <color indexed="8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583">
    <xf numFmtId="0" fontId="0" fillId="0" borderId="0"/>
    <xf numFmtId="3" fontId="7" fillId="0" borderId="0" applyFont="0" applyFill="0" applyBorder="0" applyAlignment="0" applyProtection="0"/>
    <xf numFmtId="5" fontId="7" fillId="0" borderId="0" applyFill="0" applyBorder="0" applyAlignment="0" applyProtection="0"/>
    <xf numFmtId="0" fontId="9" fillId="0" borderId="0"/>
    <xf numFmtId="0" fontId="9" fillId="0" borderId="0"/>
    <xf numFmtId="0" fontId="9" fillId="0" borderId="1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2" borderId="1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0" fontId="12" fillId="3" borderId="0">
      <alignment horizontal="right"/>
    </xf>
    <xf numFmtId="0" fontId="13" fillId="4" borderId="0">
      <alignment horizontal="center"/>
    </xf>
    <xf numFmtId="0" fontId="14" fillId="5" borderId="2"/>
    <xf numFmtId="0" fontId="15" fillId="0" borderId="0" applyBorder="0">
      <alignment horizontal="centerContinuous"/>
    </xf>
    <xf numFmtId="0" fontId="16" fillId="0" borderId="0" applyBorder="0">
      <alignment horizontal="centerContinuous"/>
    </xf>
    <xf numFmtId="0" fontId="9" fillId="0" borderId="0"/>
    <xf numFmtId="0" fontId="9" fillId="0" borderId="0"/>
    <xf numFmtId="0" fontId="9" fillId="0" borderId="1"/>
    <xf numFmtId="0" fontId="9" fillId="0" borderId="1"/>
    <xf numFmtId="0" fontId="17" fillId="6" borderId="0"/>
    <xf numFmtId="0" fontId="17" fillId="6" borderId="0"/>
    <xf numFmtId="0" fontId="7" fillId="0" borderId="3" applyNumberFormat="0" applyFont="0" applyFill="0" applyAlignment="0" applyProtection="0"/>
    <xf numFmtId="0" fontId="11" fillId="0" borderId="4"/>
    <xf numFmtId="0" fontId="11" fillId="0" borderId="4"/>
    <xf numFmtId="0" fontId="11" fillId="0" borderId="1"/>
    <xf numFmtId="0" fontId="11" fillId="0" borderId="1"/>
    <xf numFmtId="0" fontId="4" fillId="0" borderId="0"/>
    <xf numFmtId="166" fontId="4" fillId="0" borderId="0"/>
    <xf numFmtId="166" fontId="4" fillId="0" borderId="0"/>
    <xf numFmtId="0" fontId="1" fillId="0" borderId="0"/>
    <xf numFmtId="44" fontId="7" fillId="0" borderId="0" applyFont="0" applyFill="0" applyBorder="0" applyAlignment="0" applyProtection="0"/>
    <xf numFmtId="0" fontId="4" fillId="0" borderId="0"/>
    <xf numFmtId="0" fontId="7" fillId="0" borderId="0"/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8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165" fontId="7" fillId="0" borderId="0">
      <alignment horizontal="left" wrapText="1"/>
    </xf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" fillId="0" borderId="0">
      <alignment horizontal="center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0" borderId="7" applyNumberFormat="0" applyFont="0" applyProtection="0">
      <alignment wrapText="1"/>
    </xf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14" fillId="26" borderId="9" applyNumberFormat="0" applyAlignment="0" applyProtection="0"/>
    <xf numFmtId="0" fontId="14" fillId="26" borderId="9" applyNumberFormat="0" applyAlignment="0" applyProtection="0"/>
    <xf numFmtId="0" fontId="14" fillId="26" borderId="9" applyNumberFormat="0" applyAlignment="0" applyProtection="0"/>
    <xf numFmtId="0" fontId="14" fillId="26" borderId="9" applyNumberFormat="0" applyAlignment="0" applyProtection="0"/>
    <xf numFmtId="0" fontId="14" fillId="26" borderId="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Protection="0"/>
    <xf numFmtId="0" fontId="6" fillId="0" borderId="0" applyProtection="0"/>
    <xf numFmtId="0" fontId="27" fillId="0" borderId="0" applyProtection="0"/>
    <xf numFmtId="0" fontId="28" fillId="0" borderId="0" applyProtection="0"/>
    <xf numFmtId="0" fontId="29" fillId="0" borderId="0" applyProtection="0"/>
    <xf numFmtId="0" fontId="30" fillId="0" borderId="0" applyProtection="0"/>
    <xf numFmtId="0" fontId="31" fillId="0" borderId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Protection="0"/>
    <xf numFmtId="0" fontId="2" fillId="0" borderId="0" applyProtection="0"/>
    <xf numFmtId="0" fontId="7" fillId="0" borderId="0" applyNumberFormat="0" applyFill="0" applyBorder="0" applyProtection="0">
      <alignment wrapText="1"/>
    </xf>
    <xf numFmtId="0" fontId="18" fillId="27" borderId="0" applyNumberFormat="0" applyBorder="0" applyProtection="0">
      <alignment vertical="top" wrapText="1"/>
    </xf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horizontal="justify" vertical="top" wrapText="1"/>
    </xf>
    <xf numFmtId="0" fontId="36" fillId="12" borderId="8" applyNumberFormat="0" applyAlignment="0" applyProtection="0"/>
    <xf numFmtId="0" fontId="36" fillId="12" borderId="8" applyNumberFormat="0" applyAlignment="0" applyProtection="0"/>
    <xf numFmtId="0" fontId="36" fillId="12" borderId="8" applyNumberFormat="0" applyAlignment="0" applyProtection="0"/>
    <xf numFmtId="0" fontId="36" fillId="12" borderId="8" applyNumberFormat="0" applyAlignment="0" applyProtection="0"/>
    <xf numFmtId="0" fontId="36" fillId="12" borderId="8" applyNumberFormat="0" applyAlignment="0" applyProtection="0"/>
    <xf numFmtId="0" fontId="6" fillId="28" borderId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40" fillId="0" borderId="0"/>
    <xf numFmtId="0" fontId="23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0" fillId="0" borderId="0"/>
    <xf numFmtId="0" fontId="40" fillId="0" borderId="0"/>
    <xf numFmtId="0" fontId="7" fillId="0" borderId="0"/>
    <xf numFmtId="37" fontId="41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42" fillId="0" borderId="0"/>
    <xf numFmtId="0" fontId="43" fillId="0" borderId="0"/>
    <xf numFmtId="0" fontId="42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44" fillId="0" borderId="0"/>
    <xf numFmtId="0" fontId="23" fillId="0" borderId="0"/>
    <xf numFmtId="0" fontId="40" fillId="0" borderId="0"/>
    <xf numFmtId="0" fontId="7" fillId="0" borderId="0"/>
    <xf numFmtId="0" fontId="40" fillId="0" borderId="0"/>
    <xf numFmtId="0" fontId="7" fillId="0" borderId="0"/>
    <xf numFmtId="0" fontId="4" fillId="0" borderId="0">
      <alignment vertical="top"/>
    </xf>
    <xf numFmtId="0" fontId="7" fillId="0" borderId="0"/>
    <xf numFmtId="0" fontId="7" fillId="0" borderId="0"/>
    <xf numFmtId="0" fontId="7" fillId="0" borderId="0"/>
    <xf numFmtId="0" fontId="4" fillId="0" borderId="0">
      <alignment vertical="top"/>
    </xf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7" fillId="30" borderId="14" applyNumberFormat="0" applyFont="0" applyAlignment="0" applyProtection="0"/>
    <xf numFmtId="0" fontId="7" fillId="30" borderId="14" applyNumberFormat="0" applyFont="0" applyAlignment="0" applyProtection="0"/>
    <xf numFmtId="0" fontId="7" fillId="30" borderId="14" applyNumberFormat="0" applyFont="0" applyAlignment="0" applyProtection="0"/>
    <xf numFmtId="0" fontId="7" fillId="30" borderId="14" applyNumberFormat="0" applyFont="0" applyAlignment="0" applyProtection="0"/>
    <xf numFmtId="0" fontId="7" fillId="30" borderId="14" applyNumberFormat="0" applyFont="0" applyAlignment="0" applyProtection="0"/>
    <xf numFmtId="0" fontId="45" fillId="25" borderId="15" applyNumberFormat="0" applyAlignment="0" applyProtection="0"/>
    <xf numFmtId="0" fontId="45" fillId="25" borderId="15" applyNumberFormat="0" applyAlignment="0" applyProtection="0"/>
    <xf numFmtId="0" fontId="45" fillId="25" borderId="15" applyNumberFormat="0" applyAlignment="0" applyProtection="0"/>
    <xf numFmtId="0" fontId="45" fillId="25" borderId="15" applyNumberFormat="0" applyAlignment="0" applyProtection="0"/>
    <xf numFmtId="0" fontId="45" fillId="25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16">
      <alignment horizontal="center"/>
    </xf>
    <xf numFmtId="3" fontId="46" fillId="0" borderId="0" applyFont="0" applyFill="0" applyBorder="0" applyAlignment="0" applyProtection="0"/>
    <xf numFmtId="0" fontId="46" fillId="31" borderId="0" applyNumberFormat="0" applyFont="0" applyBorder="0" applyAlignment="0" applyProtection="0"/>
    <xf numFmtId="4" fontId="48" fillId="29" borderId="17" applyNumberFormat="0" applyProtection="0">
      <alignment vertical="center"/>
    </xf>
    <xf numFmtId="4" fontId="49" fillId="32" borderId="17" applyNumberFormat="0" applyProtection="0">
      <alignment vertical="center"/>
    </xf>
    <xf numFmtId="4" fontId="48" fillId="32" borderId="17" applyNumberFormat="0" applyProtection="0">
      <alignment horizontal="left" vertical="center" indent="1"/>
    </xf>
    <xf numFmtId="0" fontId="48" fillId="32" borderId="17" applyNumberFormat="0" applyProtection="0">
      <alignment horizontal="left" vertical="top" indent="1"/>
    </xf>
    <xf numFmtId="4" fontId="48" fillId="33" borderId="0" applyNumberFormat="0" applyProtection="0">
      <alignment horizontal="left" vertical="center" indent="1"/>
    </xf>
    <xf numFmtId="4" fontId="12" fillId="8" borderId="17" applyNumberFormat="0" applyProtection="0">
      <alignment horizontal="right" vertical="center"/>
    </xf>
    <xf numFmtId="4" fontId="12" fillId="14" borderId="17" applyNumberFormat="0" applyProtection="0">
      <alignment horizontal="right" vertical="center"/>
    </xf>
    <xf numFmtId="4" fontId="12" fillId="22" borderId="17" applyNumberFormat="0" applyProtection="0">
      <alignment horizontal="right" vertical="center"/>
    </xf>
    <xf numFmtId="4" fontId="12" fillId="16" borderId="17" applyNumberFormat="0" applyProtection="0">
      <alignment horizontal="right" vertical="center"/>
    </xf>
    <xf numFmtId="4" fontId="12" fillId="20" borderId="17" applyNumberFormat="0" applyProtection="0">
      <alignment horizontal="right" vertical="center"/>
    </xf>
    <xf numFmtId="4" fontId="12" fillId="24" borderId="17" applyNumberFormat="0" applyProtection="0">
      <alignment horizontal="right" vertical="center"/>
    </xf>
    <xf numFmtId="4" fontId="12" fillId="23" borderId="17" applyNumberFormat="0" applyProtection="0">
      <alignment horizontal="right" vertical="center"/>
    </xf>
    <xf numFmtId="4" fontId="12" fillId="34" borderId="17" applyNumberFormat="0" applyProtection="0">
      <alignment horizontal="right" vertical="center"/>
    </xf>
    <xf numFmtId="4" fontId="12" fillId="15" borderId="17" applyNumberFormat="0" applyProtection="0">
      <alignment horizontal="right" vertical="center"/>
    </xf>
    <xf numFmtId="4" fontId="48" fillId="35" borderId="18" applyNumberFormat="0" applyProtection="0">
      <alignment horizontal="left" vertical="center" indent="1"/>
    </xf>
    <xf numFmtId="4" fontId="12" fillId="36" borderId="0" applyNumberFormat="0" applyProtection="0">
      <alignment horizontal="left" vertical="center" indent="1"/>
    </xf>
    <xf numFmtId="4" fontId="50" fillId="37" borderId="0" applyNumberFormat="0" applyProtection="0">
      <alignment horizontal="left" vertical="center" indent="1"/>
    </xf>
    <xf numFmtId="4" fontId="12" fillId="38" borderId="17" applyNumberFormat="0" applyProtection="0">
      <alignment horizontal="right" vertical="center"/>
    </xf>
    <xf numFmtId="4" fontId="12" fillId="36" borderId="0" applyNumberFormat="0" applyProtection="0">
      <alignment horizontal="left" vertical="center" indent="1"/>
    </xf>
    <xf numFmtId="4" fontId="12" fillId="33" borderId="0" applyNumberFormat="0" applyProtection="0">
      <alignment horizontal="left" vertical="center" indent="1"/>
    </xf>
    <xf numFmtId="0" fontId="7" fillId="37" borderId="17" applyNumberFormat="0" applyProtection="0">
      <alignment horizontal="left" vertical="center" indent="1"/>
    </xf>
    <xf numFmtId="0" fontId="7" fillId="37" borderId="17" applyNumberFormat="0" applyProtection="0">
      <alignment horizontal="left" vertical="top" indent="1"/>
    </xf>
    <xf numFmtId="0" fontId="7" fillId="33" borderId="17" applyNumberFormat="0" applyProtection="0">
      <alignment horizontal="left" vertical="center" indent="1"/>
    </xf>
    <xf numFmtId="0" fontId="7" fillId="33" borderId="17" applyNumberFormat="0" applyProtection="0">
      <alignment horizontal="left" vertical="top" indent="1"/>
    </xf>
    <xf numFmtId="0" fontId="7" fillId="39" borderId="17" applyNumberFormat="0" applyProtection="0">
      <alignment horizontal="left" vertical="center" indent="1"/>
    </xf>
    <xf numFmtId="0" fontId="7" fillId="39" borderId="17" applyNumberFormat="0" applyProtection="0">
      <alignment horizontal="left" vertical="top" indent="1"/>
    </xf>
    <xf numFmtId="0" fontId="7" fillId="40" borderId="17" applyNumberFormat="0" applyProtection="0">
      <alignment horizontal="left" vertical="center" indent="1"/>
    </xf>
    <xf numFmtId="0" fontId="7" fillId="40" borderId="17" applyNumberFormat="0" applyProtection="0">
      <alignment horizontal="left" vertical="top" indent="1"/>
    </xf>
    <xf numFmtId="4" fontId="12" fillId="4" borderId="17" applyNumberFormat="0" applyProtection="0">
      <alignment vertical="center"/>
    </xf>
    <xf numFmtId="4" fontId="51" fillId="4" borderId="17" applyNumberFormat="0" applyProtection="0">
      <alignment vertical="center"/>
    </xf>
    <xf numFmtId="4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4" fontId="12" fillId="36" borderId="17" applyNumberFormat="0" applyProtection="0">
      <alignment horizontal="right" vertical="center"/>
    </xf>
    <xf numFmtId="4" fontId="51" fillId="36" borderId="17" applyNumberFormat="0" applyProtection="0">
      <alignment horizontal="right" vertical="center"/>
    </xf>
    <xf numFmtId="4" fontId="12" fillId="38" borderId="17" applyNumberFormat="0" applyProtection="0">
      <alignment horizontal="left" vertical="center" indent="1"/>
    </xf>
    <xf numFmtId="0" fontId="12" fillId="33" borderId="17" applyNumberFormat="0" applyProtection="0">
      <alignment horizontal="left" vertical="top" indent="1"/>
    </xf>
    <xf numFmtId="4" fontId="52" fillId="41" borderId="0" applyNumberFormat="0" applyProtection="0">
      <alignment horizontal="left" vertical="center" indent="1"/>
    </xf>
    <xf numFmtId="4" fontId="53" fillId="36" borderId="17" applyNumberFormat="0" applyProtection="0">
      <alignment horizontal="right" vertical="center"/>
    </xf>
    <xf numFmtId="168" fontId="7" fillId="0" borderId="0">
      <alignment horizontal="left" wrapText="1"/>
    </xf>
    <xf numFmtId="0" fontId="7" fillId="27" borderId="0" applyNumberFormat="0" applyFont="0" applyBorder="0" applyAlignment="0" applyProtection="0"/>
    <xf numFmtId="0" fontId="7" fillId="27" borderId="0" applyNumberFormat="0" applyFont="0" applyBorder="0" applyAlignment="0" applyProtection="0"/>
    <xf numFmtId="0" fontId="7" fillId="27" borderId="0" applyNumberFormat="0" applyFont="0" applyBorder="0" applyAlignment="0" applyProtection="0"/>
    <xf numFmtId="0" fontId="7" fillId="27" borderId="0" applyNumberFormat="0" applyFont="0" applyBorder="0" applyAlignment="0" applyProtection="0"/>
    <xf numFmtId="0" fontId="7" fillId="27" borderId="0" applyNumberFormat="0" applyFont="0" applyBorder="0" applyAlignment="0" applyProtection="0"/>
    <xf numFmtId="0" fontId="7" fillId="27" borderId="0" applyNumberFormat="0" applyFont="0" applyBorder="0" applyAlignment="0" applyProtection="0"/>
    <xf numFmtId="0" fontId="54" fillId="42" borderId="0" applyNumberFormat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wrapText="1"/>
    </xf>
    <xf numFmtId="0" fontId="55" fillId="4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wrapText="1"/>
    </xf>
    <xf numFmtId="0" fontId="18" fillId="0" borderId="0" applyNumberFormat="0" applyFill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>
      <alignment wrapText="1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>
      <alignment wrapText="1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Protection="0">
      <alignment horizontal="center"/>
    </xf>
    <xf numFmtId="0" fontId="56" fillId="43" borderId="0" applyNumberFormat="0" applyBorder="0" applyAlignment="0" applyProtection="0"/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" fillId="27" borderId="0" applyNumberFormat="0" applyFont="0" applyBorder="0" applyAlignment="0" applyProtection="0"/>
    <xf numFmtId="17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19" applyNumberFormat="0" applyFill="0" applyAlignment="0" applyProtection="0"/>
    <xf numFmtId="0" fontId="7" fillId="0" borderId="16" applyNumberFormat="0" applyFont="0" applyFill="0" applyAlignment="0" applyProtection="0"/>
    <xf numFmtId="0" fontId="59" fillId="0" borderId="0" applyNumberFormat="0" applyBorder="0" applyAlignment="0"/>
    <xf numFmtId="0" fontId="60" fillId="0" borderId="0" applyNumberFormat="0" applyBorder="0" applyAlignment="0"/>
    <xf numFmtId="0" fontId="61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0" borderId="0"/>
  </cellStyleXfs>
  <cellXfs count="6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0" fillId="0" borderId="0" xfId="0" applyNumberFormat="1" applyBorder="1"/>
    <xf numFmtId="0" fontId="5" fillId="0" borderId="0" xfId="0" applyNumberFormat="1" applyFont="1" applyBorder="1" applyAlignment="1"/>
    <xf numFmtId="166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/>
    <xf numFmtId="164" fontId="4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6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/>
    <xf numFmtId="0" fontId="4" fillId="0" borderId="6" xfId="0" applyNumberFormat="1" applyFont="1" applyBorder="1" applyAlignment="1"/>
    <xf numFmtId="167" fontId="5" fillId="0" borderId="0" xfId="0" applyNumberFormat="1" applyFont="1" applyAlignment="1">
      <alignment horizontal="center"/>
    </xf>
    <xf numFmtId="167" fontId="5" fillId="0" borderId="0" xfId="0" applyNumberFormat="1" applyFont="1" applyAlignment="1"/>
    <xf numFmtId="167" fontId="5" fillId="0" borderId="6" xfId="0" applyNumberFormat="1" applyFont="1" applyBorder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/>
    <xf numFmtId="0" fontId="4" fillId="0" borderId="0" xfId="0" applyFont="1" applyFill="1" applyBorder="1"/>
    <xf numFmtId="10" fontId="2" fillId="0" borderId="0" xfId="0" applyNumberFormat="1" applyFont="1" applyAlignment="1">
      <alignment horizontal="center"/>
    </xf>
    <xf numFmtId="0" fontId="4" fillId="0" borderId="0" xfId="0" applyNumberFormat="1" applyFont="1" applyFill="1" applyAlignment="1"/>
    <xf numFmtId="166" fontId="4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3" xfId="0" applyNumberFormat="1" applyFill="1" applyBorder="1"/>
    <xf numFmtId="164" fontId="4" fillId="0" borderId="0" xfId="0" applyNumberFormat="1" applyFont="1" applyFill="1" applyAlignment="1">
      <alignment horizontal="center"/>
    </xf>
    <xf numFmtId="10" fontId="4" fillId="0" borderId="5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5" fillId="0" borderId="24" xfId="0" applyNumberFormat="1" applyFont="1" applyBorder="1" applyAlignment="1"/>
    <xf numFmtId="0" fontId="0" fillId="0" borderId="25" xfId="0" applyNumberFormat="1" applyBorder="1"/>
    <xf numFmtId="164" fontId="4" fillId="0" borderId="24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0" fillId="0" borderId="27" xfId="0" applyNumberFormat="1" applyBorder="1"/>
    <xf numFmtId="0" fontId="2" fillId="0" borderId="28" xfId="0" applyNumberFormat="1" applyFont="1" applyFill="1" applyBorder="1" applyAlignment="1">
      <alignment horizontal="center"/>
    </xf>
    <xf numFmtId="0" fontId="5" fillId="0" borderId="28" xfId="0" applyNumberFormat="1" applyFont="1" applyFill="1" applyBorder="1" applyAlignment="1"/>
    <xf numFmtId="0" fontId="0" fillId="0" borderId="27" xfId="0" applyNumberFormat="1" applyFill="1" applyBorder="1"/>
    <xf numFmtId="164" fontId="4" fillId="0" borderId="28" xfId="0" applyNumberFormat="1" applyFont="1" applyFill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Continuous" wrapText="1"/>
    </xf>
    <xf numFmtId="0" fontId="2" fillId="0" borderId="30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</cellXfs>
  <cellStyles count="583">
    <cellStyle name="_x000a_bidires=100_x000d_" xfId="41" xr:uid="{00000000-0005-0000-0000-000000000000}"/>
    <cellStyle name="_2008 Reforecast 0+12  03.14.08" xfId="42" xr:uid="{00000000-0005-0000-0000-000001000000}"/>
    <cellStyle name="_2008 Reforecast 0+12  03.14.08_Avera UIL NEEWS Analyses 2011" xfId="43" xr:uid="{00000000-0005-0000-0000-000002000000}"/>
    <cellStyle name="_2008 Reforecast 0+12  03.14.08_Avera UIL NEEWS Analyses 2011_Baudino Exhibits" xfId="44" xr:uid="{00000000-0005-0000-0000-000003000000}"/>
    <cellStyle name="_2008 Reforecast 0+12  03.14.08_Avera UIL NEEWS Analyses 2011_Baudino Exhibits 2" xfId="45" xr:uid="{00000000-0005-0000-0000-000004000000}"/>
    <cellStyle name="_2008 Reforecast 0+12  03.14.08_Avera UIL NEEWS Analyses 2011_Baudino Exhibits 2_Yields" xfId="46" xr:uid="{00000000-0005-0000-0000-000005000000}"/>
    <cellStyle name="_2008 Reforecast 0+12  03.14.08_Avera UIL NEEWS Analyses 2011_Baudino Exhibits_Yields" xfId="47" xr:uid="{00000000-0005-0000-0000-000006000000}"/>
    <cellStyle name="_2008 Reforecast 0+12  03.14.08_Avera UIL NEEWS Analyses 2011_Yields" xfId="48" xr:uid="{00000000-0005-0000-0000-000007000000}"/>
    <cellStyle name="_2008 Reforecast 0+12  03.14.08_Baudino Exhibits" xfId="49" xr:uid="{00000000-0005-0000-0000-000008000000}"/>
    <cellStyle name="_2008 Reforecast 0+12  03.14.08_Baudino Exhibits 2" xfId="50" xr:uid="{00000000-0005-0000-0000-000009000000}"/>
    <cellStyle name="_2008 Reforecast 0+12  03.14.08_Baudino Exhibits 2_Yields" xfId="51" xr:uid="{00000000-0005-0000-0000-00000A000000}"/>
    <cellStyle name="_2008 Reforecast 0+12  03.14.08_Baudino Exhibits_Yields" xfId="52" xr:uid="{00000000-0005-0000-0000-00000B000000}"/>
    <cellStyle name="_2008 Reforecast 0+12  03.14.08_Value Line Data Base" xfId="53" xr:uid="{00000000-0005-0000-0000-00000C000000}"/>
    <cellStyle name="_2008 Reforecast 0+12  03.14.08_Value Line Data Base 2" xfId="54" xr:uid="{00000000-0005-0000-0000-00000D000000}"/>
    <cellStyle name="_2008 Reforecast 0+12  03.14.08_Value Line Data Base 2_Yields" xfId="55" xr:uid="{00000000-0005-0000-0000-00000E000000}"/>
    <cellStyle name="_2008 Reforecast 0+12  03.14.08_Value Line Data Base_Yields" xfId="56" xr:uid="{00000000-0005-0000-0000-00000F000000}"/>
    <cellStyle name="_2008 Reforecast 0+12  03.14.08_Yields" xfId="57" xr:uid="{00000000-0005-0000-0000-000010000000}"/>
    <cellStyle name="_2008_ACCT 17103" xfId="58" xr:uid="{00000000-0005-0000-0000-000011000000}"/>
    <cellStyle name="_2008_ACCT 17103_Avera UIL NEEWS Analyses 2011" xfId="59" xr:uid="{00000000-0005-0000-0000-000012000000}"/>
    <cellStyle name="_2008_ACCT 17103_Avera UIL NEEWS Analyses 2011_Baudino Exhibits" xfId="60" xr:uid="{00000000-0005-0000-0000-000013000000}"/>
    <cellStyle name="_2008_ACCT 17103_Avera UIL NEEWS Analyses 2011_Baudino Exhibits 2" xfId="61" xr:uid="{00000000-0005-0000-0000-000014000000}"/>
    <cellStyle name="_2008_ACCT 17103_Avera UIL NEEWS Analyses 2011_Baudino Exhibits 2_Yields" xfId="62" xr:uid="{00000000-0005-0000-0000-000015000000}"/>
    <cellStyle name="_2008_ACCT 17103_Avera UIL NEEWS Analyses 2011_Baudino Exhibits_Yields" xfId="63" xr:uid="{00000000-0005-0000-0000-000016000000}"/>
    <cellStyle name="_2008_ACCT 17103_Avera UIL NEEWS Analyses 2011_Yields" xfId="64" xr:uid="{00000000-0005-0000-0000-000017000000}"/>
    <cellStyle name="_2008_ACCT 17103_Baudino Exhibits" xfId="65" xr:uid="{00000000-0005-0000-0000-000018000000}"/>
    <cellStyle name="_2008_ACCT 17103_Baudino Exhibits 2" xfId="66" xr:uid="{00000000-0005-0000-0000-000019000000}"/>
    <cellStyle name="_2008_ACCT 17103_Baudino Exhibits 2_Yields" xfId="67" xr:uid="{00000000-0005-0000-0000-00001A000000}"/>
    <cellStyle name="_2008_ACCT 17103_Baudino Exhibits_Yields" xfId="68" xr:uid="{00000000-0005-0000-0000-00001B000000}"/>
    <cellStyle name="_2008_ACCT 17103_Value Line Data Base" xfId="69" xr:uid="{00000000-0005-0000-0000-00001C000000}"/>
    <cellStyle name="_2008_ACCT 17103_Value Line Data Base 2" xfId="70" xr:uid="{00000000-0005-0000-0000-00001D000000}"/>
    <cellStyle name="_2008_ACCT 17103_Value Line Data Base 2_Yields" xfId="71" xr:uid="{00000000-0005-0000-0000-00001E000000}"/>
    <cellStyle name="_2008_ACCT 17103_Value Line Data Base_Yields" xfId="72" xr:uid="{00000000-0005-0000-0000-00001F000000}"/>
    <cellStyle name="_2008_ACCT 17103_Yields" xfId="73" xr:uid="{00000000-0005-0000-0000-000020000000}"/>
    <cellStyle name="_2009 Budget 5_02_08  FINAL" xfId="74" xr:uid="{00000000-0005-0000-0000-000021000000}"/>
    <cellStyle name="_2009 Budget 5_02_08  FINAL_Avera UIL NEEWS Analyses 2011" xfId="75" xr:uid="{00000000-0005-0000-0000-000022000000}"/>
    <cellStyle name="_2009 Budget 5_02_08  FINAL_Avera UIL NEEWS Analyses 2011_Baudino Exhibits" xfId="76" xr:uid="{00000000-0005-0000-0000-000023000000}"/>
    <cellStyle name="_2009 Budget 5_02_08  FINAL_Avera UIL NEEWS Analyses 2011_Baudino Exhibits 2" xfId="77" xr:uid="{00000000-0005-0000-0000-000024000000}"/>
    <cellStyle name="_2009 Budget 5_02_08  FINAL_Avera UIL NEEWS Analyses 2011_Baudino Exhibits 2_Yields" xfId="78" xr:uid="{00000000-0005-0000-0000-000025000000}"/>
    <cellStyle name="_2009 Budget 5_02_08  FINAL_Avera UIL NEEWS Analyses 2011_Baudino Exhibits_Yields" xfId="79" xr:uid="{00000000-0005-0000-0000-000026000000}"/>
    <cellStyle name="_2009 Budget 5_02_08  FINAL_Avera UIL NEEWS Analyses 2011_Yields" xfId="80" xr:uid="{00000000-0005-0000-0000-000027000000}"/>
    <cellStyle name="_2009 Budget 5_02_08  FINAL_Baudino Exhibits" xfId="81" xr:uid="{00000000-0005-0000-0000-000028000000}"/>
    <cellStyle name="_2009 Budget 5_02_08  FINAL_Baudino Exhibits 2" xfId="82" xr:uid="{00000000-0005-0000-0000-000029000000}"/>
    <cellStyle name="_2009 Budget 5_02_08  FINAL_Baudino Exhibits 2_Yields" xfId="83" xr:uid="{00000000-0005-0000-0000-00002A000000}"/>
    <cellStyle name="_2009 Budget 5_02_08  FINAL_Baudino Exhibits_Yields" xfId="84" xr:uid="{00000000-0005-0000-0000-00002B000000}"/>
    <cellStyle name="_2009 Budget 5_02_08  FINAL_Value Line Data Base" xfId="85" xr:uid="{00000000-0005-0000-0000-00002C000000}"/>
    <cellStyle name="_2009 Budget 5_02_08  FINAL_Value Line Data Base 2" xfId="86" xr:uid="{00000000-0005-0000-0000-00002D000000}"/>
    <cellStyle name="_2009 Budget 5_02_08  FINAL_Value Line Data Base 2_Yields" xfId="87" xr:uid="{00000000-0005-0000-0000-00002E000000}"/>
    <cellStyle name="_2009 Budget 5_02_08  FINAL_Value Line Data Base_Yields" xfId="88" xr:uid="{00000000-0005-0000-0000-00002F000000}"/>
    <cellStyle name="_2009 Budget 5_02_08  FINAL_Yields" xfId="89" xr:uid="{00000000-0005-0000-0000-000030000000}"/>
    <cellStyle name="_Reformatted Cash Flow Consolidation 0706" xfId="90" xr:uid="{00000000-0005-0000-0000-000031000000}"/>
    <cellStyle name="_Reformatted Cash Flow Consolidation 0706_Avera UIL NEEWS Analyses 2011" xfId="91" xr:uid="{00000000-0005-0000-0000-000032000000}"/>
    <cellStyle name="_Reformatted Cash Flow Consolidation 0706_Avera UIL NEEWS Analyses 2011_Baudino Exhibits" xfId="92" xr:uid="{00000000-0005-0000-0000-000033000000}"/>
    <cellStyle name="_Reformatted Cash Flow Consolidation 0706_Avera UIL NEEWS Analyses 2011_Baudino Exhibits 2" xfId="93" xr:uid="{00000000-0005-0000-0000-000034000000}"/>
    <cellStyle name="_Reformatted Cash Flow Consolidation 0706_Avera UIL NEEWS Analyses 2011_Baudino Exhibits 2_Yields" xfId="94" xr:uid="{00000000-0005-0000-0000-000035000000}"/>
    <cellStyle name="_Reformatted Cash Flow Consolidation 0706_Avera UIL NEEWS Analyses 2011_Baudino Exhibits_Yields" xfId="95" xr:uid="{00000000-0005-0000-0000-000036000000}"/>
    <cellStyle name="_Reformatted Cash Flow Consolidation 0706_Avera UIL NEEWS Analyses 2011_Yields" xfId="96" xr:uid="{00000000-0005-0000-0000-000037000000}"/>
    <cellStyle name="_Reformatted Cash Flow Consolidation 0706_Baudino Exhibits" xfId="97" xr:uid="{00000000-0005-0000-0000-000038000000}"/>
    <cellStyle name="_Reformatted Cash Flow Consolidation 0706_Baudino Exhibits 2" xfId="98" xr:uid="{00000000-0005-0000-0000-000039000000}"/>
    <cellStyle name="_Reformatted Cash Flow Consolidation 0706_Baudino Exhibits 2_Yields" xfId="99" xr:uid="{00000000-0005-0000-0000-00003A000000}"/>
    <cellStyle name="_Reformatted Cash Flow Consolidation 0706_Baudino Exhibits_Yields" xfId="100" xr:uid="{00000000-0005-0000-0000-00003B000000}"/>
    <cellStyle name="_Reformatted Cash Flow Consolidation 0706_Value Line Data Base" xfId="101" xr:uid="{00000000-0005-0000-0000-00003C000000}"/>
    <cellStyle name="_Reformatted Cash Flow Consolidation 0706_Value Line Data Base 2" xfId="102" xr:uid="{00000000-0005-0000-0000-00003D000000}"/>
    <cellStyle name="_Reformatted Cash Flow Consolidation 0706_Value Line Data Base 2_Yields" xfId="103" xr:uid="{00000000-0005-0000-0000-00003E000000}"/>
    <cellStyle name="_Reformatted Cash Flow Consolidation 0706_Value Line Data Base_Yields" xfId="104" xr:uid="{00000000-0005-0000-0000-00003F000000}"/>
    <cellStyle name="_Reformatted Cash Flow Consolidation 0706_Yields" xfId="105" xr:uid="{00000000-0005-0000-0000-000040000000}"/>
    <cellStyle name="_Reformatted Cash Flow Consolidation 0906" xfId="106" xr:uid="{00000000-0005-0000-0000-000041000000}"/>
    <cellStyle name="_Reformatted Cash Flow Consolidation 0906_Avera UIL NEEWS Analyses 2011" xfId="107" xr:uid="{00000000-0005-0000-0000-000042000000}"/>
    <cellStyle name="_Reformatted Cash Flow Consolidation 0906_Avera UIL NEEWS Analyses 2011_Baudino Exhibits" xfId="108" xr:uid="{00000000-0005-0000-0000-000043000000}"/>
    <cellStyle name="_Reformatted Cash Flow Consolidation 0906_Avera UIL NEEWS Analyses 2011_Baudino Exhibits 2" xfId="109" xr:uid="{00000000-0005-0000-0000-000044000000}"/>
    <cellStyle name="_Reformatted Cash Flow Consolidation 0906_Avera UIL NEEWS Analyses 2011_Baudino Exhibits 2_Yields" xfId="110" xr:uid="{00000000-0005-0000-0000-000045000000}"/>
    <cellStyle name="_Reformatted Cash Flow Consolidation 0906_Avera UIL NEEWS Analyses 2011_Baudino Exhibits_Yields" xfId="111" xr:uid="{00000000-0005-0000-0000-000046000000}"/>
    <cellStyle name="_Reformatted Cash Flow Consolidation 0906_Avera UIL NEEWS Analyses 2011_Yields" xfId="112" xr:uid="{00000000-0005-0000-0000-000047000000}"/>
    <cellStyle name="_Reformatted Cash Flow Consolidation 0906_Baudino Exhibits" xfId="113" xr:uid="{00000000-0005-0000-0000-000048000000}"/>
    <cellStyle name="_Reformatted Cash Flow Consolidation 0906_Baudino Exhibits 2" xfId="114" xr:uid="{00000000-0005-0000-0000-000049000000}"/>
    <cellStyle name="_Reformatted Cash Flow Consolidation 0906_Baudino Exhibits 2_Yields" xfId="115" xr:uid="{00000000-0005-0000-0000-00004A000000}"/>
    <cellStyle name="_Reformatted Cash Flow Consolidation 0906_Baudino Exhibits_Yields" xfId="116" xr:uid="{00000000-0005-0000-0000-00004B000000}"/>
    <cellStyle name="_Reformatted Cash Flow Consolidation 0906_Value Line Data Base" xfId="117" xr:uid="{00000000-0005-0000-0000-00004C000000}"/>
    <cellStyle name="_Reformatted Cash Flow Consolidation 0906_Value Line Data Base 2" xfId="118" xr:uid="{00000000-0005-0000-0000-00004D000000}"/>
    <cellStyle name="_Reformatted Cash Flow Consolidation 0906_Value Line Data Base 2_Yields" xfId="119" xr:uid="{00000000-0005-0000-0000-00004E000000}"/>
    <cellStyle name="_Reformatted Cash Flow Consolidation 0906_Value Line Data Base_Yields" xfId="120" xr:uid="{00000000-0005-0000-0000-00004F000000}"/>
    <cellStyle name="_Reformatted Cash Flow Consolidation 0906_Yields" xfId="121" xr:uid="{00000000-0005-0000-0000-000050000000}"/>
    <cellStyle name="20% - Accent1 2" xfId="122" xr:uid="{00000000-0005-0000-0000-000051000000}"/>
    <cellStyle name="20% - Accent1 3" xfId="123" xr:uid="{00000000-0005-0000-0000-000052000000}"/>
    <cellStyle name="20% - Accent1 4" xfId="124" xr:uid="{00000000-0005-0000-0000-000053000000}"/>
    <cellStyle name="20% - Accent1 5" xfId="125" xr:uid="{00000000-0005-0000-0000-000054000000}"/>
    <cellStyle name="20% - Accent1 6" xfId="126" xr:uid="{00000000-0005-0000-0000-000055000000}"/>
    <cellStyle name="20% - Accent2 2" xfId="127" xr:uid="{00000000-0005-0000-0000-000056000000}"/>
    <cellStyle name="20% - Accent2 3" xfId="128" xr:uid="{00000000-0005-0000-0000-000057000000}"/>
    <cellStyle name="20% - Accent2 4" xfId="129" xr:uid="{00000000-0005-0000-0000-000058000000}"/>
    <cellStyle name="20% - Accent2 5" xfId="130" xr:uid="{00000000-0005-0000-0000-000059000000}"/>
    <cellStyle name="20% - Accent2 6" xfId="131" xr:uid="{00000000-0005-0000-0000-00005A000000}"/>
    <cellStyle name="20% - Accent3 2" xfId="132" xr:uid="{00000000-0005-0000-0000-00005B000000}"/>
    <cellStyle name="20% - Accent3 3" xfId="133" xr:uid="{00000000-0005-0000-0000-00005C000000}"/>
    <cellStyle name="20% - Accent3 4" xfId="134" xr:uid="{00000000-0005-0000-0000-00005D000000}"/>
    <cellStyle name="20% - Accent3 5" xfId="135" xr:uid="{00000000-0005-0000-0000-00005E000000}"/>
    <cellStyle name="20% - Accent3 6" xfId="136" xr:uid="{00000000-0005-0000-0000-00005F000000}"/>
    <cellStyle name="20% - Accent4 2" xfId="137" xr:uid="{00000000-0005-0000-0000-000060000000}"/>
    <cellStyle name="20% - Accent4 3" xfId="138" xr:uid="{00000000-0005-0000-0000-000061000000}"/>
    <cellStyle name="20% - Accent4 4" xfId="139" xr:uid="{00000000-0005-0000-0000-000062000000}"/>
    <cellStyle name="20% - Accent4 5" xfId="140" xr:uid="{00000000-0005-0000-0000-000063000000}"/>
    <cellStyle name="20% - Accent4 6" xfId="141" xr:uid="{00000000-0005-0000-0000-000064000000}"/>
    <cellStyle name="20% - Accent5 2" xfId="142" xr:uid="{00000000-0005-0000-0000-000065000000}"/>
    <cellStyle name="20% - Accent5 3" xfId="143" xr:uid="{00000000-0005-0000-0000-000066000000}"/>
    <cellStyle name="20% - Accent5 4" xfId="144" xr:uid="{00000000-0005-0000-0000-000067000000}"/>
    <cellStyle name="20% - Accent5 5" xfId="145" xr:uid="{00000000-0005-0000-0000-000068000000}"/>
    <cellStyle name="20% - Accent5 6" xfId="146" xr:uid="{00000000-0005-0000-0000-000069000000}"/>
    <cellStyle name="20% - Accent6 2" xfId="147" xr:uid="{00000000-0005-0000-0000-00006A000000}"/>
    <cellStyle name="20% - Accent6 3" xfId="148" xr:uid="{00000000-0005-0000-0000-00006B000000}"/>
    <cellStyle name="20% - Accent6 4" xfId="149" xr:uid="{00000000-0005-0000-0000-00006C000000}"/>
    <cellStyle name="20% - Accent6 5" xfId="150" xr:uid="{00000000-0005-0000-0000-00006D000000}"/>
    <cellStyle name="20% - Accent6 6" xfId="151" xr:uid="{00000000-0005-0000-0000-00006E000000}"/>
    <cellStyle name="40% - Accent1 2" xfId="152" xr:uid="{00000000-0005-0000-0000-00006F000000}"/>
    <cellStyle name="40% - Accent1 3" xfId="153" xr:uid="{00000000-0005-0000-0000-000070000000}"/>
    <cellStyle name="40% - Accent1 4" xfId="154" xr:uid="{00000000-0005-0000-0000-000071000000}"/>
    <cellStyle name="40% - Accent1 5" xfId="155" xr:uid="{00000000-0005-0000-0000-000072000000}"/>
    <cellStyle name="40% - Accent1 6" xfId="156" xr:uid="{00000000-0005-0000-0000-000073000000}"/>
    <cellStyle name="40% - Accent2 2" xfId="157" xr:uid="{00000000-0005-0000-0000-000074000000}"/>
    <cellStyle name="40% - Accent2 3" xfId="158" xr:uid="{00000000-0005-0000-0000-000075000000}"/>
    <cellStyle name="40% - Accent2 4" xfId="159" xr:uid="{00000000-0005-0000-0000-000076000000}"/>
    <cellStyle name="40% - Accent2 5" xfId="160" xr:uid="{00000000-0005-0000-0000-000077000000}"/>
    <cellStyle name="40% - Accent2 6" xfId="161" xr:uid="{00000000-0005-0000-0000-000078000000}"/>
    <cellStyle name="40% - Accent3 2" xfId="162" xr:uid="{00000000-0005-0000-0000-000079000000}"/>
    <cellStyle name="40% - Accent3 3" xfId="163" xr:uid="{00000000-0005-0000-0000-00007A000000}"/>
    <cellStyle name="40% - Accent3 4" xfId="164" xr:uid="{00000000-0005-0000-0000-00007B000000}"/>
    <cellStyle name="40% - Accent3 5" xfId="165" xr:uid="{00000000-0005-0000-0000-00007C000000}"/>
    <cellStyle name="40% - Accent3 6" xfId="166" xr:uid="{00000000-0005-0000-0000-00007D000000}"/>
    <cellStyle name="40% - Accent4 2" xfId="167" xr:uid="{00000000-0005-0000-0000-00007E000000}"/>
    <cellStyle name="40% - Accent4 3" xfId="168" xr:uid="{00000000-0005-0000-0000-00007F000000}"/>
    <cellStyle name="40% - Accent4 4" xfId="169" xr:uid="{00000000-0005-0000-0000-000080000000}"/>
    <cellStyle name="40% - Accent4 5" xfId="170" xr:uid="{00000000-0005-0000-0000-000081000000}"/>
    <cellStyle name="40% - Accent4 6" xfId="171" xr:uid="{00000000-0005-0000-0000-000082000000}"/>
    <cellStyle name="40% - Accent5 2" xfId="172" xr:uid="{00000000-0005-0000-0000-000083000000}"/>
    <cellStyle name="40% - Accent5 3" xfId="173" xr:uid="{00000000-0005-0000-0000-000084000000}"/>
    <cellStyle name="40% - Accent5 4" xfId="174" xr:uid="{00000000-0005-0000-0000-000085000000}"/>
    <cellStyle name="40% - Accent5 5" xfId="175" xr:uid="{00000000-0005-0000-0000-000086000000}"/>
    <cellStyle name="40% - Accent5 6" xfId="176" xr:uid="{00000000-0005-0000-0000-000087000000}"/>
    <cellStyle name="40% - Accent6 2" xfId="177" xr:uid="{00000000-0005-0000-0000-000088000000}"/>
    <cellStyle name="40% - Accent6 3" xfId="178" xr:uid="{00000000-0005-0000-0000-000089000000}"/>
    <cellStyle name="40% - Accent6 4" xfId="179" xr:uid="{00000000-0005-0000-0000-00008A000000}"/>
    <cellStyle name="40% - Accent6 5" xfId="180" xr:uid="{00000000-0005-0000-0000-00008B000000}"/>
    <cellStyle name="40% - Accent6 6" xfId="181" xr:uid="{00000000-0005-0000-0000-00008C000000}"/>
    <cellStyle name="60% - Accent1 2" xfId="182" xr:uid="{00000000-0005-0000-0000-00008D000000}"/>
    <cellStyle name="60% - Accent1 3" xfId="183" xr:uid="{00000000-0005-0000-0000-00008E000000}"/>
    <cellStyle name="60% - Accent1 4" xfId="184" xr:uid="{00000000-0005-0000-0000-00008F000000}"/>
    <cellStyle name="60% - Accent1 5" xfId="185" xr:uid="{00000000-0005-0000-0000-000090000000}"/>
    <cellStyle name="60% - Accent1 6" xfId="186" xr:uid="{00000000-0005-0000-0000-000091000000}"/>
    <cellStyle name="60% - Accent2 2" xfId="187" xr:uid="{00000000-0005-0000-0000-000092000000}"/>
    <cellStyle name="60% - Accent2 3" xfId="188" xr:uid="{00000000-0005-0000-0000-000093000000}"/>
    <cellStyle name="60% - Accent2 4" xfId="189" xr:uid="{00000000-0005-0000-0000-000094000000}"/>
    <cellStyle name="60% - Accent2 5" xfId="190" xr:uid="{00000000-0005-0000-0000-000095000000}"/>
    <cellStyle name="60% - Accent2 6" xfId="191" xr:uid="{00000000-0005-0000-0000-000096000000}"/>
    <cellStyle name="60% - Accent3 2" xfId="192" xr:uid="{00000000-0005-0000-0000-000097000000}"/>
    <cellStyle name="60% - Accent3 3" xfId="193" xr:uid="{00000000-0005-0000-0000-000098000000}"/>
    <cellStyle name="60% - Accent3 4" xfId="194" xr:uid="{00000000-0005-0000-0000-000099000000}"/>
    <cellStyle name="60% - Accent3 5" xfId="195" xr:uid="{00000000-0005-0000-0000-00009A000000}"/>
    <cellStyle name="60% - Accent3 6" xfId="196" xr:uid="{00000000-0005-0000-0000-00009B000000}"/>
    <cellStyle name="60% - Accent4 2" xfId="197" xr:uid="{00000000-0005-0000-0000-00009C000000}"/>
    <cellStyle name="60% - Accent4 3" xfId="198" xr:uid="{00000000-0005-0000-0000-00009D000000}"/>
    <cellStyle name="60% - Accent4 4" xfId="199" xr:uid="{00000000-0005-0000-0000-00009E000000}"/>
    <cellStyle name="60% - Accent4 5" xfId="200" xr:uid="{00000000-0005-0000-0000-00009F000000}"/>
    <cellStyle name="60% - Accent4 6" xfId="201" xr:uid="{00000000-0005-0000-0000-0000A0000000}"/>
    <cellStyle name="60% - Accent5 2" xfId="202" xr:uid="{00000000-0005-0000-0000-0000A1000000}"/>
    <cellStyle name="60% - Accent5 3" xfId="203" xr:uid="{00000000-0005-0000-0000-0000A2000000}"/>
    <cellStyle name="60% - Accent5 4" xfId="204" xr:uid="{00000000-0005-0000-0000-0000A3000000}"/>
    <cellStyle name="60% - Accent5 5" xfId="205" xr:uid="{00000000-0005-0000-0000-0000A4000000}"/>
    <cellStyle name="60% - Accent5 6" xfId="206" xr:uid="{00000000-0005-0000-0000-0000A5000000}"/>
    <cellStyle name="60% - Accent6 2" xfId="207" xr:uid="{00000000-0005-0000-0000-0000A6000000}"/>
    <cellStyle name="60% - Accent6 3" xfId="208" xr:uid="{00000000-0005-0000-0000-0000A7000000}"/>
    <cellStyle name="60% - Accent6 4" xfId="209" xr:uid="{00000000-0005-0000-0000-0000A8000000}"/>
    <cellStyle name="60% - Accent6 5" xfId="210" xr:uid="{00000000-0005-0000-0000-0000A9000000}"/>
    <cellStyle name="60% - Accent6 6" xfId="211" xr:uid="{00000000-0005-0000-0000-0000AA000000}"/>
    <cellStyle name="Accent1 2" xfId="212" xr:uid="{00000000-0005-0000-0000-0000AB000000}"/>
    <cellStyle name="Accent1 3" xfId="213" xr:uid="{00000000-0005-0000-0000-0000AC000000}"/>
    <cellStyle name="Accent1 4" xfId="214" xr:uid="{00000000-0005-0000-0000-0000AD000000}"/>
    <cellStyle name="Accent1 5" xfId="215" xr:uid="{00000000-0005-0000-0000-0000AE000000}"/>
    <cellStyle name="Accent1 6" xfId="216" xr:uid="{00000000-0005-0000-0000-0000AF000000}"/>
    <cellStyle name="Accent2 2" xfId="217" xr:uid="{00000000-0005-0000-0000-0000B0000000}"/>
    <cellStyle name="Accent2 3" xfId="218" xr:uid="{00000000-0005-0000-0000-0000B1000000}"/>
    <cellStyle name="Accent2 4" xfId="219" xr:uid="{00000000-0005-0000-0000-0000B2000000}"/>
    <cellStyle name="Accent2 5" xfId="220" xr:uid="{00000000-0005-0000-0000-0000B3000000}"/>
    <cellStyle name="Accent2 6" xfId="221" xr:uid="{00000000-0005-0000-0000-0000B4000000}"/>
    <cellStyle name="Accent3 2" xfId="222" xr:uid="{00000000-0005-0000-0000-0000B5000000}"/>
    <cellStyle name="Accent3 3" xfId="223" xr:uid="{00000000-0005-0000-0000-0000B6000000}"/>
    <cellStyle name="Accent3 4" xfId="224" xr:uid="{00000000-0005-0000-0000-0000B7000000}"/>
    <cellStyle name="Accent3 5" xfId="225" xr:uid="{00000000-0005-0000-0000-0000B8000000}"/>
    <cellStyle name="Accent3 6" xfId="226" xr:uid="{00000000-0005-0000-0000-0000B9000000}"/>
    <cellStyle name="Accent4 2" xfId="227" xr:uid="{00000000-0005-0000-0000-0000BA000000}"/>
    <cellStyle name="Accent4 3" xfId="228" xr:uid="{00000000-0005-0000-0000-0000BB000000}"/>
    <cellStyle name="Accent4 4" xfId="229" xr:uid="{00000000-0005-0000-0000-0000BC000000}"/>
    <cellStyle name="Accent4 5" xfId="230" xr:uid="{00000000-0005-0000-0000-0000BD000000}"/>
    <cellStyle name="Accent4 6" xfId="231" xr:uid="{00000000-0005-0000-0000-0000BE000000}"/>
    <cellStyle name="Accent5 2" xfId="232" xr:uid="{00000000-0005-0000-0000-0000BF000000}"/>
    <cellStyle name="Accent5 3" xfId="233" xr:uid="{00000000-0005-0000-0000-0000C0000000}"/>
    <cellStyle name="Accent5 4" xfId="234" xr:uid="{00000000-0005-0000-0000-0000C1000000}"/>
    <cellStyle name="Accent5 5" xfId="235" xr:uid="{00000000-0005-0000-0000-0000C2000000}"/>
    <cellStyle name="Accent5 6" xfId="236" xr:uid="{00000000-0005-0000-0000-0000C3000000}"/>
    <cellStyle name="Accent6 2" xfId="237" xr:uid="{00000000-0005-0000-0000-0000C4000000}"/>
    <cellStyle name="Accent6 3" xfId="238" xr:uid="{00000000-0005-0000-0000-0000C5000000}"/>
    <cellStyle name="Accent6 4" xfId="239" xr:uid="{00000000-0005-0000-0000-0000C6000000}"/>
    <cellStyle name="Accent6 5" xfId="240" xr:uid="{00000000-0005-0000-0000-0000C7000000}"/>
    <cellStyle name="Accent6 6" xfId="241" xr:uid="{00000000-0005-0000-0000-0000C8000000}"/>
    <cellStyle name="alternate1" xfId="242" xr:uid="{00000000-0005-0000-0000-0000C9000000}"/>
    <cellStyle name="Bad 2" xfId="243" xr:uid="{00000000-0005-0000-0000-0000CA000000}"/>
    <cellStyle name="Bad 3" xfId="244" xr:uid="{00000000-0005-0000-0000-0000CB000000}"/>
    <cellStyle name="Bad 4" xfId="245" xr:uid="{00000000-0005-0000-0000-0000CC000000}"/>
    <cellStyle name="Bad 5" xfId="246" xr:uid="{00000000-0005-0000-0000-0000CD000000}"/>
    <cellStyle name="Bad 6" xfId="247" xr:uid="{00000000-0005-0000-0000-0000CE000000}"/>
    <cellStyle name="Body: normal cell" xfId="248" xr:uid="{00000000-0005-0000-0000-0000CF000000}"/>
    <cellStyle name="Calculation 2" xfId="249" xr:uid="{00000000-0005-0000-0000-0000D0000000}"/>
    <cellStyle name="Calculation 3" xfId="250" xr:uid="{00000000-0005-0000-0000-0000D1000000}"/>
    <cellStyle name="Calculation 4" xfId="251" xr:uid="{00000000-0005-0000-0000-0000D2000000}"/>
    <cellStyle name="Calculation 5" xfId="252" xr:uid="{00000000-0005-0000-0000-0000D3000000}"/>
    <cellStyle name="Calculation 6" xfId="253" xr:uid="{00000000-0005-0000-0000-0000D4000000}"/>
    <cellStyle name="Check Cell 2" xfId="254" xr:uid="{00000000-0005-0000-0000-0000D5000000}"/>
    <cellStyle name="Check Cell 3" xfId="255" xr:uid="{00000000-0005-0000-0000-0000D6000000}"/>
    <cellStyle name="Check Cell 4" xfId="256" xr:uid="{00000000-0005-0000-0000-0000D7000000}"/>
    <cellStyle name="Check Cell 5" xfId="257" xr:uid="{00000000-0005-0000-0000-0000D8000000}"/>
    <cellStyle name="Check Cell 6" xfId="258" xr:uid="{00000000-0005-0000-0000-0000D9000000}"/>
    <cellStyle name="Comma 10" xfId="259" xr:uid="{00000000-0005-0000-0000-0000DA000000}"/>
    <cellStyle name="Comma 11" xfId="260" xr:uid="{00000000-0005-0000-0000-0000DB000000}"/>
    <cellStyle name="Comma 2" xfId="261" xr:uid="{00000000-0005-0000-0000-0000DC000000}"/>
    <cellStyle name="Comma 2 2" xfId="262" xr:uid="{00000000-0005-0000-0000-0000DD000000}"/>
    <cellStyle name="Comma 2 3" xfId="263" xr:uid="{00000000-0005-0000-0000-0000DE000000}"/>
    <cellStyle name="Comma 2 4" xfId="264" xr:uid="{00000000-0005-0000-0000-0000DF000000}"/>
    <cellStyle name="Comma 2 5" xfId="265" xr:uid="{00000000-0005-0000-0000-0000E0000000}"/>
    <cellStyle name="Comma 2 6" xfId="266" xr:uid="{00000000-0005-0000-0000-0000E1000000}"/>
    <cellStyle name="Comma 3" xfId="267" xr:uid="{00000000-0005-0000-0000-0000E2000000}"/>
    <cellStyle name="Comma 3 2" xfId="268" xr:uid="{00000000-0005-0000-0000-0000E3000000}"/>
    <cellStyle name="Comma 3 3" xfId="269" xr:uid="{00000000-0005-0000-0000-0000E4000000}"/>
    <cellStyle name="Comma 3 4" xfId="270" xr:uid="{00000000-0005-0000-0000-0000E5000000}"/>
    <cellStyle name="Comma 3 5" xfId="271" xr:uid="{00000000-0005-0000-0000-0000E6000000}"/>
    <cellStyle name="Comma 3 6" xfId="272" xr:uid="{00000000-0005-0000-0000-0000E7000000}"/>
    <cellStyle name="Comma 4" xfId="273" xr:uid="{00000000-0005-0000-0000-0000E8000000}"/>
    <cellStyle name="Comma 4 2" xfId="274" xr:uid="{00000000-0005-0000-0000-0000E9000000}"/>
    <cellStyle name="Comma 4 3" xfId="275" xr:uid="{00000000-0005-0000-0000-0000EA000000}"/>
    <cellStyle name="Comma 4 4" xfId="276" xr:uid="{00000000-0005-0000-0000-0000EB000000}"/>
    <cellStyle name="Comma 4 5" xfId="277" xr:uid="{00000000-0005-0000-0000-0000EC000000}"/>
    <cellStyle name="Comma 5" xfId="278" xr:uid="{00000000-0005-0000-0000-0000ED000000}"/>
    <cellStyle name="Comma 6" xfId="279" xr:uid="{00000000-0005-0000-0000-0000EE000000}"/>
    <cellStyle name="Comma 7" xfId="280" xr:uid="{00000000-0005-0000-0000-0000EF000000}"/>
    <cellStyle name="Comma 7 2" xfId="281" xr:uid="{00000000-0005-0000-0000-0000F0000000}"/>
    <cellStyle name="Comma 8" xfId="282" xr:uid="{00000000-0005-0000-0000-0000F1000000}"/>
    <cellStyle name="Comma 9" xfId="283" xr:uid="{00000000-0005-0000-0000-0000F2000000}"/>
    <cellStyle name="Comma0" xfId="1" xr:uid="{00000000-0005-0000-0000-0000F3000000}"/>
    <cellStyle name="Currency 10" xfId="284" xr:uid="{00000000-0005-0000-0000-0000F4000000}"/>
    <cellStyle name="Currency 11" xfId="285" xr:uid="{00000000-0005-0000-0000-0000F5000000}"/>
    <cellStyle name="Currency 12" xfId="286" xr:uid="{00000000-0005-0000-0000-0000F6000000}"/>
    <cellStyle name="Currency 2" xfId="39" xr:uid="{00000000-0005-0000-0000-0000F7000000}"/>
    <cellStyle name="Currency 2 2" xfId="287" xr:uid="{00000000-0005-0000-0000-0000F8000000}"/>
    <cellStyle name="Currency 2 3" xfId="288" xr:uid="{00000000-0005-0000-0000-0000F9000000}"/>
    <cellStyle name="Currency 2 4" xfId="289" xr:uid="{00000000-0005-0000-0000-0000FA000000}"/>
    <cellStyle name="Currency 2 5" xfId="290" xr:uid="{00000000-0005-0000-0000-0000FB000000}"/>
    <cellStyle name="Currency 2 6" xfId="291" xr:uid="{00000000-0005-0000-0000-0000FC000000}"/>
    <cellStyle name="Currency 3" xfId="292" xr:uid="{00000000-0005-0000-0000-0000FD000000}"/>
    <cellStyle name="Currency 3 2" xfId="293" xr:uid="{00000000-0005-0000-0000-0000FE000000}"/>
    <cellStyle name="Currency 4" xfId="294" xr:uid="{00000000-0005-0000-0000-0000FF000000}"/>
    <cellStyle name="Currency 5" xfId="295" xr:uid="{00000000-0005-0000-0000-000000010000}"/>
    <cellStyle name="Currency 6" xfId="296" xr:uid="{00000000-0005-0000-0000-000001010000}"/>
    <cellStyle name="Currency 7" xfId="297" xr:uid="{00000000-0005-0000-0000-000002010000}"/>
    <cellStyle name="Currency 8" xfId="298" xr:uid="{00000000-0005-0000-0000-000003010000}"/>
    <cellStyle name="Currency 9" xfId="299" xr:uid="{00000000-0005-0000-0000-000004010000}"/>
    <cellStyle name="Currency0" xfId="2" xr:uid="{00000000-0005-0000-0000-000005010000}"/>
    <cellStyle name="Custom - Style1" xfId="3" xr:uid="{00000000-0005-0000-0000-000006010000}"/>
    <cellStyle name="Custom - Style8" xfId="4" xr:uid="{00000000-0005-0000-0000-000007010000}"/>
    <cellStyle name="Data   - Style2" xfId="5" xr:uid="{00000000-0005-0000-0000-000008010000}"/>
    <cellStyle name="Date" xfId="6" xr:uid="{00000000-0005-0000-0000-000009010000}"/>
    <cellStyle name="Euro" xfId="300" xr:uid="{00000000-0005-0000-0000-00000A010000}"/>
    <cellStyle name="Exhibits" xfId="301" xr:uid="{00000000-0005-0000-0000-00000B010000}"/>
    <cellStyle name="Explanatory Text 2" xfId="302" xr:uid="{00000000-0005-0000-0000-00000C010000}"/>
    <cellStyle name="Explanatory Text 3" xfId="303" xr:uid="{00000000-0005-0000-0000-00000D010000}"/>
    <cellStyle name="Explanatory Text 4" xfId="304" xr:uid="{00000000-0005-0000-0000-00000E010000}"/>
    <cellStyle name="Explanatory Text 5" xfId="305" xr:uid="{00000000-0005-0000-0000-00000F010000}"/>
    <cellStyle name="Explanatory Text 6" xfId="306" xr:uid="{00000000-0005-0000-0000-000010010000}"/>
    <cellStyle name="F2" xfId="307" xr:uid="{00000000-0005-0000-0000-000011010000}"/>
    <cellStyle name="F3" xfId="308" xr:uid="{00000000-0005-0000-0000-000012010000}"/>
    <cellStyle name="F4" xfId="309" xr:uid="{00000000-0005-0000-0000-000013010000}"/>
    <cellStyle name="F5" xfId="310" xr:uid="{00000000-0005-0000-0000-000014010000}"/>
    <cellStyle name="F6" xfId="311" xr:uid="{00000000-0005-0000-0000-000015010000}"/>
    <cellStyle name="F7" xfId="312" xr:uid="{00000000-0005-0000-0000-000016010000}"/>
    <cellStyle name="F8" xfId="313" xr:uid="{00000000-0005-0000-0000-000017010000}"/>
    <cellStyle name="Fixed" xfId="7" xr:uid="{00000000-0005-0000-0000-000018010000}"/>
    <cellStyle name="Good 2" xfId="314" xr:uid="{00000000-0005-0000-0000-000019010000}"/>
    <cellStyle name="Good 3" xfId="315" xr:uid="{00000000-0005-0000-0000-00001A010000}"/>
    <cellStyle name="Good 4" xfId="316" xr:uid="{00000000-0005-0000-0000-00001B010000}"/>
    <cellStyle name="Good 5" xfId="317" xr:uid="{00000000-0005-0000-0000-00001C010000}"/>
    <cellStyle name="Good 6" xfId="318" xr:uid="{00000000-0005-0000-0000-00001D010000}"/>
    <cellStyle name="Heading 1" xfId="8" builtinId="16" customBuiltin="1"/>
    <cellStyle name="Heading 1 2" xfId="319" xr:uid="{00000000-0005-0000-0000-00001F010000}"/>
    <cellStyle name="Heading 1 3" xfId="320" xr:uid="{00000000-0005-0000-0000-000020010000}"/>
    <cellStyle name="Heading 1 4" xfId="321" xr:uid="{00000000-0005-0000-0000-000021010000}"/>
    <cellStyle name="Heading 1 5" xfId="322" xr:uid="{00000000-0005-0000-0000-000022010000}"/>
    <cellStyle name="Heading 1 6" xfId="323" xr:uid="{00000000-0005-0000-0000-000023010000}"/>
    <cellStyle name="Heading 2" xfId="9" builtinId="17" customBuiltin="1"/>
    <cellStyle name="Heading 2 2" xfId="324" xr:uid="{00000000-0005-0000-0000-000025010000}"/>
    <cellStyle name="Heading 2 3" xfId="325" xr:uid="{00000000-0005-0000-0000-000026010000}"/>
    <cellStyle name="Heading 2 4" xfId="326" xr:uid="{00000000-0005-0000-0000-000027010000}"/>
    <cellStyle name="Heading 2 5" xfId="327" xr:uid="{00000000-0005-0000-0000-000028010000}"/>
    <cellStyle name="Heading 2 6" xfId="328" xr:uid="{00000000-0005-0000-0000-000029010000}"/>
    <cellStyle name="Heading 3 2" xfId="329" xr:uid="{00000000-0005-0000-0000-00002A010000}"/>
    <cellStyle name="Heading 3 3" xfId="330" xr:uid="{00000000-0005-0000-0000-00002B010000}"/>
    <cellStyle name="Heading 3 4" xfId="331" xr:uid="{00000000-0005-0000-0000-00002C010000}"/>
    <cellStyle name="Heading 3 5" xfId="332" xr:uid="{00000000-0005-0000-0000-00002D010000}"/>
    <cellStyle name="Heading 3 6" xfId="333" xr:uid="{00000000-0005-0000-0000-00002E010000}"/>
    <cellStyle name="Heading 4 2" xfId="334" xr:uid="{00000000-0005-0000-0000-00002F010000}"/>
    <cellStyle name="Heading 4 3" xfId="335" xr:uid="{00000000-0005-0000-0000-000030010000}"/>
    <cellStyle name="Heading 4 4" xfId="336" xr:uid="{00000000-0005-0000-0000-000031010000}"/>
    <cellStyle name="Heading 4 5" xfId="337" xr:uid="{00000000-0005-0000-0000-000032010000}"/>
    <cellStyle name="Heading 4 6" xfId="338" xr:uid="{00000000-0005-0000-0000-000033010000}"/>
    <cellStyle name="HEADING1" xfId="339" xr:uid="{00000000-0005-0000-0000-000034010000}"/>
    <cellStyle name="HEADING2" xfId="340" xr:uid="{00000000-0005-0000-0000-000035010000}"/>
    <cellStyle name="HeadlineStyle" xfId="341" xr:uid="{00000000-0005-0000-0000-000036010000}"/>
    <cellStyle name="HeadlineStyle 2" xfId="342" xr:uid="{00000000-0005-0000-0000-000037010000}"/>
    <cellStyle name="HeadlineStyle_Yields" xfId="343" xr:uid="{00000000-0005-0000-0000-000038010000}"/>
    <cellStyle name="HeadlineStyleJustified" xfId="344" xr:uid="{00000000-0005-0000-0000-000039010000}"/>
    <cellStyle name="Input 2" xfId="345" xr:uid="{00000000-0005-0000-0000-00003A010000}"/>
    <cellStyle name="Input 3" xfId="346" xr:uid="{00000000-0005-0000-0000-00003B010000}"/>
    <cellStyle name="Input 4" xfId="347" xr:uid="{00000000-0005-0000-0000-00003C010000}"/>
    <cellStyle name="Input 5" xfId="348" xr:uid="{00000000-0005-0000-0000-00003D010000}"/>
    <cellStyle name="Input 6" xfId="349" xr:uid="{00000000-0005-0000-0000-00003E010000}"/>
    <cellStyle name="Labels - Style3" xfId="10" xr:uid="{00000000-0005-0000-0000-00003F010000}"/>
    <cellStyle name="Lines" xfId="350" xr:uid="{00000000-0005-0000-0000-000040010000}"/>
    <cellStyle name="Linked Cell 2" xfId="351" xr:uid="{00000000-0005-0000-0000-000041010000}"/>
    <cellStyle name="Linked Cell 3" xfId="352" xr:uid="{00000000-0005-0000-0000-000042010000}"/>
    <cellStyle name="Linked Cell 4" xfId="353" xr:uid="{00000000-0005-0000-0000-000043010000}"/>
    <cellStyle name="Linked Cell 5" xfId="354" xr:uid="{00000000-0005-0000-0000-000044010000}"/>
    <cellStyle name="Linked Cell 6" xfId="355" xr:uid="{00000000-0005-0000-0000-000045010000}"/>
    <cellStyle name="Neutral 2" xfId="356" xr:uid="{00000000-0005-0000-0000-000046010000}"/>
    <cellStyle name="Neutral 3" xfId="357" xr:uid="{00000000-0005-0000-0000-000047010000}"/>
    <cellStyle name="Neutral 4" xfId="358" xr:uid="{00000000-0005-0000-0000-000048010000}"/>
    <cellStyle name="Neutral 5" xfId="359" xr:uid="{00000000-0005-0000-0000-000049010000}"/>
    <cellStyle name="Neutral 6" xfId="360" xr:uid="{00000000-0005-0000-0000-00004A010000}"/>
    <cellStyle name="Normal" xfId="0" builtinId="0"/>
    <cellStyle name="Normal - Style1" xfId="11" xr:uid="{00000000-0005-0000-0000-00004C010000}"/>
    <cellStyle name="Normal - Style2" xfId="12" xr:uid="{00000000-0005-0000-0000-00004D010000}"/>
    <cellStyle name="Normal - Style3" xfId="13" xr:uid="{00000000-0005-0000-0000-00004E010000}"/>
    <cellStyle name="Normal - Style4" xfId="14" xr:uid="{00000000-0005-0000-0000-00004F010000}"/>
    <cellStyle name="Normal - Style5" xfId="15" xr:uid="{00000000-0005-0000-0000-000050010000}"/>
    <cellStyle name="Normal - Style6" xfId="16" xr:uid="{00000000-0005-0000-0000-000051010000}"/>
    <cellStyle name="Normal - Style7" xfId="17" xr:uid="{00000000-0005-0000-0000-000052010000}"/>
    <cellStyle name="Normal - Style8" xfId="18" xr:uid="{00000000-0005-0000-0000-000053010000}"/>
    <cellStyle name="Normal 10" xfId="361" xr:uid="{00000000-0005-0000-0000-000054010000}"/>
    <cellStyle name="Normal 10 2" xfId="362" xr:uid="{00000000-0005-0000-0000-000055010000}"/>
    <cellStyle name="Normal 10 3" xfId="363" xr:uid="{00000000-0005-0000-0000-000056010000}"/>
    <cellStyle name="Normal 10 70" xfId="364" xr:uid="{00000000-0005-0000-0000-000057010000}"/>
    <cellStyle name="Normal 10_Avera Rebuttal Analyses" xfId="365" xr:uid="{00000000-0005-0000-0000-000058010000}"/>
    <cellStyle name="Normal 11" xfId="366" xr:uid="{00000000-0005-0000-0000-000059010000}"/>
    <cellStyle name="Normal 11 2" xfId="367" xr:uid="{00000000-0005-0000-0000-00005A010000}"/>
    <cellStyle name="Normal 11 3" xfId="368" xr:uid="{00000000-0005-0000-0000-00005B010000}"/>
    <cellStyle name="Normal 11_Avera Rebuttal Analyses" xfId="369" xr:uid="{00000000-0005-0000-0000-00005C010000}"/>
    <cellStyle name="Normal 12" xfId="370" xr:uid="{00000000-0005-0000-0000-00005D010000}"/>
    <cellStyle name="Normal 12 2" xfId="371" xr:uid="{00000000-0005-0000-0000-00005E010000}"/>
    <cellStyle name="Normal 12_Avera Rebuttal Analyses" xfId="372" xr:uid="{00000000-0005-0000-0000-00005F010000}"/>
    <cellStyle name="Normal 13" xfId="373" xr:uid="{00000000-0005-0000-0000-000060010000}"/>
    <cellStyle name="Normal 13 2" xfId="374" xr:uid="{00000000-0005-0000-0000-000061010000}"/>
    <cellStyle name="Normal 13_Avera Rebuttal Analyses" xfId="375" xr:uid="{00000000-0005-0000-0000-000062010000}"/>
    <cellStyle name="Normal 14" xfId="376" xr:uid="{00000000-0005-0000-0000-000063010000}"/>
    <cellStyle name="Normal 14 2" xfId="377" xr:uid="{00000000-0005-0000-0000-000064010000}"/>
    <cellStyle name="Normal 14 2 2" xfId="378" xr:uid="{00000000-0005-0000-0000-000065010000}"/>
    <cellStyle name="Normal 15" xfId="379" xr:uid="{00000000-0005-0000-0000-000066010000}"/>
    <cellStyle name="Normal 16" xfId="380" xr:uid="{00000000-0005-0000-0000-000067010000}"/>
    <cellStyle name="Normal 17" xfId="381" xr:uid="{00000000-0005-0000-0000-000068010000}"/>
    <cellStyle name="Normal 18" xfId="382" xr:uid="{00000000-0005-0000-0000-000069010000}"/>
    <cellStyle name="Normal 19" xfId="383" xr:uid="{00000000-0005-0000-0000-00006A010000}"/>
    <cellStyle name="Normal 2" xfId="35" xr:uid="{00000000-0005-0000-0000-00006B010000}"/>
    <cellStyle name="Normal 2 10" xfId="384" xr:uid="{00000000-0005-0000-0000-00006C010000}"/>
    <cellStyle name="Normal 2 11" xfId="385" xr:uid="{00000000-0005-0000-0000-00006D010000}"/>
    <cellStyle name="Normal 2 12" xfId="386" xr:uid="{00000000-0005-0000-0000-00006E010000}"/>
    <cellStyle name="Normal 2 13" xfId="387" xr:uid="{00000000-0005-0000-0000-00006F010000}"/>
    <cellStyle name="Normal 2 2" xfId="388" xr:uid="{00000000-0005-0000-0000-000070010000}"/>
    <cellStyle name="Normal 2 3" xfId="389" xr:uid="{00000000-0005-0000-0000-000071010000}"/>
    <cellStyle name="Normal 2 4" xfId="390" xr:uid="{00000000-0005-0000-0000-000072010000}"/>
    <cellStyle name="Normal 2 4 2" xfId="391" xr:uid="{00000000-0005-0000-0000-000073010000}"/>
    <cellStyle name="Normal 2 4 2 2" xfId="392" xr:uid="{00000000-0005-0000-0000-000074010000}"/>
    <cellStyle name="Normal 2 4 2_Avera Analyses - Black Hills CO" xfId="393" xr:uid="{00000000-0005-0000-0000-000075010000}"/>
    <cellStyle name="Normal 2 4 3" xfId="394" xr:uid="{00000000-0005-0000-0000-000076010000}"/>
    <cellStyle name="Normal 2 4 4" xfId="395" xr:uid="{00000000-0005-0000-0000-000077010000}"/>
    <cellStyle name="Normal 2 4_Avera Analyses - Black Hills CO" xfId="396" xr:uid="{00000000-0005-0000-0000-000078010000}"/>
    <cellStyle name="Normal 2 5" xfId="397" xr:uid="{00000000-0005-0000-0000-000079010000}"/>
    <cellStyle name="Normal 2 5 2" xfId="398" xr:uid="{00000000-0005-0000-0000-00007A010000}"/>
    <cellStyle name="Normal 2 5_Avera Analyses - Black Hills CO" xfId="399" xr:uid="{00000000-0005-0000-0000-00007B010000}"/>
    <cellStyle name="Normal 2 6" xfId="400" xr:uid="{00000000-0005-0000-0000-00007C010000}"/>
    <cellStyle name="Normal 2 7" xfId="401" xr:uid="{00000000-0005-0000-0000-00007D010000}"/>
    <cellStyle name="Normal 2 8" xfId="402" xr:uid="{00000000-0005-0000-0000-00007E010000}"/>
    <cellStyle name="Normal 2 9" xfId="403" xr:uid="{00000000-0005-0000-0000-00007F010000}"/>
    <cellStyle name="Normal 2_Atmos Rebuttal Analyses" xfId="404" xr:uid="{00000000-0005-0000-0000-000080010000}"/>
    <cellStyle name="Normal 20" xfId="405" xr:uid="{00000000-0005-0000-0000-000081010000}"/>
    <cellStyle name="Normal 21" xfId="406" xr:uid="{00000000-0005-0000-0000-000082010000}"/>
    <cellStyle name="Normal 21 2" xfId="407" xr:uid="{00000000-0005-0000-0000-000083010000}"/>
    <cellStyle name="Normal 22" xfId="408" xr:uid="{00000000-0005-0000-0000-000084010000}"/>
    <cellStyle name="Normal 23" xfId="40" xr:uid="{00000000-0005-0000-0000-000085010000}"/>
    <cellStyle name="Normal 24" xfId="409" xr:uid="{00000000-0005-0000-0000-000086010000}"/>
    <cellStyle name="Normal 3" xfId="36" xr:uid="{00000000-0005-0000-0000-000087010000}"/>
    <cellStyle name="Normal 3 2" xfId="37" xr:uid="{00000000-0005-0000-0000-000088010000}"/>
    <cellStyle name="Normal 3 2 10" xfId="410" xr:uid="{00000000-0005-0000-0000-000089010000}"/>
    <cellStyle name="Normal 3 2 2" xfId="411" xr:uid="{00000000-0005-0000-0000-00008A010000}"/>
    <cellStyle name="Normal 3 2_Avera Rebuttal Analyses" xfId="412" xr:uid="{00000000-0005-0000-0000-00008B010000}"/>
    <cellStyle name="Normal 3 3" xfId="413" xr:uid="{00000000-0005-0000-0000-00008C010000}"/>
    <cellStyle name="Normal 3_Atmos Rebuttal Analyses" xfId="414" xr:uid="{00000000-0005-0000-0000-00008D010000}"/>
    <cellStyle name="Normal 4" xfId="38" xr:uid="{00000000-0005-0000-0000-00008E010000}"/>
    <cellStyle name="Normal 4 2" xfId="415" xr:uid="{00000000-0005-0000-0000-00008F010000}"/>
    <cellStyle name="Normal 4 3" xfId="416" xr:uid="{00000000-0005-0000-0000-000090010000}"/>
    <cellStyle name="Normal 4_Exhibits MPG-5 thru 18, 22" xfId="417" xr:uid="{00000000-0005-0000-0000-000091010000}"/>
    <cellStyle name="Normal 5" xfId="418" xr:uid="{00000000-0005-0000-0000-000092010000}"/>
    <cellStyle name="Normal 5 2" xfId="419" xr:uid="{00000000-0005-0000-0000-000093010000}"/>
    <cellStyle name="Normal 5 3" xfId="420" xr:uid="{00000000-0005-0000-0000-000094010000}"/>
    <cellStyle name="Normal 5 4" xfId="421" xr:uid="{00000000-0005-0000-0000-000095010000}"/>
    <cellStyle name="Normal 5 5" xfId="422" xr:uid="{00000000-0005-0000-0000-000096010000}"/>
    <cellStyle name="Normal 5_Atmos Rebuttal Analyses" xfId="423" xr:uid="{00000000-0005-0000-0000-000097010000}"/>
    <cellStyle name="Normal 6" xfId="424" xr:uid="{00000000-0005-0000-0000-000098010000}"/>
    <cellStyle name="Normal 6 2" xfId="425" xr:uid="{00000000-0005-0000-0000-000099010000}"/>
    <cellStyle name="Normal 6 3" xfId="426" xr:uid="{00000000-0005-0000-0000-00009A010000}"/>
    <cellStyle name="Normal 6 4" xfId="427" xr:uid="{00000000-0005-0000-0000-00009B010000}"/>
    <cellStyle name="Normal 6 5" xfId="428" xr:uid="{00000000-0005-0000-0000-00009C010000}"/>
    <cellStyle name="Normal 6 6" xfId="429" xr:uid="{00000000-0005-0000-0000-00009D010000}"/>
    <cellStyle name="Normal 6_Atmos Rebuttal Analyses" xfId="430" xr:uid="{00000000-0005-0000-0000-00009E010000}"/>
    <cellStyle name="Normal 7" xfId="431" xr:uid="{00000000-0005-0000-0000-00009F010000}"/>
    <cellStyle name="Normal 7 2" xfId="432" xr:uid="{00000000-0005-0000-0000-0000A0010000}"/>
    <cellStyle name="Normal 7 3" xfId="433" xr:uid="{00000000-0005-0000-0000-0000A1010000}"/>
    <cellStyle name="Normal 7 4" xfId="434" xr:uid="{00000000-0005-0000-0000-0000A2010000}"/>
    <cellStyle name="Normal 7 5" xfId="435" xr:uid="{00000000-0005-0000-0000-0000A3010000}"/>
    <cellStyle name="Normal 7 6" xfId="436" xr:uid="{00000000-0005-0000-0000-0000A4010000}"/>
    <cellStyle name="Normal 7_Avera Rebuttal Analyses" xfId="437" xr:uid="{00000000-0005-0000-0000-0000A5010000}"/>
    <cellStyle name="Normal 8" xfId="438" xr:uid="{00000000-0005-0000-0000-0000A6010000}"/>
    <cellStyle name="Normal 8 2" xfId="439" xr:uid="{00000000-0005-0000-0000-0000A7010000}"/>
    <cellStyle name="Normal 8 3" xfId="440" xr:uid="{00000000-0005-0000-0000-0000A8010000}"/>
    <cellStyle name="Normal 8 4" xfId="441" xr:uid="{00000000-0005-0000-0000-0000A9010000}"/>
    <cellStyle name="Normal 8_Avera Rebuttal Analyses" xfId="442" xr:uid="{00000000-0005-0000-0000-0000AA010000}"/>
    <cellStyle name="Normal 9" xfId="443" xr:uid="{00000000-0005-0000-0000-0000AB010000}"/>
    <cellStyle name="Normal 9 2" xfId="444" xr:uid="{00000000-0005-0000-0000-0000AC010000}"/>
    <cellStyle name="Normal 9 3" xfId="445" xr:uid="{00000000-0005-0000-0000-0000AD010000}"/>
    <cellStyle name="Normal 9 4" xfId="446" xr:uid="{00000000-0005-0000-0000-0000AE010000}"/>
    <cellStyle name="Normal 9_Avera Rebuttal Analyses" xfId="447" xr:uid="{00000000-0005-0000-0000-0000AF010000}"/>
    <cellStyle name="Note 2" xfId="448" xr:uid="{00000000-0005-0000-0000-0000B0010000}"/>
    <cellStyle name="Note 3" xfId="449" xr:uid="{00000000-0005-0000-0000-0000B1010000}"/>
    <cellStyle name="Note 4" xfId="450" xr:uid="{00000000-0005-0000-0000-0000B2010000}"/>
    <cellStyle name="Note 5" xfId="451" xr:uid="{00000000-0005-0000-0000-0000B3010000}"/>
    <cellStyle name="Note 6" xfId="452" xr:uid="{00000000-0005-0000-0000-0000B4010000}"/>
    <cellStyle name="Output 2" xfId="453" xr:uid="{00000000-0005-0000-0000-0000B5010000}"/>
    <cellStyle name="Output 3" xfId="454" xr:uid="{00000000-0005-0000-0000-0000B6010000}"/>
    <cellStyle name="Output 4" xfId="455" xr:uid="{00000000-0005-0000-0000-0000B7010000}"/>
    <cellStyle name="Output 5" xfId="456" xr:uid="{00000000-0005-0000-0000-0000B8010000}"/>
    <cellStyle name="Output 6" xfId="457" xr:uid="{00000000-0005-0000-0000-0000B9010000}"/>
    <cellStyle name="Output Amounts" xfId="19" xr:uid="{00000000-0005-0000-0000-0000BA010000}"/>
    <cellStyle name="Output Column Headings" xfId="20" xr:uid="{00000000-0005-0000-0000-0000BB010000}"/>
    <cellStyle name="Output Line Items" xfId="21" xr:uid="{00000000-0005-0000-0000-0000BC010000}"/>
    <cellStyle name="Output Report Heading" xfId="22" xr:uid="{00000000-0005-0000-0000-0000BD010000}"/>
    <cellStyle name="Output Report Title" xfId="23" xr:uid="{00000000-0005-0000-0000-0000BE010000}"/>
    <cellStyle name="Percent 10" xfId="458" xr:uid="{00000000-0005-0000-0000-0000BF010000}"/>
    <cellStyle name="Percent 11" xfId="459" xr:uid="{00000000-0005-0000-0000-0000C0010000}"/>
    <cellStyle name="Percent 12" xfId="460" xr:uid="{00000000-0005-0000-0000-0000C1010000}"/>
    <cellStyle name="Percent 13" xfId="461" xr:uid="{00000000-0005-0000-0000-0000C2010000}"/>
    <cellStyle name="Percent 2" xfId="462" xr:uid="{00000000-0005-0000-0000-0000C3010000}"/>
    <cellStyle name="Percent 2 2" xfId="463" xr:uid="{00000000-0005-0000-0000-0000C4010000}"/>
    <cellStyle name="Percent 2 2 2" xfId="464" xr:uid="{00000000-0005-0000-0000-0000C5010000}"/>
    <cellStyle name="Percent 2 2 2 2" xfId="465" xr:uid="{00000000-0005-0000-0000-0000C6010000}"/>
    <cellStyle name="Percent 2 3" xfId="466" xr:uid="{00000000-0005-0000-0000-0000C7010000}"/>
    <cellStyle name="Percent 2 4" xfId="467" xr:uid="{00000000-0005-0000-0000-0000C8010000}"/>
    <cellStyle name="Percent 2 5" xfId="468" xr:uid="{00000000-0005-0000-0000-0000C9010000}"/>
    <cellStyle name="Percent 2 6" xfId="469" xr:uid="{00000000-0005-0000-0000-0000CA010000}"/>
    <cellStyle name="Percent 2_Atmos Rebuttal Analyses" xfId="470" xr:uid="{00000000-0005-0000-0000-0000CB010000}"/>
    <cellStyle name="Percent 3" xfId="471" xr:uid="{00000000-0005-0000-0000-0000CC010000}"/>
    <cellStyle name="Percent 3 2" xfId="472" xr:uid="{00000000-0005-0000-0000-0000CD010000}"/>
    <cellStyle name="Percent 4" xfId="473" xr:uid="{00000000-0005-0000-0000-0000CE010000}"/>
    <cellStyle name="Percent 4 2" xfId="474" xr:uid="{00000000-0005-0000-0000-0000CF010000}"/>
    <cellStyle name="Percent 5" xfId="475" xr:uid="{00000000-0005-0000-0000-0000D0010000}"/>
    <cellStyle name="Percent 6" xfId="476" xr:uid="{00000000-0005-0000-0000-0000D1010000}"/>
    <cellStyle name="Percent 7" xfId="477" xr:uid="{00000000-0005-0000-0000-0000D2010000}"/>
    <cellStyle name="Percent 8" xfId="478" xr:uid="{00000000-0005-0000-0000-0000D3010000}"/>
    <cellStyle name="Percent 8 2" xfId="479" xr:uid="{00000000-0005-0000-0000-0000D4010000}"/>
    <cellStyle name="Percent 9" xfId="480" xr:uid="{00000000-0005-0000-0000-0000D5010000}"/>
    <cellStyle name="PSChar" xfId="481" xr:uid="{00000000-0005-0000-0000-0000D6010000}"/>
    <cellStyle name="PSDate" xfId="482" xr:uid="{00000000-0005-0000-0000-0000D7010000}"/>
    <cellStyle name="PSDec" xfId="483" xr:uid="{00000000-0005-0000-0000-0000D8010000}"/>
    <cellStyle name="PSHeading" xfId="484" xr:uid="{00000000-0005-0000-0000-0000D9010000}"/>
    <cellStyle name="PSInt" xfId="485" xr:uid="{00000000-0005-0000-0000-0000DA010000}"/>
    <cellStyle name="PSSpacer" xfId="486" xr:uid="{00000000-0005-0000-0000-0000DB010000}"/>
    <cellStyle name="Reset  - Style4" xfId="24" xr:uid="{00000000-0005-0000-0000-0000DC010000}"/>
    <cellStyle name="Reset  - Style7" xfId="25" xr:uid="{00000000-0005-0000-0000-0000DD010000}"/>
    <cellStyle name="SAPBEXaggData" xfId="487" xr:uid="{00000000-0005-0000-0000-0000DE010000}"/>
    <cellStyle name="SAPBEXaggDataEmph" xfId="488" xr:uid="{00000000-0005-0000-0000-0000DF010000}"/>
    <cellStyle name="SAPBEXaggItem" xfId="489" xr:uid="{00000000-0005-0000-0000-0000E0010000}"/>
    <cellStyle name="SAPBEXaggItemX" xfId="490" xr:uid="{00000000-0005-0000-0000-0000E1010000}"/>
    <cellStyle name="SAPBEXchaText" xfId="491" xr:uid="{00000000-0005-0000-0000-0000E2010000}"/>
    <cellStyle name="SAPBEXexcBad7" xfId="492" xr:uid="{00000000-0005-0000-0000-0000E3010000}"/>
    <cellStyle name="SAPBEXexcBad8" xfId="493" xr:uid="{00000000-0005-0000-0000-0000E4010000}"/>
    <cellStyle name="SAPBEXexcBad9" xfId="494" xr:uid="{00000000-0005-0000-0000-0000E5010000}"/>
    <cellStyle name="SAPBEXexcCritical4" xfId="495" xr:uid="{00000000-0005-0000-0000-0000E6010000}"/>
    <cellStyle name="SAPBEXexcCritical5" xfId="496" xr:uid="{00000000-0005-0000-0000-0000E7010000}"/>
    <cellStyle name="SAPBEXexcCritical6" xfId="497" xr:uid="{00000000-0005-0000-0000-0000E8010000}"/>
    <cellStyle name="SAPBEXexcGood1" xfId="498" xr:uid="{00000000-0005-0000-0000-0000E9010000}"/>
    <cellStyle name="SAPBEXexcGood2" xfId="499" xr:uid="{00000000-0005-0000-0000-0000EA010000}"/>
    <cellStyle name="SAPBEXexcGood3" xfId="500" xr:uid="{00000000-0005-0000-0000-0000EB010000}"/>
    <cellStyle name="SAPBEXfilterDrill" xfId="501" xr:uid="{00000000-0005-0000-0000-0000EC010000}"/>
    <cellStyle name="SAPBEXfilterItem" xfId="502" xr:uid="{00000000-0005-0000-0000-0000ED010000}"/>
    <cellStyle name="SAPBEXfilterText" xfId="503" xr:uid="{00000000-0005-0000-0000-0000EE010000}"/>
    <cellStyle name="SAPBEXformats" xfId="504" xr:uid="{00000000-0005-0000-0000-0000EF010000}"/>
    <cellStyle name="SAPBEXheaderItem" xfId="505" xr:uid="{00000000-0005-0000-0000-0000F0010000}"/>
    <cellStyle name="SAPBEXheaderText" xfId="506" xr:uid="{00000000-0005-0000-0000-0000F1010000}"/>
    <cellStyle name="SAPBEXHLevel0" xfId="507" xr:uid="{00000000-0005-0000-0000-0000F2010000}"/>
    <cellStyle name="SAPBEXHLevel0X" xfId="508" xr:uid="{00000000-0005-0000-0000-0000F3010000}"/>
    <cellStyle name="SAPBEXHLevel1" xfId="509" xr:uid="{00000000-0005-0000-0000-0000F4010000}"/>
    <cellStyle name="SAPBEXHLevel1X" xfId="510" xr:uid="{00000000-0005-0000-0000-0000F5010000}"/>
    <cellStyle name="SAPBEXHLevel2" xfId="511" xr:uid="{00000000-0005-0000-0000-0000F6010000}"/>
    <cellStyle name="SAPBEXHLevel2X" xfId="512" xr:uid="{00000000-0005-0000-0000-0000F7010000}"/>
    <cellStyle name="SAPBEXHLevel3" xfId="513" xr:uid="{00000000-0005-0000-0000-0000F8010000}"/>
    <cellStyle name="SAPBEXHLevel3X" xfId="514" xr:uid="{00000000-0005-0000-0000-0000F9010000}"/>
    <cellStyle name="SAPBEXresData" xfId="515" xr:uid="{00000000-0005-0000-0000-0000FA010000}"/>
    <cellStyle name="SAPBEXresDataEmph" xfId="516" xr:uid="{00000000-0005-0000-0000-0000FB010000}"/>
    <cellStyle name="SAPBEXresItem" xfId="517" xr:uid="{00000000-0005-0000-0000-0000FC010000}"/>
    <cellStyle name="SAPBEXresItemX" xfId="518" xr:uid="{00000000-0005-0000-0000-0000FD010000}"/>
    <cellStyle name="SAPBEXstdData" xfId="519" xr:uid="{00000000-0005-0000-0000-0000FE010000}"/>
    <cellStyle name="SAPBEXstdDataEmph" xfId="520" xr:uid="{00000000-0005-0000-0000-0000FF010000}"/>
    <cellStyle name="SAPBEXstdItem" xfId="521" xr:uid="{00000000-0005-0000-0000-000000020000}"/>
    <cellStyle name="SAPBEXstdItemX" xfId="522" xr:uid="{00000000-0005-0000-0000-000001020000}"/>
    <cellStyle name="SAPBEXtitle" xfId="523" xr:uid="{00000000-0005-0000-0000-000002020000}"/>
    <cellStyle name="SAPBEXundefined" xfId="524" xr:uid="{00000000-0005-0000-0000-000003020000}"/>
    <cellStyle name="Style 1" xfId="525" xr:uid="{00000000-0005-0000-0000-000004020000}"/>
    <cellStyle name="Style 105" xfId="526" xr:uid="{00000000-0005-0000-0000-000005020000}"/>
    <cellStyle name="Style 109" xfId="527" xr:uid="{00000000-0005-0000-0000-000006020000}"/>
    <cellStyle name="Style 113" xfId="528" xr:uid="{00000000-0005-0000-0000-000007020000}"/>
    <cellStyle name="Style 117" xfId="529" xr:uid="{00000000-0005-0000-0000-000008020000}"/>
    <cellStyle name="Style 140" xfId="530" xr:uid="{00000000-0005-0000-0000-000009020000}"/>
    <cellStyle name="Style 144" xfId="531" xr:uid="{00000000-0005-0000-0000-00000A020000}"/>
    <cellStyle name="Style 21" xfId="532" xr:uid="{00000000-0005-0000-0000-00000B020000}"/>
    <cellStyle name="Style 21 2" xfId="533" xr:uid="{00000000-0005-0000-0000-00000C020000}"/>
    <cellStyle name="Style 22" xfId="534" xr:uid="{00000000-0005-0000-0000-00000D020000}"/>
    <cellStyle name="Style 22 2" xfId="535" xr:uid="{00000000-0005-0000-0000-00000E020000}"/>
    <cellStyle name="Style 22 2 2" xfId="536" xr:uid="{00000000-0005-0000-0000-00000F020000}"/>
    <cellStyle name="Style 22 2_Avera Rebuttal Analyses" xfId="537" xr:uid="{00000000-0005-0000-0000-000010020000}"/>
    <cellStyle name="Style 23" xfId="538" xr:uid="{00000000-0005-0000-0000-000011020000}"/>
    <cellStyle name="Style 24" xfId="539" xr:uid="{00000000-0005-0000-0000-000012020000}"/>
    <cellStyle name="Style 24 2" xfId="540" xr:uid="{00000000-0005-0000-0000-000013020000}"/>
    <cellStyle name="Style 24 2 2" xfId="541" xr:uid="{00000000-0005-0000-0000-000014020000}"/>
    <cellStyle name="Style 24 2_Avera Rebuttal Analyses" xfId="542" xr:uid="{00000000-0005-0000-0000-000015020000}"/>
    <cellStyle name="Style 25" xfId="543" xr:uid="{00000000-0005-0000-0000-000016020000}"/>
    <cellStyle name="Style 26" xfId="544" xr:uid="{00000000-0005-0000-0000-000017020000}"/>
    <cellStyle name="Style 26 2" xfId="545" xr:uid="{00000000-0005-0000-0000-000018020000}"/>
    <cellStyle name="Style 26 2 2" xfId="546" xr:uid="{00000000-0005-0000-0000-000019020000}"/>
    <cellStyle name="Style 26 2_Avera Rebuttal Analyses" xfId="547" xr:uid="{00000000-0005-0000-0000-00001A020000}"/>
    <cellStyle name="Style 26 3" xfId="548" xr:uid="{00000000-0005-0000-0000-00001B020000}"/>
    <cellStyle name="Style 26 4" xfId="549" xr:uid="{00000000-0005-0000-0000-00001C020000}"/>
    <cellStyle name="Style 27" xfId="550" xr:uid="{00000000-0005-0000-0000-00001D020000}"/>
    <cellStyle name="Style 28" xfId="551" xr:uid="{00000000-0005-0000-0000-00001E020000}"/>
    <cellStyle name="Style 29" xfId="552" xr:uid="{00000000-0005-0000-0000-00001F020000}"/>
    <cellStyle name="Style 30" xfId="553" xr:uid="{00000000-0005-0000-0000-000020020000}"/>
    <cellStyle name="Style 31" xfId="554" xr:uid="{00000000-0005-0000-0000-000021020000}"/>
    <cellStyle name="Style 32" xfId="555" xr:uid="{00000000-0005-0000-0000-000022020000}"/>
    <cellStyle name="Style 33" xfId="556" xr:uid="{00000000-0005-0000-0000-000023020000}"/>
    <cellStyle name="Style 34" xfId="557" xr:uid="{00000000-0005-0000-0000-000024020000}"/>
    <cellStyle name="Style 35" xfId="558" xr:uid="{00000000-0005-0000-0000-000025020000}"/>
    <cellStyle name="Style 36" xfId="559" xr:uid="{00000000-0005-0000-0000-000026020000}"/>
    <cellStyle name="Style 37" xfId="560" xr:uid="{00000000-0005-0000-0000-000027020000}"/>
    <cellStyle name="Style 38" xfId="561" xr:uid="{00000000-0005-0000-0000-000028020000}"/>
    <cellStyle name="Style 39" xfId="562" xr:uid="{00000000-0005-0000-0000-000029020000}"/>
    <cellStyle name="STYLE1" xfId="563" xr:uid="{00000000-0005-0000-0000-00002A020000}"/>
    <cellStyle name="STYLE2" xfId="564" xr:uid="{00000000-0005-0000-0000-00002B020000}"/>
    <cellStyle name="STYLE3" xfId="565" xr:uid="{00000000-0005-0000-0000-00002C020000}"/>
    <cellStyle name="STYLE4" xfId="566" xr:uid="{00000000-0005-0000-0000-00002D020000}"/>
    <cellStyle name="Table  - Style5" xfId="26" xr:uid="{00000000-0005-0000-0000-00002E020000}"/>
    <cellStyle name="Table  - Style6" xfId="27" xr:uid="{00000000-0005-0000-0000-00002F020000}"/>
    <cellStyle name="Title  - Style1" xfId="28" xr:uid="{00000000-0005-0000-0000-000030020000}"/>
    <cellStyle name="Title  - Style6" xfId="29" xr:uid="{00000000-0005-0000-0000-000031020000}"/>
    <cellStyle name="Title 2" xfId="567" xr:uid="{00000000-0005-0000-0000-000032020000}"/>
    <cellStyle name="Title 3" xfId="568" xr:uid="{00000000-0005-0000-0000-000033020000}"/>
    <cellStyle name="Title 4" xfId="569" xr:uid="{00000000-0005-0000-0000-000034020000}"/>
    <cellStyle name="Title 5" xfId="570" xr:uid="{00000000-0005-0000-0000-000035020000}"/>
    <cellStyle name="Title 6" xfId="571" xr:uid="{00000000-0005-0000-0000-000036020000}"/>
    <cellStyle name="Total" xfId="30" builtinId="25" customBuiltin="1"/>
    <cellStyle name="Total 2" xfId="572" xr:uid="{00000000-0005-0000-0000-000038020000}"/>
    <cellStyle name="Total 3" xfId="573" xr:uid="{00000000-0005-0000-0000-000039020000}"/>
    <cellStyle name="Total 4" xfId="574" xr:uid="{00000000-0005-0000-0000-00003A020000}"/>
    <cellStyle name="Total 5" xfId="575" xr:uid="{00000000-0005-0000-0000-00003B020000}"/>
    <cellStyle name="Total 6" xfId="576" xr:uid="{00000000-0005-0000-0000-00003C020000}"/>
    <cellStyle name="TotCol - Style5" xfId="31" xr:uid="{00000000-0005-0000-0000-00003D020000}"/>
    <cellStyle name="TotCol - Style7" xfId="32" xr:uid="{00000000-0005-0000-0000-00003E020000}"/>
    <cellStyle name="TotRow - Style4" xfId="33" xr:uid="{00000000-0005-0000-0000-00003F020000}"/>
    <cellStyle name="TotRow - Style8" xfId="34" xr:uid="{00000000-0005-0000-0000-000040020000}"/>
    <cellStyle name="Warning Text 2" xfId="577" xr:uid="{00000000-0005-0000-0000-000041020000}"/>
    <cellStyle name="Warning Text 3" xfId="578" xr:uid="{00000000-0005-0000-0000-000042020000}"/>
    <cellStyle name="Warning Text 4" xfId="579" xr:uid="{00000000-0005-0000-0000-000043020000}"/>
    <cellStyle name="Warning Text 5" xfId="580" xr:uid="{00000000-0005-0000-0000-000044020000}"/>
    <cellStyle name="Warning Text 6" xfId="581" xr:uid="{00000000-0005-0000-0000-000045020000}"/>
    <cellStyle name="Обычный_RTS_select_issues" xfId="582" xr:uid="{00000000-0005-0000-0000-00004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AMM\Documents\FINCAP\Jobs\LGE-KU\ODP%20VA%202015\KU-ODP%20VA%20Analys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5%20CASES\1506%20MISO\McKenzie%20Adjustment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SPIEGEL-%23266564-v3-Risk_Premium_Adjustment_Exhibits_Upd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 Proxy Group"/>
      <sheetName val="Proxy Group Ticker"/>
      <sheetName val="Proxy Group Risk Measures"/>
      <sheetName val="Exhibit List"/>
      <sheetName val="2"/>
      <sheetName val="3 (1)"/>
      <sheetName val="3 (2)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"/>
      <sheetName val="9"/>
      <sheetName val="10 (1)"/>
      <sheetName val="10 (2)"/>
      <sheetName val="10 (3)"/>
      <sheetName val="CAPM (1)"/>
      <sheetName val="CAPM (2)"/>
      <sheetName val="Stock Price (Electric)"/>
      <sheetName val="Stock Price (Non-Utility)"/>
      <sheetName val="2015 05 Market DCF"/>
      <sheetName val="Bond Yields"/>
      <sheetName val="Size Premium"/>
      <sheetName val="Ordinal Ratings"/>
      <sheetName val="Electric Utility Data"/>
      <sheetName val="CS Data"/>
      <sheetName val="CS Data-Operating Cos"/>
      <sheetName val="2 (1)"/>
      <sheetName val="2 (2)"/>
      <sheetName val="3"/>
      <sheetName val="8 (1)"/>
      <sheetName val="8 (2)"/>
    </sheetNames>
    <sheetDataSet>
      <sheetData sheetId="0">
        <row r="8">
          <cell r="B8" t="str">
            <v>ALE</v>
          </cell>
          <cell r="C8" t="str">
            <v>ALLETE</v>
          </cell>
          <cell r="E8" t="str">
            <v>BBB+</v>
          </cell>
          <cell r="G8" t="str">
            <v>A3</v>
          </cell>
          <cell r="I8">
            <v>2</v>
          </cell>
          <cell r="K8" t="str">
            <v>A</v>
          </cell>
          <cell r="M8">
            <v>0.8</v>
          </cell>
          <cell r="O8">
            <v>2266.6799999999998</v>
          </cell>
        </row>
        <row r="9">
          <cell r="B9" t="str">
            <v>LNT</v>
          </cell>
          <cell r="C9" t="str">
            <v>Alliant Energy</v>
          </cell>
          <cell r="E9" t="str">
            <v>A-</v>
          </cell>
          <cell r="G9" t="str">
            <v>A3</v>
          </cell>
          <cell r="I9">
            <v>2</v>
          </cell>
          <cell r="K9" t="str">
            <v>A</v>
          </cell>
          <cell r="M9">
            <v>0.8</v>
          </cell>
          <cell r="O9">
            <v>6809.12</v>
          </cell>
        </row>
        <row r="10">
          <cell r="B10" t="str">
            <v>AEE</v>
          </cell>
          <cell r="C10" t="str">
            <v>Ameren Corp.</v>
          </cell>
          <cell r="E10" t="str">
            <v>BBB+</v>
          </cell>
          <cell r="G10" t="str">
            <v>Baa1</v>
          </cell>
          <cell r="I10">
            <v>2</v>
          </cell>
          <cell r="K10" t="str">
            <v>B++</v>
          </cell>
          <cell r="M10">
            <v>0.75</v>
          </cell>
          <cell r="O10">
            <v>9767.08</v>
          </cell>
        </row>
        <row r="11">
          <cell r="B11" t="str">
            <v>AEP</v>
          </cell>
          <cell r="C11" t="str">
            <v>American Elec Pwr</v>
          </cell>
          <cell r="E11" t="str">
            <v>BBB</v>
          </cell>
          <cell r="G11" t="str">
            <v>Baa1</v>
          </cell>
          <cell r="I11">
            <v>2</v>
          </cell>
          <cell r="K11" t="str">
            <v>A</v>
          </cell>
          <cell r="M11">
            <v>0.7</v>
          </cell>
          <cell r="O11">
            <v>26995.09</v>
          </cell>
        </row>
        <row r="12">
          <cell r="B12" t="str">
            <v>AVA</v>
          </cell>
          <cell r="C12" t="str">
            <v>Avista Corp.</v>
          </cell>
          <cell r="E12" t="str">
            <v>BBB</v>
          </cell>
          <cell r="G12" t="str">
            <v>Baa1</v>
          </cell>
          <cell r="I12">
            <v>2</v>
          </cell>
          <cell r="K12" t="str">
            <v>A</v>
          </cell>
          <cell r="M12">
            <v>0.8</v>
          </cell>
          <cell r="O12">
            <v>2002.64</v>
          </cell>
        </row>
        <row r="13">
          <cell r="B13" t="str">
            <v>BKH</v>
          </cell>
          <cell r="C13" t="str">
            <v>Black Hills Corp.</v>
          </cell>
          <cell r="E13" t="str">
            <v>BBB</v>
          </cell>
          <cell r="G13" t="str">
            <v>Baa1</v>
          </cell>
          <cell r="I13">
            <v>2</v>
          </cell>
          <cell r="K13" t="str">
            <v>B++</v>
          </cell>
          <cell r="M13">
            <v>0.95</v>
          </cell>
          <cell r="O13">
            <v>2107.13</v>
          </cell>
        </row>
        <row r="14">
          <cell r="B14" t="str">
            <v>CNP</v>
          </cell>
          <cell r="C14" t="str">
            <v>CenterPoint Energy</v>
          </cell>
          <cell r="E14" t="str">
            <v>A-</v>
          </cell>
          <cell r="G14" t="str">
            <v>Baa1</v>
          </cell>
          <cell r="I14">
            <v>2</v>
          </cell>
          <cell r="K14" t="str">
            <v>B++</v>
          </cell>
          <cell r="M14">
            <v>0.8</v>
          </cell>
          <cell r="O14">
            <v>8665.7999999999993</v>
          </cell>
        </row>
        <row r="15">
          <cell r="B15" t="str">
            <v>CNL</v>
          </cell>
          <cell r="C15" t="str">
            <v>Cleco Corp.</v>
          </cell>
          <cell r="E15" t="str">
            <v>BBB+</v>
          </cell>
          <cell r="G15" t="str">
            <v>Baa1</v>
          </cell>
          <cell r="I15">
            <v>1</v>
          </cell>
          <cell r="K15" t="str">
            <v>A</v>
          </cell>
          <cell r="M15">
            <v>0.75</v>
          </cell>
          <cell r="O15">
            <v>3265.32</v>
          </cell>
        </row>
        <row r="16">
          <cell r="B16" t="str">
            <v>CMS</v>
          </cell>
          <cell r="C16" t="str">
            <v>CMS Energy Corp.</v>
          </cell>
          <cell r="E16" t="str">
            <v>BBB+</v>
          </cell>
          <cell r="G16" t="str">
            <v>Baa2</v>
          </cell>
          <cell r="I16">
            <v>2</v>
          </cell>
          <cell r="K16" t="str">
            <v>B++</v>
          </cell>
          <cell r="M16">
            <v>0.75</v>
          </cell>
          <cell r="O16">
            <v>9204.6</v>
          </cell>
        </row>
        <row r="17">
          <cell r="B17" t="str">
            <v>ED</v>
          </cell>
          <cell r="C17" t="str">
            <v>Consolidated Edison</v>
          </cell>
          <cell r="E17" t="str">
            <v>A-</v>
          </cell>
          <cell r="G17" t="str">
            <v>A3</v>
          </cell>
          <cell r="I17">
            <v>1</v>
          </cell>
          <cell r="K17" t="str">
            <v>A+</v>
          </cell>
          <cell r="M17">
            <v>0.6</v>
          </cell>
          <cell r="O17">
            <v>17894.72</v>
          </cell>
        </row>
        <row r="18">
          <cell r="B18" t="str">
            <v>D</v>
          </cell>
          <cell r="C18" t="str">
            <v>Dominion Resources</v>
          </cell>
          <cell r="E18" t="str">
            <v>A-</v>
          </cell>
          <cell r="G18" t="str">
            <v>Baa2</v>
          </cell>
          <cell r="I18">
            <v>2</v>
          </cell>
          <cell r="K18" t="str">
            <v>B++</v>
          </cell>
          <cell r="M18">
            <v>0.7</v>
          </cell>
          <cell r="O18">
            <v>42196.03</v>
          </cell>
        </row>
        <row r="19">
          <cell r="B19" t="str">
            <v>DTE</v>
          </cell>
          <cell r="C19" t="str">
            <v>DTE Energy Co.</v>
          </cell>
          <cell r="E19" t="str">
            <v>BBB+</v>
          </cell>
          <cell r="G19" t="str">
            <v>A3</v>
          </cell>
          <cell r="I19">
            <v>2</v>
          </cell>
          <cell r="K19" t="str">
            <v>B++</v>
          </cell>
          <cell r="M19">
            <v>0.75</v>
          </cell>
          <cell r="O19">
            <v>14003.88</v>
          </cell>
        </row>
        <row r="20">
          <cell r="B20" t="str">
            <v>DUK</v>
          </cell>
          <cell r="C20" t="str">
            <v>Duke Energy Corp.</v>
          </cell>
          <cell r="E20" t="str">
            <v>A-</v>
          </cell>
          <cell r="G20" t="str">
            <v>A3</v>
          </cell>
          <cell r="I20">
            <v>2</v>
          </cell>
          <cell r="K20" t="str">
            <v>A</v>
          </cell>
          <cell r="M20">
            <v>0.6</v>
          </cell>
          <cell r="O20">
            <v>53446.93</v>
          </cell>
        </row>
        <row r="21">
          <cell r="B21" t="str">
            <v>EIX</v>
          </cell>
          <cell r="C21" t="str">
            <v>Edison International</v>
          </cell>
          <cell r="E21" t="str">
            <v>BBB+</v>
          </cell>
          <cell r="G21" t="str">
            <v>A3</v>
          </cell>
          <cell r="I21">
            <v>2</v>
          </cell>
          <cell r="K21" t="str">
            <v>A</v>
          </cell>
          <cell r="M21">
            <v>0.75</v>
          </cell>
          <cell r="O21">
            <v>19467.21</v>
          </cell>
        </row>
        <row r="22">
          <cell r="B22" t="str">
            <v>EE</v>
          </cell>
          <cell r="C22" t="str">
            <v>El Paso Electric</v>
          </cell>
          <cell r="E22" t="str">
            <v>BBB</v>
          </cell>
          <cell r="G22" t="str">
            <v>Baa1</v>
          </cell>
          <cell r="I22">
            <v>2</v>
          </cell>
          <cell r="K22" t="str">
            <v>B++</v>
          </cell>
          <cell r="M22">
            <v>0.7</v>
          </cell>
          <cell r="O22">
            <v>1442.4</v>
          </cell>
        </row>
        <row r="23">
          <cell r="B23" t="str">
            <v>EDE</v>
          </cell>
          <cell r="C23" t="str">
            <v>Empire District Elec</v>
          </cell>
          <cell r="E23" t="str">
            <v>BBB</v>
          </cell>
          <cell r="G23" t="str">
            <v>Baa1</v>
          </cell>
          <cell r="I23">
            <v>2</v>
          </cell>
          <cell r="K23" t="str">
            <v>B++</v>
          </cell>
          <cell r="M23">
            <v>0.7</v>
          </cell>
          <cell r="O23">
            <v>1017.41</v>
          </cell>
        </row>
        <row r="24">
          <cell r="B24" t="str">
            <v>ETR</v>
          </cell>
          <cell r="C24" t="str">
            <v>Entergy Corp.</v>
          </cell>
          <cell r="E24" t="str">
            <v>BBB</v>
          </cell>
          <cell r="G24" t="str">
            <v>Baa3</v>
          </cell>
          <cell r="I24">
            <v>3</v>
          </cell>
          <cell r="K24" t="str">
            <v>B++</v>
          </cell>
          <cell r="M24">
            <v>0.7</v>
          </cell>
          <cell r="O24">
            <v>13325.32</v>
          </cell>
        </row>
        <row r="25">
          <cell r="B25" t="str">
            <v>ES</v>
          </cell>
          <cell r="C25" t="str">
            <v>Eversource Energy</v>
          </cell>
          <cell r="E25" t="str">
            <v>A</v>
          </cell>
          <cell r="G25" t="str">
            <v>Baa1</v>
          </cell>
          <cell r="I25">
            <v>1</v>
          </cell>
          <cell r="K25" t="str">
            <v>A</v>
          </cell>
          <cell r="M25">
            <v>0.75</v>
          </cell>
          <cell r="O25">
            <v>15409.9</v>
          </cell>
        </row>
        <row r="26">
          <cell r="B26" t="str">
            <v>EXC</v>
          </cell>
          <cell r="C26" t="str">
            <v>Exelon Corp.</v>
          </cell>
          <cell r="E26" t="str">
            <v>BBB</v>
          </cell>
          <cell r="G26" t="str">
            <v>Baa2</v>
          </cell>
          <cell r="I26">
            <v>3</v>
          </cell>
          <cell r="K26" t="str">
            <v>B++</v>
          </cell>
          <cell r="M26">
            <v>0.7</v>
          </cell>
          <cell r="O26">
            <v>28886.09</v>
          </cell>
        </row>
        <row r="27">
          <cell r="B27" t="str">
            <v>FE</v>
          </cell>
          <cell r="C27" t="str">
            <v>FirstEnergy Corp.</v>
          </cell>
          <cell r="E27" t="str">
            <v>BBB-</v>
          </cell>
          <cell r="G27" t="str">
            <v>Baa3</v>
          </cell>
          <cell r="I27">
            <v>3</v>
          </cell>
          <cell r="K27" t="str">
            <v>B+</v>
          </cell>
          <cell r="M27">
            <v>0.7</v>
          </cell>
          <cell r="O27">
            <v>14749.77</v>
          </cell>
        </row>
        <row r="28">
          <cell r="B28" t="str">
            <v>GXP</v>
          </cell>
          <cell r="C28" t="str">
            <v>Great Plains Energy</v>
          </cell>
          <cell r="E28" t="str">
            <v>BBB+</v>
          </cell>
          <cell r="G28" t="str">
            <v>Baa2</v>
          </cell>
          <cell r="I28">
            <v>3</v>
          </cell>
          <cell r="K28" t="str">
            <v>B+</v>
          </cell>
          <cell r="M28">
            <v>0.85</v>
          </cell>
          <cell r="O28">
            <v>3966.38</v>
          </cell>
        </row>
        <row r="29">
          <cell r="B29" t="str">
            <v>HE</v>
          </cell>
          <cell r="C29" t="str">
            <v>Hawaiian Elec.</v>
          </cell>
          <cell r="E29" t="str">
            <v>BBB-</v>
          </cell>
          <cell r="G29" t="str">
            <v>NR</v>
          </cell>
          <cell r="I29">
            <v>2</v>
          </cell>
          <cell r="K29" t="str">
            <v>A</v>
          </cell>
          <cell r="M29">
            <v>0.8</v>
          </cell>
          <cell r="O29">
            <v>3321.33</v>
          </cell>
        </row>
        <row r="30">
          <cell r="B30" t="str">
            <v>IDA</v>
          </cell>
          <cell r="C30" t="str">
            <v>IDACORP, Inc.</v>
          </cell>
          <cell r="E30" t="str">
            <v>BBB</v>
          </cell>
          <cell r="G30" t="str">
            <v>Baa1</v>
          </cell>
          <cell r="I30">
            <v>2</v>
          </cell>
          <cell r="K30" t="str">
            <v>B++</v>
          </cell>
          <cell r="M30">
            <v>0.8</v>
          </cell>
          <cell r="O30">
            <v>2974.92</v>
          </cell>
        </row>
        <row r="31">
          <cell r="B31" t="str">
            <v>TEG</v>
          </cell>
          <cell r="C31" t="str">
            <v>Integrys Energy Group</v>
          </cell>
          <cell r="E31" t="str">
            <v>A-</v>
          </cell>
          <cell r="G31" t="str">
            <v>A3</v>
          </cell>
          <cell r="I31">
            <v>2</v>
          </cell>
          <cell r="K31" t="str">
            <v>A</v>
          </cell>
          <cell r="M31">
            <v>0.8</v>
          </cell>
          <cell r="O31">
            <v>5685.09</v>
          </cell>
        </row>
        <row r="32">
          <cell r="B32" t="str">
            <v>ITC</v>
          </cell>
          <cell r="C32" t="str">
            <v>ITC Holdings Corp.</v>
          </cell>
          <cell r="E32" t="str">
            <v>A-</v>
          </cell>
          <cell r="G32" t="str">
            <v>Baa2</v>
          </cell>
          <cell r="I32">
            <v>2</v>
          </cell>
          <cell r="K32" t="str">
            <v>B++</v>
          </cell>
          <cell r="M32">
            <v>0.65</v>
          </cell>
          <cell r="O32">
            <v>5485.75</v>
          </cell>
        </row>
        <row r="33">
          <cell r="B33" t="str">
            <v>MGEE</v>
          </cell>
          <cell r="C33" t="str">
            <v>MGE Energy</v>
          </cell>
          <cell r="E33" t="str">
            <v>NR</v>
          </cell>
          <cell r="G33" t="str">
            <v>NR</v>
          </cell>
          <cell r="I33">
            <v>1</v>
          </cell>
          <cell r="K33" t="str">
            <v>A</v>
          </cell>
          <cell r="M33">
            <v>0.7</v>
          </cell>
          <cell r="O33">
            <v>1365.92</v>
          </cell>
        </row>
        <row r="34">
          <cell r="B34" t="str">
            <v>NEE</v>
          </cell>
          <cell r="C34" t="str">
            <v>NextEra Energy, Inc.</v>
          </cell>
          <cell r="E34" t="str">
            <v>A-</v>
          </cell>
          <cell r="G34" t="str">
            <v>Baa1</v>
          </cell>
          <cell r="I34">
            <v>2</v>
          </cell>
          <cell r="K34" t="str">
            <v>A</v>
          </cell>
          <cell r="M34">
            <v>0.75</v>
          </cell>
          <cell r="O34">
            <v>44891.95</v>
          </cell>
        </row>
        <row r="35">
          <cell r="B35" t="str">
            <v>NWE</v>
          </cell>
          <cell r="C35" t="str">
            <v>NorthWestern Corp.</v>
          </cell>
          <cell r="E35" t="str">
            <v>BBB</v>
          </cell>
          <cell r="G35" t="str">
            <v>A3</v>
          </cell>
          <cell r="I35">
            <v>3</v>
          </cell>
          <cell r="K35" t="str">
            <v>B+</v>
          </cell>
          <cell r="M35">
            <v>0.7</v>
          </cell>
          <cell r="O35">
            <v>2436.1</v>
          </cell>
        </row>
        <row r="36">
          <cell r="B36" t="str">
            <v>OGE</v>
          </cell>
          <cell r="C36" t="str">
            <v>OGE Energy Corp.</v>
          </cell>
          <cell r="E36" t="str">
            <v>A-</v>
          </cell>
          <cell r="G36" t="str">
            <v>A3</v>
          </cell>
          <cell r="I36">
            <v>1</v>
          </cell>
          <cell r="K36" t="str">
            <v>A+</v>
          </cell>
          <cell r="M36">
            <v>0.9</v>
          </cell>
          <cell r="O36">
            <v>6330.49</v>
          </cell>
        </row>
        <row r="37">
          <cell r="B37" t="str">
            <v>OTTR</v>
          </cell>
          <cell r="C37" t="str">
            <v>Otter Tail Corp.</v>
          </cell>
          <cell r="E37" t="str">
            <v>BBB</v>
          </cell>
          <cell r="G37" t="str">
            <v>Baa2</v>
          </cell>
          <cell r="I37">
            <v>3</v>
          </cell>
          <cell r="K37" t="str">
            <v>B+</v>
          </cell>
          <cell r="M37">
            <v>0.9</v>
          </cell>
          <cell r="O37">
            <v>1012.27</v>
          </cell>
        </row>
        <row r="38">
          <cell r="B38" t="str">
            <v>POM</v>
          </cell>
          <cell r="C38" t="str">
            <v>Pepco Holdings</v>
          </cell>
          <cell r="E38" t="str">
            <v>BBB+</v>
          </cell>
          <cell r="G38" t="str">
            <v>Baa3</v>
          </cell>
          <cell r="I38">
            <v>3</v>
          </cell>
          <cell r="K38" t="str">
            <v>B+</v>
          </cell>
          <cell r="M38">
            <v>0.65</v>
          </cell>
          <cell r="O38">
            <v>6249.12</v>
          </cell>
        </row>
        <row r="39">
          <cell r="B39" t="str">
            <v>PCG</v>
          </cell>
          <cell r="C39" t="str">
            <v>PG&amp;E Corp.</v>
          </cell>
          <cell r="E39" t="str">
            <v>BBB</v>
          </cell>
          <cell r="G39" t="str">
            <v>Baa1</v>
          </cell>
          <cell r="I39">
            <v>3</v>
          </cell>
          <cell r="K39" t="str">
            <v>B+</v>
          </cell>
          <cell r="M39">
            <v>0.65</v>
          </cell>
          <cell r="O39">
            <v>24660.17</v>
          </cell>
        </row>
        <row r="40">
          <cell r="B40" t="str">
            <v>PNW</v>
          </cell>
          <cell r="C40" t="str">
            <v>Pinnacle West Capital</v>
          </cell>
          <cell r="E40" t="str">
            <v>A-</v>
          </cell>
          <cell r="G40" t="str">
            <v>A3</v>
          </cell>
          <cell r="I40">
            <v>1</v>
          </cell>
          <cell r="K40" t="str">
            <v>A+</v>
          </cell>
          <cell r="M40">
            <v>0.7</v>
          </cell>
          <cell r="O40">
            <v>6576.16</v>
          </cell>
        </row>
        <row r="41">
          <cell r="B41" t="str">
            <v>PNM</v>
          </cell>
          <cell r="C41" t="str">
            <v>PNM Resources</v>
          </cell>
          <cell r="E41" t="str">
            <v>BBB</v>
          </cell>
          <cell r="G41" t="str">
            <v>NR</v>
          </cell>
          <cell r="I41">
            <v>3</v>
          </cell>
          <cell r="K41" t="str">
            <v>B</v>
          </cell>
          <cell r="M41">
            <v>0.85</v>
          </cell>
          <cell r="O41">
            <v>2068.59</v>
          </cell>
        </row>
        <row r="42">
          <cell r="B42" t="str">
            <v>POR</v>
          </cell>
          <cell r="C42" t="str">
            <v>Portland General Elec.</v>
          </cell>
          <cell r="E42" t="str">
            <v>BBB</v>
          </cell>
          <cell r="G42" t="str">
            <v>A3</v>
          </cell>
          <cell r="I42">
            <v>2</v>
          </cell>
          <cell r="K42" t="str">
            <v>B++</v>
          </cell>
          <cell r="M42">
            <v>0.8</v>
          </cell>
          <cell r="O42">
            <v>2716.97</v>
          </cell>
        </row>
        <row r="43">
          <cell r="B43" t="str">
            <v>PPL</v>
          </cell>
          <cell r="C43" t="str">
            <v>PPL Corp.</v>
          </cell>
          <cell r="E43" t="str">
            <v>A-</v>
          </cell>
          <cell r="G43" t="str">
            <v>Baa2</v>
          </cell>
          <cell r="I43">
            <v>3</v>
          </cell>
          <cell r="K43" t="str">
            <v>B++</v>
          </cell>
          <cell r="M43">
            <v>0.65</v>
          </cell>
          <cell r="O43">
            <v>22421.8</v>
          </cell>
        </row>
        <row r="44">
          <cell r="B44" t="str">
            <v>PEG</v>
          </cell>
          <cell r="C44" t="str">
            <v>Pub Sv Enterprise Grp</v>
          </cell>
          <cell r="E44" t="str">
            <v>BBB+</v>
          </cell>
          <cell r="G44" t="str">
            <v>Baa2</v>
          </cell>
          <cell r="I44">
            <v>1</v>
          </cell>
          <cell r="K44" t="str">
            <v>A++</v>
          </cell>
          <cell r="M44">
            <v>0.75</v>
          </cell>
          <cell r="O44">
            <v>21385.77</v>
          </cell>
        </row>
        <row r="45">
          <cell r="B45" t="str">
            <v>SCG</v>
          </cell>
          <cell r="C45" t="str">
            <v>SCANA Corp.</v>
          </cell>
          <cell r="E45" t="str">
            <v>BBB+</v>
          </cell>
          <cell r="G45" t="str">
            <v>Baa3</v>
          </cell>
          <cell r="I45">
            <v>2</v>
          </cell>
          <cell r="K45" t="str">
            <v>B++</v>
          </cell>
          <cell r="M45">
            <v>0.75</v>
          </cell>
          <cell r="O45">
            <v>7455.09</v>
          </cell>
        </row>
        <row r="46">
          <cell r="B46" t="str">
            <v>SRE</v>
          </cell>
          <cell r="C46" t="str">
            <v>Sempra Energy</v>
          </cell>
          <cell r="E46" t="str">
            <v>BBB+</v>
          </cell>
          <cell r="G46" t="str">
            <v>Baa1</v>
          </cell>
          <cell r="I46">
            <v>2</v>
          </cell>
          <cell r="K46" t="str">
            <v>A</v>
          </cell>
          <cell r="M46">
            <v>0.8</v>
          </cell>
          <cell r="O46">
            <v>26119.81</v>
          </cell>
        </row>
        <row r="47">
          <cell r="B47" t="str">
            <v>SO</v>
          </cell>
          <cell r="C47" t="str">
            <v>Southern Company</v>
          </cell>
          <cell r="E47" t="str">
            <v>A</v>
          </cell>
          <cell r="G47" t="str">
            <v>Baa1</v>
          </cell>
          <cell r="I47">
            <v>2</v>
          </cell>
          <cell r="K47" t="str">
            <v>A</v>
          </cell>
          <cell r="M47">
            <v>0.6</v>
          </cell>
          <cell r="O47">
            <v>39218.71</v>
          </cell>
        </row>
        <row r="48">
          <cell r="B48" t="str">
            <v>TE</v>
          </cell>
          <cell r="C48" t="str">
            <v>TECO Energy</v>
          </cell>
          <cell r="E48" t="str">
            <v>BBB+</v>
          </cell>
          <cell r="G48" t="str">
            <v>Baa1</v>
          </cell>
          <cell r="I48">
            <v>2</v>
          </cell>
          <cell r="K48" t="str">
            <v>B++</v>
          </cell>
          <cell r="M48">
            <v>0.85</v>
          </cell>
          <cell r="O48">
            <v>4344.46</v>
          </cell>
        </row>
        <row r="49">
          <cell r="B49" t="str">
            <v>UIL</v>
          </cell>
          <cell r="C49" t="str">
            <v>UIL Holdings</v>
          </cell>
          <cell r="E49" t="str">
            <v>BBB</v>
          </cell>
          <cell r="G49" t="str">
            <v>Baa2</v>
          </cell>
          <cell r="I49">
            <v>2</v>
          </cell>
          <cell r="K49" t="str">
            <v>B++</v>
          </cell>
          <cell r="M49">
            <v>0.8</v>
          </cell>
          <cell r="O49">
            <v>2835.52</v>
          </cell>
        </row>
        <row r="50">
          <cell r="B50" t="str">
            <v>VVC</v>
          </cell>
          <cell r="C50" t="str">
            <v>Vectren Corp.</v>
          </cell>
          <cell r="E50" t="str">
            <v>A-</v>
          </cell>
          <cell r="G50" t="str">
            <v>NR</v>
          </cell>
          <cell r="I50">
            <v>2</v>
          </cell>
          <cell r="K50" t="str">
            <v>A</v>
          </cell>
          <cell r="M50">
            <v>0.8</v>
          </cell>
          <cell r="O50">
            <v>3461.77</v>
          </cell>
        </row>
        <row r="51">
          <cell r="B51" t="str">
            <v>WR</v>
          </cell>
          <cell r="C51" t="str">
            <v>Westar Energy</v>
          </cell>
          <cell r="E51" t="str">
            <v>BBB+</v>
          </cell>
          <cell r="G51" t="str">
            <v>Baa1</v>
          </cell>
          <cell r="I51">
            <v>2</v>
          </cell>
          <cell r="K51" t="str">
            <v>B++</v>
          </cell>
          <cell r="M51">
            <v>0.75</v>
          </cell>
          <cell r="O51">
            <v>4747.3999999999996</v>
          </cell>
        </row>
        <row r="52">
          <cell r="B52" t="str">
            <v>WEC</v>
          </cell>
          <cell r="C52" t="str">
            <v>Wisconsin Energy</v>
          </cell>
          <cell r="E52" t="str">
            <v>A-</v>
          </cell>
          <cell r="G52" t="str">
            <v>A3</v>
          </cell>
          <cell r="I52">
            <v>1</v>
          </cell>
          <cell r="K52" t="str">
            <v>A+</v>
          </cell>
          <cell r="M52">
            <v>0.65</v>
          </cell>
          <cell r="O52">
            <v>10722.33</v>
          </cell>
        </row>
        <row r="53">
          <cell r="B53" t="str">
            <v>XEL</v>
          </cell>
          <cell r="C53" t="str">
            <v>Xcel Energy Inc.</v>
          </cell>
          <cell r="E53" t="str">
            <v>A-</v>
          </cell>
          <cell r="G53" t="str">
            <v>A3</v>
          </cell>
          <cell r="I53">
            <v>1</v>
          </cell>
          <cell r="K53" t="str">
            <v>A</v>
          </cell>
          <cell r="M53">
            <v>0.65</v>
          </cell>
          <cell r="O53">
            <v>16963.080000000002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ES</v>
          </cell>
          <cell r="U1" t="str">
            <v>EXC</v>
          </cell>
          <cell r="V1" t="str">
            <v>FE</v>
          </cell>
          <cell r="W1" t="str">
            <v>GXP</v>
          </cell>
          <cell r="X1" t="str">
            <v>HE</v>
          </cell>
          <cell r="Y1" t="str">
            <v>IDA</v>
          </cell>
          <cell r="Z1" t="str">
            <v>TEG</v>
          </cell>
          <cell r="AA1" t="str">
            <v>ITC</v>
          </cell>
          <cell r="AB1" t="str">
            <v>MGEE</v>
          </cell>
          <cell r="AC1" t="str">
            <v>NEE</v>
          </cell>
          <cell r="AD1" t="str">
            <v>NWE</v>
          </cell>
          <cell r="AE1" t="str">
            <v>OGE</v>
          </cell>
          <cell r="AF1" t="str">
            <v>OTTR</v>
          </cell>
          <cell r="AG1" t="str">
            <v>POM</v>
          </cell>
          <cell r="AH1" t="str">
            <v>PCG</v>
          </cell>
          <cell r="AI1" t="str">
            <v>PNW</v>
          </cell>
          <cell r="AJ1" t="str">
            <v>PNM</v>
          </cell>
          <cell r="AK1" t="str">
            <v>POR</v>
          </cell>
          <cell r="AL1" t="str">
            <v>PPL</v>
          </cell>
          <cell r="AM1" t="str">
            <v>PEG</v>
          </cell>
          <cell r="AN1" t="str">
            <v>SCG</v>
          </cell>
          <cell r="AO1" t="str">
            <v>SRE</v>
          </cell>
          <cell r="AP1" t="str">
            <v>SO</v>
          </cell>
          <cell r="AQ1" t="str">
            <v>TE</v>
          </cell>
          <cell r="AR1" t="str">
            <v>UIL</v>
          </cell>
          <cell r="AS1" t="str">
            <v>VVC</v>
          </cell>
          <cell r="AT1" t="str">
            <v>WR</v>
          </cell>
          <cell r="AU1" t="str">
            <v>WEC</v>
          </cell>
          <cell r="AV1" t="str">
            <v>XEL</v>
          </cell>
          <cell r="AW1" t="e">
            <v>#N/A</v>
          </cell>
        </row>
        <row r="2">
          <cell r="C2">
            <v>49.59</v>
          </cell>
          <cell r="D2">
            <v>61.21</v>
          </cell>
          <cell r="E2">
            <v>40.65</v>
          </cell>
          <cell r="I2">
            <v>20.440000000000001</v>
          </cell>
          <cell r="L2">
            <v>61.14</v>
          </cell>
          <cell r="N2">
            <v>79.61</v>
          </cell>
          <cell r="O2">
            <v>76.05</v>
          </cell>
          <cell r="P2">
            <v>60.74</v>
          </cell>
          <cell r="T2">
            <v>49.29</v>
          </cell>
          <cell r="AC2">
            <v>102.23</v>
          </cell>
          <cell r="AE2">
            <v>31.6</v>
          </cell>
          <cell r="AI2">
            <v>60.98</v>
          </cell>
          <cell r="AO2">
            <v>107.6</v>
          </cell>
          <cell r="AP2">
            <v>43.23</v>
          </cell>
          <cell r="AQ2">
            <v>19.100000000000001</v>
          </cell>
          <cell r="AS2">
            <v>42.26</v>
          </cell>
          <cell r="AT2">
            <v>36.58</v>
          </cell>
          <cell r="AV2">
            <v>34.46</v>
          </cell>
        </row>
        <row r="3">
          <cell r="C3">
            <v>49.59</v>
          </cell>
          <cell r="D3">
            <v>61.33</v>
          </cell>
          <cell r="E3">
            <v>40.67</v>
          </cell>
          <cell r="I3">
            <v>20.51</v>
          </cell>
          <cell r="L3">
            <v>61.37</v>
          </cell>
          <cell r="N3">
            <v>79.66</v>
          </cell>
          <cell r="O3">
            <v>76.16</v>
          </cell>
          <cell r="P3">
            <v>60.83</v>
          </cell>
          <cell r="T3">
            <v>49.43</v>
          </cell>
          <cell r="AC3">
            <v>102.16</v>
          </cell>
          <cell r="AE3">
            <v>31.72</v>
          </cell>
          <cell r="AI3">
            <v>61.09</v>
          </cell>
          <cell r="AO3">
            <v>107.69</v>
          </cell>
          <cell r="AP3">
            <v>43.38</v>
          </cell>
          <cell r="AQ3">
            <v>19.079999999999998</v>
          </cell>
          <cell r="AS3">
            <v>42.55</v>
          </cell>
          <cell r="AT3">
            <v>36.590000000000003</v>
          </cell>
          <cell r="AV3">
            <v>34.51</v>
          </cell>
        </row>
        <row r="4">
          <cell r="C4">
            <v>49.08</v>
          </cell>
          <cell r="D4">
            <v>61.4</v>
          </cell>
          <cell r="E4">
            <v>40.92</v>
          </cell>
          <cell r="I4">
            <v>20.53</v>
          </cell>
          <cell r="L4">
            <v>61.38</v>
          </cell>
          <cell r="N4">
            <v>79.72</v>
          </cell>
          <cell r="O4">
            <v>76.540000000000006</v>
          </cell>
          <cell r="P4">
            <v>60.81</v>
          </cell>
          <cell r="T4">
            <v>49.47</v>
          </cell>
          <cell r="AC4">
            <v>102.52</v>
          </cell>
          <cell r="AE4">
            <v>31.83</v>
          </cell>
          <cell r="AI4">
            <v>60.96</v>
          </cell>
          <cell r="AO4">
            <v>107.75</v>
          </cell>
          <cell r="AP4">
            <v>43.67</v>
          </cell>
          <cell r="AQ4">
            <v>18.95</v>
          </cell>
          <cell r="AS4">
            <v>42.86</v>
          </cell>
          <cell r="AT4">
            <v>36.65</v>
          </cell>
          <cell r="AV4">
            <v>34.619999999999997</v>
          </cell>
        </row>
        <row r="5">
          <cell r="C5">
            <v>48.96</v>
          </cell>
          <cell r="D5">
            <v>61.26</v>
          </cell>
          <cell r="E5">
            <v>40.74</v>
          </cell>
          <cell r="I5">
            <v>20.39</v>
          </cell>
          <cell r="L5">
            <v>61.14</v>
          </cell>
          <cell r="N5">
            <v>79.53</v>
          </cell>
          <cell r="O5">
            <v>76.19</v>
          </cell>
          <cell r="P5">
            <v>60.58</v>
          </cell>
          <cell r="T5">
            <v>49.32</v>
          </cell>
          <cell r="AC5">
            <v>102.51</v>
          </cell>
          <cell r="AE5">
            <v>31.81</v>
          </cell>
          <cell r="AI5">
            <v>60.78</v>
          </cell>
          <cell r="AO5">
            <v>107.82</v>
          </cell>
          <cell r="AP5">
            <v>43.67</v>
          </cell>
          <cell r="AQ5">
            <v>18.91</v>
          </cell>
          <cell r="AS5">
            <v>42.57</v>
          </cell>
          <cell r="AT5">
            <v>36.42</v>
          </cell>
          <cell r="AV5">
            <v>34.369999999999997</v>
          </cell>
        </row>
        <row r="6">
          <cell r="C6">
            <v>48.65</v>
          </cell>
          <cell r="D6">
            <v>61.23</v>
          </cell>
          <cell r="E6">
            <v>40.78</v>
          </cell>
          <cell r="I6">
            <v>20.420000000000002</v>
          </cell>
          <cell r="L6">
            <v>61.05</v>
          </cell>
          <cell r="N6">
            <v>79.73</v>
          </cell>
          <cell r="O6">
            <v>76.03</v>
          </cell>
          <cell r="P6">
            <v>60.77</v>
          </cell>
          <cell r="T6">
            <v>49.44</v>
          </cell>
          <cell r="AC6">
            <v>102.3</v>
          </cell>
          <cell r="AE6">
            <v>32.04</v>
          </cell>
          <cell r="AI6">
            <v>60.56</v>
          </cell>
          <cell r="AO6">
            <v>107.42</v>
          </cell>
          <cell r="AP6">
            <v>43.65</v>
          </cell>
          <cell r="AQ6">
            <v>18.920000000000002</v>
          </cell>
          <cell r="AS6">
            <v>42.55</v>
          </cell>
          <cell r="AT6">
            <v>36.47</v>
          </cell>
          <cell r="AV6">
            <v>34.159999999999997</v>
          </cell>
        </row>
        <row r="7">
          <cell r="C7">
            <v>48.43</v>
          </cell>
          <cell r="D7">
            <v>61</v>
          </cell>
          <cell r="E7">
            <v>40.54</v>
          </cell>
          <cell r="I7">
            <v>20.39</v>
          </cell>
          <cell r="L7">
            <v>61.47</v>
          </cell>
          <cell r="N7">
            <v>79.14</v>
          </cell>
          <cell r="O7">
            <v>76.150000000000006</v>
          </cell>
          <cell r="P7">
            <v>60.44</v>
          </cell>
          <cell r="T7">
            <v>49.17</v>
          </cell>
          <cell r="AC7">
            <v>102.14</v>
          </cell>
          <cell r="AE7">
            <v>31.99</v>
          </cell>
          <cell r="AI7">
            <v>59.96</v>
          </cell>
          <cell r="AO7">
            <v>106.86</v>
          </cell>
          <cell r="AP7">
            <v>43.72</v>
          </cell>
          <cell r="AQ7">
            <v>18.77</v>
          </cell>
          <cell r="AS7">
            <v>42.36</v>
          </cell>
          <cell r="AT7">
            <v>36.14</v>
          </cell>
          <cell r="AV7">
            <v>33.75</v>
          </cell>
        </row>
        <row r="8">
          <cell r="C8">
            <v>48.33</v>
          </cell>
          <cell r="D8">
            <v>60.27</v>
          </cell>
          <cell r="E8">
            <v>40.26</v>
          </cell>
          <cell r="I8">
            <v>20.2</v>
          </cell>
          <cell r="L8">
            <v>61.1</v>
          </cell>
          <cell r="N8">
            <v>78.09</v>
          </cell>
          <cell r="O8">
            <v>75.489999999999995</v>
          </cell>
          <cell r="P8">
            <v>59.75</v>
          </cell>
          <cell r="T8">
            <v>48.54</v>
          </cell>
          <cell r="AC8">
            <v>101.08</v>
          </cell>
          <cell r="AE8">
            <v>31.72</v>
          </cell>
          <cell r="AI8">
            <v>59.38</v>
          </cell>
          <cell r="AO8">
            <v>105.44</v>
          </cell>
          <cell r="AP8">
            <v>43.18</v>
          </cell>
          <cell r="AQ8">
            <v>18.440000000000001</v>
          </cell>
          <cell r="AS8">
            <v>41.91</v>
          </cell>
          <cell r="AT8">
            <v>35.92</v>
          </cell>
          <cell r="AV8">
            <v>33.479999999999997</v>
          </cell>
        </row>
        <row r="9">
          <cell r="C9">
            <v>48.06</v>
          </cell>
          <cell r="D9">
            <v>59.47</v>
          </cell>
          <cell r="E9">
            <v>39.83</v>
          </cell>
          <cell r="I9">
            <v>19.84</v>
          </cell>
          <cell r="L9">
            <v>60.24</v>
          </cell>
          <cell r="N9">
            <v>77.19</v>
          </cell>
          <cell r="O9">
            <v>74.44</v>
          </cell>
          <cell r="P9">
            <v>58.84</v>
          </cell>
          <cell r="T9">
            <v>47.94</v>
          </cell>
          <cell r="AC9">
            <v>100.2</v>
          </cell>
          <cell r="AE9">
            <v>31.21</v>
          </cell>
          <cell r="AI9">
            <v>58.6</v>
          </cell>
          <cell r="AO9">
            <v>104.26</v>
          </cell>
          <cell r="AP9">
            <v>43.38</v>
          </cell>
          <cell r="AQ9">
            <v>18.22</v>
          </cell>
          <cell r="AS9">
            <v>41.04</v>
          </cell>
          <cell r="AT9">
            <v>35.58</v>
          </cell>
          <cell r="AV9">
            <v>32.85</v>
          </cell>
        </row>
        <row r="10">
          <cell r="C10">
            <v>48.82</v>
          </cell>
          <cell r="D10">
            <v>59.9</v>
          </cell>
          <cell r="E10">
            <v>40.26</v>
          </cell>
          <cell r="I10">
            <v>20.04</v>
          </cell>
          <cell r="L10">
            <v>61.13</v>
          </cell>
          <cell r="N10">
            <v>78.260000000000005</v>
          </cell>
          <cell r="O10">
            <v>76.3</v>
          </cell>
          <cell r="P10">
            <v>59.52</v>
          </cell>
          <cell r="T10">
            <v>48.71</v>
          </cell>
          <cell r="AC10">
            <v>99.91</v>
          </cell>
          <cell r="AE10">
            <v>31.24</v>
          </cell>
          <cell r="AI10">
            <v>59.53</v>
          </cell>
          <cell r="AO10">
            <v>105.38</v>
          </cell>
          <cell r="AP10">
            <v>43.47</v>
          </cell>
          <cell r="AQ10">
            <v>18.350000000000001</v>
          </cell>
          <cell r="AS10">
            <v>41.76</v>
          </cell>
          <cell r="AT10">
            <v>35.93</v>
          </cell>
          <cell r="AV10">
            <v>33.21</v>
          </cell>
        </row>
        <row r="11">
          <cell r="C11">
            <v>48.87</v>
          </cell>
          <cell r="D11">
            <v>60.09</v>
          </cell>
          <cell r="E11">
            <v>40.299999999999997</v>
          </cell>
          <cell r="I11">
            <v>20.5</v>
          </cell>
          <cell r="L11">
            <v>61.51</v>
          </cell>
          <cell r="N11">
            <v>78.78</v>
          </cell>
          <cell r="O11">
            <v>76.569999999999993</v>
          </cell>
          <cell r="P11">
            <v>60.27</v>
          </cell>
          <cell r="T11">
            <v>48.51</v>
          </cell>
          <cell r="AC11">
            <v>100.01</v>
          </cell>
          <cell r="AE11">
            <v>31.82</v>
          </cell>
          <cell r="AI11">
            <v>59.48</v>
          </cell>
          <cell r="AO11">
            <v>104.99</v>
          </cell>
          <cell r="AP11">
            <v>43.59</v>
          </cell>
          <cell r="AQ11">
            <v>18.420000000000002</v>
          </cell>
          <cell r="AS11">
            <v>42.25</v>
          </cell>
          <cell r="AT11">
            <v>35.92</v>
          </cell>
          <cell r="AV11">
            <v>33.42</v>
          </cell>
        </row>
        <row r="12">
          <cell r="C12">
            <v>48.87</v>
          </cell>
          <cell r="D12">
            <v>60.26</v>
          </cell>
          <cell r="E12">
            <v>40.39</v>
          </cell>
          <cell r="I12">
            <v>20.72</v>
          </cell>
          <cell r="L12">
            <v>61.08</v>
          </cell>
          <cell r="N12">
            <v>79.209999999999994</v>
          </cell>
          <cell r="O12">
            <v>77.11</v>
          </cell>
          <cell r="P12">
            <v>60.67</v>
          </cell>
          <cell r="T12">
            <v>48.46</v>
          </cell>
          <cell r="AC12">
            <v>101.21</v>
          </cell>
          <cell r="AE12">
            <v>31.96</v>
          </cell>
          <cell r="AI12">
            <v>59.86</v>
          </cell>
          <cell r="AO12">
            <v>105.86</v>
          </cell>
          <cell r="AP12">
            <v>44.15</v>
          </cell>
          <cell r="AQ12">
            <v>18.690000000000001</v>
          </cell>
          <cell r="AS12">
            <v>42.34</v>
          </cell>
          <cell r="AT12">
            <v>36</v>
          </cell>
          <cell r="AV12">
            <v>33.619999999999997</v>
          </cell>
        </row>
        <row r="13">
          <cell r="C13">
            <v>49.11</v>
          </cell>
          <cell r="D13">
            <v>60.29</v>
          </cell>
          <cell r="E13">
            <v>40.4</v>
          </cell>
          <cell r="I13">
            <v>20.3</v>
          </cell>
          <cell r="L13">
            <v>61.24</v>
          </cell>
          <cell r="N13">
            <v>78.39</v>
          </cell>
          <cell r="O13">
            <v>76.81</v>
          </cell>
          <cell r="P13">
            <v>60.14</v>
          </cell>
          <cell r="T13">
            <v>47.92</v>
          </cell>
          <cell r="AC13">
            <v>100.6</v>
          </cell>
          <cell r="AE13">
            <v>31.96</v>
          </cell>
          <cell r="AI13">
            <v>59.74</v>
          </cell>
          <cell r="AO13">
            <v>103.79</v>
          </cell>
          <cell r="AP13">
            <v>44.23</v>
          </cell>
          <cell r="AQ13">
            <v>18.71</v>
          </cell>
          <cell r="AS13">
            <v>42.07</v>
          </cell>
          <cell r="AT13">
            <v>35.950000000000003</v>
          </cell>
          <cell r="AV13">
            <v>33.479999999999997</v>
          </cell>
        </row>
        <row r="14">
          <cell r="C14">
            <v>49.25</v>
          </cell>
          <cell r="D14">
            <v>60.19</v>
          </cell>
          <cell r="E14">
            <v>40.369999999999997</v>
          </cell>
          <cell r="I14">
            <v>20.36</v>
          </cell>
          <cell r="L14">
            <v>61.1</v>
          </cell>
          <cell r="N14">
            <v>77.95</v>
          </cell>
          <cell r="O14">
            <v>76.41</v>
          </cell>
          <cell r="P14">
            <v>59.6</v>
          </cell>
          <cell r="T14">
            <v>47.78</v>
          </cell>
          <cell r="AC14">
            <v>100.03</v>
          </cell>
          <cell r="AE14">
            <v>32</v>
          </cell>
          <cell r="AI14">
            <v>59.4</v>
          </cell>
          <cell r="AO14">
            <v>103.22</v>
          </cell>
          <cell r="AP14">
            <v>44.08</v>
          </cell>
          <cell r="AQ14">
            <v>18.559999999999999</v>
          </cell>
          <cell r="AS14">
            <v>42.03</v>
          </cell>
          <cell r="AT14">
            <v>36.200000000000003</v>
          </cell>
          <cell r="AV14">
            <v>33.51</v>
          </cell>
        </row>
        <row r="15">
          <cell r="C15">
            <v>49.53</v>
          </cell>
          <cell r="D15">
            <v>60.44</v>
          </cell>
          <cell r="E15">
            <v>40.590000000000003</v>
          </cell>
          <cell r="I15">
            <v>20.7</v>
          </cell>
          <cell r="L15">
            <v>60.82</v>
          </cell>
          <cell r="N15">
            <v>78.69</v>
          </cell>
          <cell r="O15">
            <v>76.25</v>
          </cell>
          <cell r="P15">
            <v>60.37</v>
          </cell>
          <cell r="T15">
            <v>48.22</v>
          </cell>
          <cell r="AC15">
            <v>100.15</v>
          </cell>
          <cell r="AE15">
            <v>32.01</v>
          </cell>
          <cell r="AI15">
            <v>59.62</v>
          </cell>
          <cell r="AO15">
            <v>104.33</v>
          </cell>
          <cell r="AP15">
            <v>44.27</v>
          </cell>
          <cell r="AQ15">
            <v>18.760000000000002</v>
          </cell>
          <cell r="AS15">
            <v>42.36</v>
          </cell>
          <cell r="AT15">
            <v>37.04</v>
          </cell>
          <cell r="AV15">
            <v>33.65</v>
          </cell>
        </row>
        <row r="16">
          <cell r="C16">
            <v>50.37</v>
          </cell>
          <cell r="D16">
            <v>61.87</v>
          </cell>
          <cell r="E16">
            <v>41.59</v>
          </cell>
          <cell r="I16">
            <v>21.11</v>
          </cell>
          <cell r="L16">
            <v>62.1</v>
          </cell>
          <cell r="N16">
            <v>80.61</v>
          </cell>
          <cell r="O16">
            <v>77.959999999999994</v>
          </cell>
          <cell r="P16">
            <v>61.92</v>
          </cell>
          <cell r="T16">
            <v>49.36</v>
          </cell>
          <cell r="AC16">
            <v>102.76</v>
          </cell>
          <cell r="AE16">
            <v>32.6</v>
          </cell>
          <cell r="AI16">
            <v>61.08</v>
          </cell>
          <cell r="AO16">
            <v>107.81</v>
          </cell>
          <cell r="AP16">
            <v>44.98</v>
          </cell>
          <cell r="AQ16">
            <v>19.149999999999999</v>
          </cell>
          <cell r="AS16">
            <v>43.56</v>
          </cell>
          <cell r="AT16">
            <v>38.03</v>
          </cell>
          <cell r="AV16">
            <v>34.36</v>
          </cell>
        </row>
        <row r="17">
          <cell r="C17">
            <v>49.94</v>
          </cell>
          <cell r="D17">
            <v>61.01</v>
          </cell>
          <cell r="E17">
            <v>41.2</v>
          </cell>
          <cell r="I17">
            <v>21.06</v>
          </cell>
          <cell r="L17">
            <v>61.66</v>
          </cell>
          <cell r="N17">
            <v>80.08</v>
          </cell>
          <cell r="O17">
            <v>77.900000000000006</v>
          </cell>
          <cell r="P17">
            <v>61.54</v>
          </cell>
          <cell r="T17">
            <v>48.89</v>
          </cell>
          <cell r="AC17">
            <v>101.88</v>
          </cell>
          <cell r="AE17">
            <v>32.369999999999997</v>
          </cell>
          <cell r="AI17">
            <v>60.48</v>
          </cell>
          <cell r="AO17">
            <v>106.8</v>
          </cell>
          <cell r="AP17">
            <v>44.82</v>
          </cell>
          <cell r="AQ17">
            <v>19.010000000000002</v>
          </cell>
          <cell r="AS17">
            <v>43.24</v>
          </cell>
          <cell r="AT17">
            <v>37.72</v>
          </cell>
          <cell r="AV17">
            <v>33.96</v>
          </cell>
        </row>
        <row r="18">
          <cell r="C18">
            <v>50.3</v>
          </cell>
          <cell r="D18">
            <v>60.47</v>
          </cell>
          <cell r="E18">
            <v>40.94</v>
          </cell>
          <cell r="I18">
            <v>20.97</v>
          </cell>
          <cell r="L18">
            <v>61.55</v>
          </cell>
          <cell r="N18">
            <v>79.63</v>
          </cell>
          <cell r="O18">
            <v>77.569999999999993</v>
          </cell>
          <cell r="P18">
            <v>60.94</v>
          </cell>
          <cell r="T18">
            <v>48.76</v>
          </cell>
          <cell r="AC18">
            <v>100.93</v>
          </cell>
          <cell r="AE18">
            <v>32.68</v>
          </cell>
          <cell r="AI18">
            <v>61.2</v>
          </cell>
          <cell r="AO18">
            <v>106.17</v>
          </cell>
          <cell r="AP18">
            <v>44.3</v>
          </cell>
          <cell r="AQ18">
            <v>18.95</v>
          </cell>
          <cell r="AS18">
            <v>43.17</v>
          </cell>
          <cell r="AT18">
            <v>37.65</v>
          </cell>
          <cell r="AV18">
            <v>33.909999999999997</v>
          </cell>
        </row>
        <row r="19">
          <cell r="C19">
            <v>51.27</v>
          </cell>
          <cell r="D19">
            <v>61.76</v>
          </cell>
          <cell r="E19">
            <v>41.84</v>
          </cell>
          <cell r="I19">
            <v>21.13</v>
          </cell>
          <cell r="L19">
            <v>62.08</v>
          </cell>
          <cell r="N19">
            <v>81.290000000000006</v>
          </cell>
          <cell r="O19">
            <v>78.430000000000007</v>
          </cell>
          <cell r="P19">
            <v>62.01</v>
          </cell>
          <cell r="T19">
            <v>50.01</v>
          </cell>
          <cell r="AC19">
            <v>102.7</v>
          </cell>
          <cell r="AE19">
            <v>32.81</v>
          </cell>
          <cell r="AI19">
            <v>62.81</v>
          </cell>
          <cell r="AO19">
            <v>107.64</v>
          </cell>
          <cell r="AP19">
            <v>44.65</v>
          </cell>
          <cell r="AQ19">
            <v>19.2</v>
          </cell>
          <cell r="AS19">
            <v>43.94</v>
          </cell>
          <cell r="AT19">
            <v>38.5</v>
          </cell>
          <cell r="AV19">
            <v>34.520000000000003</v>
          </cell>
        </row>
        <row r="20">
          <cell r="C20">
            <v>51.66</v>
          </cell>
          <cell r="D20">
            <v>62.22</v>
          </cell>
          <cell r="E20">
            <v>42.3</v>
          </cell>
          <cell r="I20">
            <v>21.01</v>
          </cell>
          <cell r="L20">
            <v>62.27</v>
          </cell>
          <cell r="N20">
            <v>81.87</v>
          </cell>
          <cell r="O20">
            <v>78.97</v>
          </cell>
          <cell r="P20">
            <v>61.66</v>
          </cell>
          <cell r="T20">
            <v>50.39</v>
          </cell>
          <cell r="AC20">
            <v>104.1</v>
          </cell>
          <cell r="AE20">
            <v>32.42</v>
          </cell>
          <cell r="AI20">
            <v>63.42</v>
          </cell>
          <cell r="AO20">
            <v>108.98</v>
          </cell>
          <cell r="AP20">
            <v>44.66</v>
          </cell>
          <cell r="AQ20">
            <v>19.54</v>
          </cell>
          <cell r="AS20">
            <v>44.3</v>
          </cell>
          <cell r="AT20">
            <v>38.74</v>
          </cell>
          <cell r="AV20">
            <v>34.71</v>
          </cell>
        </row>
        <row r="21">
          <cell r="C21">
            <v>51.15</v>
          </cell>
          <cell r="D21">
            <v>62.31</v>
          </cell>
          <cell r="E21">
            <v>41.92</v>
          </cell>
          <cell r="I21">
            <v>20.81</v>
          </cell>
          <cell r="L21">
            <v>61.69</v>
          </cell>
          <cell r="N21">
            <v>81.47</v>
          </cell>
          <cell r="O21">
            <v>78.37</v>
          </cell>
          <cell r="P21">
            <v>61.01</v>
          </cell>
          <cell r="T21">
            <v>49.82</v>
          </cell>
          <cell r="AC21">
            <v>103.82</v>
          </cell>
          <cell r="AE21">
            <v>32.06</v>
          </cell>
          <cell r="AI21">
            <v>62.98</v>
          </cell>
          <cell r="AO21">
            <v>108.43</v>
          </cell>
          <cell r="AP21">
            <v>44.32</v>
          </cell>
          <cell r="AQ21">
            <v>19.34</v>
          </cell>
          <cell r="AS21">
            <v>43.94</v>
          </cell>
          <cell r="AT21">
            <v>38.4</v>
          </cell>
          <cell r="AV21">
            <v>34.409999999999997</v>
          </cell>
        </row>
        <row r="22">
          <cell r="C22">
            <v>51.54</v>
          </cell>
          <cell r="D22">
            <v>63.33</v>
          </cell>
          <cell r="E22">
            <v>42.32</v>
          </cell>
          <cell r="I22">
            <v>21.05</v>
          </cell>
          <cell r="L22">
            <v>62.5</v>
          </cell>
          <cell r="N22">
            <v>82.81</v>
          </cell>
          <cell r="O22">
            <v>79.41</v>
          </cell>
          <cell r="P22">
            <v>61.58</v>
          </cell>
          <cell r="T22">
            <v>50.29</v>
          </cell>
          <cell r="AC22">
            <v>105.05</v>
          </cell>
          <cell r="AE22">
            <v>32.450000000000003</v>
          </cell>
          <cell r="AI22">
            <v>63.75</v>
          </cell>
          <cell r="AO22">
            <v>109.51</v>
          </cell>
          <cell r="AP22">
            <v>44.87</v>
          </cell>
          <cell r="AQ22">
            <v>19.66</v>
          </cell>
          <cell r="AS22">
            <v>44.89</v>
          </cell>
          <cell r="AT22">
            <v>38.74</v>
          </cell>
          <cell r="AV22">
            <v>34.869999999999997</v>
          </cell>
        </row>
        <row r="23">
          <cell r="C23">
            <v>51.08</v>
          </cell>
          <cell r="D23">
            <v>62.88</v>
          </cell>
          <cell r="E23">
            <v>41.91</v>
          </cell>
          <cell r="I23">
            <v>20.97</v>
          </cell>
          <cell r="L23">
            <v>62.1</v>
          </cell>
          <cell r="N23">
            <v>82.82</v>
          </cell>
          <cell r="O23">
            <v>78.86</v>
          </cell>
          <cell r="P23">
            <v>60.44</v>
          </cell>
          <cell r="T23">
            <v>49.62</v>
          </cell>
          <cell r="AC23">
            <v>104.28</v>
          </cell>
          <cell r="AE23">
            <v>32.43</v>
          </cell>
          <cell r="AI23">
            <v>63.45</v>
          </cell>
          <cell r="AO23">
            <v>108.56</v>
          </cell>
          <cell r="AP23">
            <v>44.69</v>
          </cell>
          <cell r="AQ23">
            <v>19.55</v>
          </cell>
          <cell r="AS23">
            <v>44.35</v>
          </cell>
          <cell r="AT23">
            <v>38.33</v>
          </cell>
          <cell r="AV23">
            <v>34.520000000000003</v>
          </cell>
        </row>
        <row r="24">
          <cell r="C24">
            <v>50.65</v>
          </cell>
          <cell r="D24">
            <v>62.75</v>
          </cell>
          <cell r="E24">
            <v>41.68</v>
          </cell>
          <cell r="I24">
            <v>20.83</v>
          </cell>
          <cell r="L24">
            <v>61.64</v>
          </cell>
          <cell r="N24">
            <v>81.92</v>
          </cell>
          <cell r="O24">
            <v>78.3</v>
          </cell>
          <cell r="P24">
            <v>60.01</v>
          </cell>
          <cell r="T24">
            <v>49.46</v>
          </cell>
          <cell r="AC24">
            <v>103.29</v>
          </cell>
          <cell r="AE24">
            <v>32.32</v>
          </cell>
          <cell r="AI24">
            <v>62.9</v>
          </cell>
          <cell r="AO24">
            <v>107.77</v>
          </cell>
          <cell r="AP24">
            <v>44.48</v>
          </cell>
          <cell r="AQ24">
            <v>19.399999999999999</v>
          </cell>
          <cell r="AS24">
            <v>44.05</v>
          </cell>
          <cell r="AT24">
            <v>38.28</v>
          </cell>
          <cell r="AV24">
            <v>34.31</v>
          </cell>
        </row>
        <row r="25">
          <cell r="C25">
            <v>50.87</v>
          </cell>
          <cell r="D25">
            <v>62.6</v>
          </cell>
          <cell r="E25">
            <v>41.55</v>
          </cell>
          <cell r="I25">
            <v>20.66</v>
          </cell>
          <cell r="L25">
            <v>61.47</v>
          </cell>
          <cell r="N25">
            <v>81.17</v>
          </cell>
          <cell r="O25">
            <v>78.069999999999993</v>
          </cell>
          <cell r="P25">
            <v>60.5</v>
          </cell>
          <cell r="T25">
            <v>49.61</v>
          </cell>
          <cell r="AC25">
            <v>103.4</v>
          </cell>
          <cell r="AE25">
            <v>32.409999999999997</v>
          </cell>
          <cell r="AI25">
            <v>62.91</v>
          </cell>
          <cell r="AO25">
            <v>107.41</v>
          </cell>
          <cell r="AP25">
            <v>44.42</v>
          </cell>
          <cell r="AQ25">
            <v>19.399999999999999</v>
          </cell>
          <cell r="AS25">
            <v>43.84</v>
          </cell>
          <cell r="AT25">
            <v>37.770000000000003</v>
          </cell>
          <cell r="AV25">
            <v>34.28</v>
          </cell>
        </row>
        <row r="26">
          <cell r="C26">
            <v>51.59</v>
          </cell>
          <cell r="D26">
            <v>63.08</v>
          </cell>
          <cell r="E26">
            <v>41.65</v>
          </cell>
          <cell r="I26">
            <v>21.12</v>
          </cell>
          <cell r="L26">
            <v>61.8</v>
          </cell>
          <cell r="N26">
            <v>82.03</v>
          </cell>
          <cell r="O26">
            <v>78.61</v>
          </cell>
          <cell r="P26">
            <v>61.65</v>
          </cell>
          <cell r="T26">
            <v>50.5</v>
          </cell>
          <cell r="AC26">
            <v>104.5</v>
          </cell>
          <cell r="AE26">
            <v>32.86</v>
          </cell>
          <cell r="AI26">
            <v>63.4</v>
          </cell>
          <cell r="AO26">
            <v>108.46</v>
          </cell>
          <cell r="AP26">
            <v>44.76</v>
          </cell>
          <cell r="AQ26">
            <v>19.62</v>
          </cell>
          <cell r="AS26">
            <v>44.23</v>
          </cell>
          <cell r="AT26">
            <v>38.020000000000003</v>
          </cell>
          <cell r="AV26">
            <v>34.770000000000003</v>
          </cell>
        </row>
        <row r="27">
          <cell r="C27">
            <v>50.94</v>
          </cell>
          <cell r="D27">
            <v>62.15</v>
          </cell>
          <cell r="E27">
            <v>41.13</v>
          </cell>
          <cell r="I27">
            <v>20.9</v>
          </cell>
          <cell r="L27">
            <v>60.94</v>
          </cell>
          <cell r="N27">
            <v>80.7</v>
          </cell>
          <cell r="O27">
            <v>77.31</v>
          </cell>
          <cell r="P27">
            <v>61.07</v>
          </cell>
          <cell r="T27">
            <v>50.05</v>
          </cell>
          <cell r="AC27">
            <v>103.15</v>
          </cell>
          <cell r="AE27">
            <v>32.67</v>
          </cell>
          <cell r="AI27">
            <v>62.65</v>
          </cell>
          <cell r="AO27">
            <v>106.67</v>
          </cell>
          <cell r="AP27">
            <v>44.11</v>
          </cell>
          <cell r="AQ27">
            <v>19.329999999999998</v>
          </cell>
          <cell r="AS27">
            <v>43.5</v>
          </cell>
          <cell r="AT27">
            <v>37.729999999999997</v>
          </cell>
          <cell r="AV27">
            <v>34.369999999999997</v>
          </cell>
        </row>
        <row r="28">
          <cell r="C28">
            <v>51.38</v>
          </cell>
          <cell r="D28">
            <v>62.37</v>
          </cell>
          <cell r="E28">
            <v>41.32</v>
          </cell>
          <cell r="I28">
            <v>20.86</v>
          </cell>
          <cell r="L28">
            <v>60.91</v>
          </cell>
          <cell r="N28">
            <v>80.94</v>
          </cell>
          <cell r="O28">
            <v>77.31</v>
          </cell>
          <cell r="P28">
            <v>61.68</v>
          </cell>
          <cell r="T28">
            <v>50.35</v>
          </cell>
          <cell r="AC28">
            <v>103.76</v>
          </cell>
          <cell r="AE28">
            <v>32.21</v>
          </cell>
          <cell r="AI28">
            <v>62.71</v>
          </cell>
          <cell r="AO28">
            <v>107.6</v>
          </cell>
          <cell r="AP28">
            <v>44.11</v>
          </cell>
          <cell r="AQ28">
            <v>19.399999999999999</v>
          </cell>
          <cell r="AS28">
            <v>43.63</v>
          </cell>
          <cell r="AT28">
            <v>37.909999999999997</v>
          </cell>
          <cell r="AV28">
            <v>34.299999999999997</v>
          </cell>
        </row>
        <row r="29">
          <cell r="C29">
            <v>51.49</v>
          </cell>
          <cell r="D29">
            <v>62.81</v>
          </cell>
          <cell r="E29">
            <v>41.75</v>
          </cell>
          <cell r="I29">
            <v>21.31</v>
          </cell>
          <cell r="L29">
            <v>60.76</v>
          </cell>
          <cell r="N29">
            <v>81.48</v>
          </cell>
          <cell r="O29">
            <v>78.02</v>
          </cell>
          <cell r="P29">
            <v>62.49</v>
          </cell>
          <cell r="T29">
            <v>50.24</v>
          </cell>
          <cell r="AC29">
            <v>104.18</v>
          </cell>
          <cell r="AE29">
            <v>32.479999999999997</v>
          </cell>
          <cell r="AI29">
            <v>63.04</v>
          </cell>
          <cell r="AO29">
            <v>108.56</v>
          </cell>
          <cell r="AP29">
            <v>44.2</v>
          </cell>
          <cell r="AQ29">
            <v>19.53</v>
          </cell>
          <cell r="AS29">
            <v>43.84</v>
          </cell>
          <cell r="AT29">
            <v>38.31</v>
          </cell>
          <cell r="AV29">
            <v>34.49</v>
          </cell>
        </row>
        <row r="30">
          <cell r="C30">
            <v>51.44</v>
          </cell>
          <cell r="D30">
            <v>63.01</v>
          </cell>
          <cell r="E30">
            <v>41.79</v>
          </cell>
          <cell r="I30">
            <v>20.72</v>
          </cell>
          <cell r="L30">
            <v>60.82</v>
          </cell>
          <cell r="N30">
            <v>81.42</v>
          </cell>
          <cell r="O30">
            <v>77.59</v>
          </cell>
          <cell r="P30">
            <v>62.99</v>
          </cell>
          <cell r="T30">
            <v>50.23</v>
          </cell>
          <cell r="AC30">
            <v>104.36</v>
          </cell>
          <cell r="AE30">
            <v>32.21</v>
          </cell>
          <cell r="AI30">
            <v>63.34</v>
          </cell>
          <cell r="AO30">
            <v>108.33</v>
          </cell>
          <cell r="AP30">
            <v>44.35</v>
          </cell>
          <cell r="AQ30">
            <v>19.54</v>
          </cell>
          <cell r="AS30">
            <v>43.99</v>
          </cell>
          <cell r="AT30">
            <v>38.54</v>
          </cell>
          <cell r="AV30">
            <v>34.47</v>
          </cell>
        </row>
        <row r="31">
          <cell r="C31">
            <v>51.15</v>
          </cell>
          <cell r="D31">
            <v>62.74</v>
          </cell>
          <cell r="E31">
            <v>41.57</v>
          </cell>
          <cell r="L31">
            <v>60.46</v>
          </cell>
          <cell r="N31">
            <v>81.05</v>
          </cell>
          <cell r="O31">
            <v>77.23</v>
          </cell>
          <cell r="P31">
            <v>62.81</v>
          </cell>
          <cell r="T31">
            <v>49.68</v>
          </cell>
          <cell r="AC31">
            <v>103.75</v>
          </cell>
          <cell r="AE31">
            <v>31.95</v>
          </cell>
          <cell r="AI31">
            <v>62.68</v>
          </cell>
          <cell r="AO31">
            <v>107.93</v>
          </cell>
          <cell r="AP31">
            <v>44.2</v>
          </cell>
          <cell r="AQ31">
            <v>19.46</v>
          </cell>
          <cell r="AS31">
            <v>43.7</v>
          </cell>
          <cell r="AT31">
            <v>38.4</v>
          </cell>
          <cell r="AV31">
            <v>34.270000000000003</v>
          </cell>
        </row>
        <row r="32">
          <cell r="C32" t="str">
            <v>_______</v>
          </cell>
          <cell r="D32" t="str">
            <v>_______</v>
          </cell>
          <cell r="E32" t="str">
            <v>_______</v>
          </cell>
          <cell r="F32" t="str">
            <v>_______</v>
          </cell>
          <cell r="G32" t="str">
            <v>_______</v>
          </cell>
          <cell r="H32" t="str">
            <v>_______</v>
          </cell>
          <cell r="I32" t="str">
            <v>_______</v>
          </cell>
          <cell r="J32" t="str">
            <v>_______</v>
          </cell>
          <cell r="K32" t="str">
            <v>_______</v>
          </cell>
          <cell r="L32" t="str">
            <v>_______</v>
          </cell>
          <cell r="M32" t="str">
            <v>_______</v>
          </cell>
          <cell r="N32" t="str">
            <v>_______</v>
          </cell>
          <cell r="O32" t="str">
            <v>_______</v>
          </cell>
          <cell r="P32" t="str">
            <v>_______</v>
          </cell>
          <cell r="Q32" t="str">
            <v>_______</v>
          </cell>
          <cell r="R32" t="str">
            <v>_______</v>
          </cell>
          <cell r="S32" t="str">
            <v>_______</v>
          </cell>
          <cell r="T32" t="str">
            <v>_______</v>
          </cell>
          <cell r="U32" t="str">
            <v>_______</v>
          </cell>
          <cell r="V32" t="str">
            <v>_______</v>
          </cell>
          <cell r="W32" t="str">
            <v>_______</v>
          </cell>
          <cell r="X32" t="str">
            <v>_______</v>
          </cell>
          <cell r="Y32" t="str">
            <v>_______</v>
          </cell>
          <cell r="Z32" t="str">
            <v>_______</v>
          </cell>
          <cell r="AA32" t="str">
            <v>_______</v>
          </cell>
          <cell r="AB32" t="str">
            <v>_______</v>
          </cell>
          <cell r="AC32" t="str">
            <v>_______</v>
          </cell>
          <cell r="AD32" t="str">
            <v>_______</v>
          </cell>
          <cell r="AE32" t="str">
            <v>_______</v>
          </cell>
          <cell r="AF32" t="str">
            <v>_______</v>
          </cell>
          <cell r="AG32" t="str">
            <v>_______</v>
          </cell>
          <cell r="AH32" t="str">
            <v>_______</v>
          </cell>
          <cell r="AI32" t="str">
            <v>_______</v>
          </cell>
          <cell r="AJ32" t="str">
            <v>_______</v>
          </cell>
          <cell r="AK32" t="str">
            <v>_______</v>
          </cell>
          <cell r="AL32" t="str">
            <v>_______</v>
          </cell>
          <cell r="AM32" t="str">
            <v>_______</v>
          </cell>
          <cell r="AN32" t="str">
            <v>_______</v>
          </cell>
          <cell r="AO32" t="str">
            <v>_______</v>
          </cell>
          <cell r="AP32" t="str">
            <v>_______</v>
          </cell>
          <cell r="AQ32" t="str">
            <v>_______</v>
          </cell>
          <cell r="AR32" t="str">
            <v>_______</v>
          </cell>
          <cell r="AS32" t="str">
            <v>_______</v>
          </cell>
          <cell r="AT32" t="str">
            <v>_______</v>
          </cell>
          <cell r="AU32" t="str">
            <v>_______</v>
          </cell>
          <cell r="AV32" t="str">
            <v>_______</v>
          </cell>
        </row>
        <row r="33">
          <cell r="C33">
            <v>50.065333333333335</v>
          </cell>
          <cell r="D33">
            <v>61.523333333333319</v>
          </cell>
          <cell r="E33">
            <v>41.105333333333327</v>
          </cell>
          <cell r="F33" t="e">
            <v>#DIV/0!</v>
          </cell>
          <cell r="G33" t="e">
            <v>#DIV/0!</v>
          </cell>
          <cell r="H33" t="e">
            <v>#DIV/0!</v>
          </cell>
          <cell r="I33">
            <v>20.684482758620689</v>
          </cell>
          <cell r="J33" t="e">
            <v>#DIV/0!</v>
          </cell>
          <cell r="K33" t="e">
            <v>#DIV/0!</v>
          </cell>
          <cell r="L33">
            <v>61.350666666666676</v>
          </cell>
          <cell r="M33" t="e">
            <v>#DIV/0!</v>
          </cell>
          <cell r="N33">
            <v>80.174666666666681</v>
          </cell>
          <cell r="O33">
            <v>77.213666666666683</v>
          </cell>
          <cell r="P33">
            <v>60.920999999999999</v>
          </cell>
          <cell r="Q33" t="e">
            <v>#DIV/0!</v>
          </cell>
          <cell r="R33" t="e">
            <v>#DIV/0!</v>
          </cell>
          <cell r="S33" t="e">
            <v>#DIV/0!</v>
          </cell>
          <cell r="T33">
            <v>49.315333333333328</v>
          </cell>
          <cell r="U33" t="e">
            <v>#DIV/0!</v>
          </cell>
          <cell r="V33" t="e">
            <v>#DIV/0!</v>
          </cell>
          <cell r="W33" t="e">
            <v>#DIV/0!</v>
          </cell>
          <cell r="X33" t="e">
            <v>#DIV/0!</v>
          </cell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>
            <v>102.43200000000002</v>
          </cell>
          <cell r="AD33" t="e">
            <v>#DIV/0!</v>
          </cell>
          <cell r="AE33">
            <v>32.128</v>
          </cell>
          <cell r="AF33" t="e">
            <v>#DIV/0!</v>
          </cell>
          <cell r="AG33" t="e">
            <v>#DIV/0!</v>
          </cell>
          <cell r="AH33" t="e">
            <v>#DIV/0!</v>
          </cell>
          <cell r="AI33">
            <v>61.424666666666688</v>
          </cell>
          <cell r="AJ33" t="e">
            <v>#DIV/0!</v>
          </cell>
          <cell r="AK33" t="e">
            <v>#DIV/0!</v>
          </cell>
          <cell r="AL33" t="e">
            <v>#DIV/0!</v>
          </cell>
          <cell r="AM33" t="e">
            <v>#DIV/0!</v>
          </cell>
          <cell r="AN33" t="e">
            <v>#DIV/0!</v>
          </cell>
          <cell r="AO33">
            <v>106.96799999999999</v>
          </cell>
          <cell r="AP33">
            <v>44.119666666666667</v>
          </cell>
          <cell r="AQ33">
            <v>19.065333333333331</v>
          </cell>
          <cell r="AR33" t="e">
            <v>#DIV/0!</v>
          </cell>
          <cell r="AS33">
            <v>43.102666666666664</v>
          </cell>
          <cell r="AT33">
            <v>37.282000000000004</v>
          </cell>
          <cell r="AU33" t="e">
            <v>#DIV/0!</v>
          </cell>
          <cell r="AV33">
            <v>34.120333333333328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3"/>
      <sheetName val="Figure 4"/>
      <sheetName val="Table 2"/>
      <sheetName val="Proxy Group"/>
      <sheetName val="Proxy Group Ticker"/>
      <sheetName val="Exhibit List"/>
      <sheetName val="3.1"/>
      <sheetName val="3.2"/>
      <sheetName val="4.1"/>
      <sheetName val="4.2"/>
      <sheetName val="5.1"/>
      <sheetName val="5.2"/>
      <sheetName val="5.3"/>
      <sheetName val="6.1Adj"/>
      <sheetName val="6.2"/>
      <sheetName val="6.3"/>
      <sheetName val="6.4-5Adj"/>
      <sheetName val="6.6Adj"/>
      <sheetName val="SettlementAdj"/>
      <sheetName val="7.1Adj"/>
      <sheetName val="7 (2)"/>
      <sheetName val="8Adj"/>
      <sheetName val="9"/>
      <sheetName val="10.1Adj"/>
      <sheetName val="10 (2)"/>
      <sheetName val="10.3Adj"/>
      <sheetName val="10 (4)"/>
      <sheetName val="10.4Adj"/>
      <sheetName val="11 (1)"/>
      <sheetName val="11 (2)"/>
      <sheetName val="12 (1)"/>
      <sheetName val="12 (2)"/>
      <sheetName val="12 (3)"/>
      <sheetName val="12 (4,5)"/>
      <sheetName val="12 (6)"/>
      <sheetName val="13"/>
      <sheetName val="14"/>
      <sheetName val="15"/>
      <sheetName val="Dividend Yield - Utility"/>
      <sheetName val="Dividend Yield - Non-Utility"/>
      <sheetName val="Non-Utility Proxy Group"/>
      <sheetName val="Bond Yields"/>
      <sheetName val="Treasury Yields 2005"/>
      <sheetName val="Monthly (WP)"/>
      <sheetName val="Yields"/>
      <sheetName val="2015 09 Market DCF - Adjusted"/>
      <sheetName val="Size Premium"/>
      <sheetName val="Electric Utility Data"/>
      <sheetName val="Ordinal Ratings"/>
      <sheetName val="Value Line Universe EPS Growth"/>
      <sheetName val="Correlation Beta-Equity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B8" t="str">
            <v>ALE</v>
          </cell>
          <cell r="C8"/>
          <cell r="D8">
            <v>4.1188113172833787E-2</v>
          </cell>
        </row>
        <row r="9">
          <cell r="B9" t="str">
            <v>LNT</v>
          </cell>
          <cell r="C9"/>
          <cell r="D9">
            <v>3.6917454736638017E-2</v>
          </cell>
        </row>
        <row r="10">
          <cell r="B10" t="str">
            <v>AEE</v>
          </cell>
          <cell r="C10"/>
          <cell r="D10">
            <v>4.0535631144278161E-2</v>
          </cell>
        </row>
        <row r="11">
          <cell r="B11" t="str">
            <v>AEP</v>
          </cell>
          <cell r="C11"/>
          <cell r="D11">
            <v>3.8238582265949533E-2</v>
          </cell>
        </row>
        <row r="12">
          <cell r="B12" t="str">
            <v>AVA</v>
          </cell>
          <cell r="C12"/>
          <cell r="D12">
            <v>4.1061607668819146E-2</v>
          </cell>
        </row>
        <row r="13">
          <cell r="B13" t="str">
            <v>BKH</v>
          </cell>
          <cell r="C13"/>
          <cell r="D13">
            <v>3.65114081813167E-2</v>
          </cell>
        </row>
        <row r="14">
          <cell r="B14" t="str">
            <v>CNP</v>
          </cell>
          <cell r="C14"/>
          <cell r="D14">
            <v>5.105397311342591E-2</v>
          </cell>
        </row>
        <row r="15">
          <cell r="B15" t="str">
            <v>CNL</v>
          </cell>
          <cell r="C15"/>
          <cell r="D15">
            <v>2.9612922546022036E-2</v>
          </cell>
        </row>
        <row r="16">
          <cell r="B16" t="str">
            <v>CMS</v>
          </cell>
          <cell r="C16"/>
          <cell r="D16">
            <v>3.4458684838284348E-2</v>
          </cell>
        </row>
        <row r="17">
          <cell r="B17" t="str">
            <v>ED</v>
          </cell>
          <cell r="C17"/>
          <cell r="D17">
            <v>4.20030590190765E-2</v>
          </cell>
        </row>
        <row r="18">
          <cell r="B18" t="str">
            <v>D</v>
          </cell>
          <cell r="C18"/>
          <cell r="D18">
            <v>3.6769348670930048E-2</v>
          </cell>
        </row>
        <row r="19">
          <cell r="B19" t="str">
            <v>DTE</v>
          </cell>
          <cell r="C19"/>
          <cell r="D19">
            <v>3.7039264664888404E-2</v>
          </cell>
        </row>
        <row r="20">
          <cell r="B20" t="str">
            <v>DUK</v>
          </cell>
          <cell r="C20"/>
          <cell r="D20">
            <v>4.4621467434687846E-2</v>
          </cell>
        </row>
        <row r="21">
          <cell r="B21" t="str">
            <v>EIX</v>
          </cell>
          <cell r="C21"/>
          <cell r="D21">
            <v>2.7932480158431788E-2</v>
          </cell>
        </row>
        <row r="22">
          <cell r="B22" t="str">
            <v>EE</v>
          </cell>
          <cell r="C22"/>
          <cell r="D22">
            <v>3.26257809640755E-2</v>
          </cell>
        </row>
        <row r="23">
          <cell r="B23" t="str">
            <v>EDE</v>
          </cell>
          <cell r="C23"/>
          <cell r="D23">
            <v>4.5593262060549027E-2</v>
          </cell>
        </row>
        <row r="24">
          <cell r="B24" t="str">
            <v>ETR</v>
          </cell>
          <cell r="C24"/>
          <cell r="D24">
            <v>4.6611616594007643E-2</v>
          </cell>
        </row>
        <row r="25">
          <cell r="B25" t="str">
            <v>ES</v>
          </cell>
          <cell r="C25"/>
          <cell r="D25">
            <v>3.453414196409367E-2</v>
          </cell>
        </row>
        <row r="26">
          <cell r="B26" t="str">
            <v>EXC</v>
          </cell>
          <cell r="C26"/>
          <cell r="D26">
            <v>3.8216639115192609E-2</v>
          </cell>
        </row>
        <row r="27">
          <cell r="B27" t="str">
            <v>FE</v>
          </cell>
          <cell r="C27"/>
          <cell r="D27">
            <v>4.2611951010888292E-2</v>
          </cell>
        </row>
        <row r="28">
          <cell r="B28" t="str">
            <v>GXP</v>
          </cell>
          <cell r="C28"/>
          <cell r="D28">
            <v>3.803349450046431E-2</v>
          </cell>
        </row>
        <row r="29">
          <cell r="B29" t="str">
            <v>HE</v>
          </cell>
          <cell r="C29"/>
          <cell r="D29">
            <v>4.1234720409052218E-2</v>
          </cell>
        </row>
        <row r="30">
          <cell r="B30" t="str">
            <v>IDA</v>
          </cell>
          <cell r="C30"/>
          <cell r="D30">
            <v>3.1276253173082434E-2</v>
          </cell>
        </row>
        <row r="31">
          <cell r="B31" t="str">
            <v>ITC</v>
          </cell>
          <cell r="C31"/>
          <cell r="D31">
            <v>2.2081448008336783E-2</v>
          </cell>
        </row>
        <row r="32">
          <cell r="B32" t="str">
            <v>MGEE</v>
          </cell>
          <cell r="C32"/>
          <cell r="D32">
            <v>2.9523244561269955E-2</v>
          </cell>
        </row>
        <row r="33">
          <cell r="B33" t="str">
            <v>NEE</v>
          </cell>
          <cell r="C33"/>
          <cell r="D33">
            <v>3.0383778132657264E-2</v>
          </cell>
        </row>
        <row r="34">
          <cell r="B34" t="str">
            <v>NWE</v>
          </cell>
          <cell r="C34"/>
          <cell r="D34">
            <v>3.697019904374766E-2</v>
          </cell>
        </row>
        <row r="35">
          <cell r="B35" t="str">
            <v>OGE</v>
          </cell>
          <cell r="C35"/>
          <cell r="D35">
            <v>3.354919858666882E-2</v>
          </cell>
        </row>
        <row r="36">
          <cell r="B36" t="str">
            <v>OTTR</v>
          </cell>
          <cell r="C36"/>
          <cell r="D36">
            <v>4.4863692684909251E-2</v>
          </cell>
        </row>
        <row r="37">
          <cell r="B37" t="str">
            <v>POM</v>
          </cell>
          <cell r="C37"/>
          <cell r="D37">
            <v>4.2266615458285695E-2</v>
          </cell>
        </row>
        <row r="38">
          <cell r="B38" t="str">
            <v>PCG</v>
          </cell>
          <cell r="C38"/>
          <cell r="D38">
            <v>3.5220237696678057E-2</v>
          </cell>
        </row>
        <row r="39">
          <cell r="B39" t="str">
            <v>PNW</v>
          </cell>
          <cell r="C39"/>
          <cell r="D39">
            <v>3.9227839317558987E-2</v>
          </cell>
        </row>
        <row r="40">
          <cell r="B40" t="str">
            <v>PNM</v>
          </cell>
          <cell r="C40"/>
          <cell r="D40">
            <v>3.0054946491512666E-2</v>
          </cell>
        </row>
        <row r="41">
          <cell r="B41" t="str">
            <v>POR</v>
          </cell>
          <cell r="C41"/>
          <cell r="D41">
            <v>3.4095267034108083E-2</v>
          </cell>
        </row>
        <row r="42">
          <cell r="B42" t="str">
            <v>PPL</v>
          </cell>
          <cell r="C42"/>
          <cell r="D42">
            <v>4.6864760369527157E-2</v>
          </cell>
        </row>
        <row r="43">
          <cell r="B43" t="str">
            <v>PEG</v>
          </cell>
          <cell r="C43"/>
          <cell r="D43">
            <v>3.7773552526368562E-2</v>
          </cell>
        </row>
        <row r="44">
          <cell r="B44" t="str">
            <v>SCG</v>
          </cell>
          <cell r="C44"/>
          <cell r="D44">
            <v>4.0891959265743648E-2</v>
          </cell>
        </row>
        <row r="45">
          <cell r="B45" t="str">
            <v>SRE</v>
          </cell>
          <cell r="C45"/>
          <cell r="D45">
            <v>2.751372158261706E-2</v>
          </cell>
        </row>
        <row r="46">
          <cell r="B46" t="str">
            <v>SO</v>
          </cell>
          <cell r="C46"/>
          <cell r="D46">
            <v>4.9613926680980323E-2</v>
          </cell>
        </row>
        <row r="47">
          <cell r="B47" t="str">
            <v>TE</v>
          </cell>
          <cell r="C47"/>
          <cell r="D47">
            <v>4.4807875301107247E-2</v>
          </cell>
        </row>
        <row r="48">
          <cell r="B48" t="str">
            <v>UIL</v>
          </cell>
          <cell r="C48"/>
          <cell r="D48">
            <v>3.6153510414312549E-2</v>
          </cell>
        </row>
        <row r="49">
          <cell r="B49" t="str">
            <v>VVC</v>
          </cell>
          <cell r="C49"/>
          <cell r="D49">
            <v>3.6830314772215884E-2</v>
          </cell>
        </row>
        <row r="50">
          <cell r="B50" t="str">
            <v>WEC</v>
          </cell>
          <cell r="C50"/>
          <cell r="D50">
            <v>3.63723588316755E-2</v>
          </cell>
        </row>
        <row r="51">
          <cell r="B51" t="str">
            <v>WR</v>
          </cell>
          <cell r="C51"/>
          <cell r="D51">
            <v>3.9026220477215857E-2</v>
          </cell>
        </row>
        <row r="52">
          <cell r="B52" t="str">
            <v>XEL</v>
          </cell>
          <cell r="C52"/>
          <cell r="D52">
            <v>3.7754415359084519E-2</v>
          </cell>
        </row>
        <row r="53">
          <cell r="B53"/>
          <cell r="C53"/>
          <cell r="D53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8">
          <cell r="B8" t="str">
            <v>ALE</v>
          </cell>
          <cell r="C8" t="str">
            <v>ALLETE</v>
          </cell>
          <cell r="D8"/>
          <cell r="E8">
            <v>2.08</v>
          </cell>
          <cell r="F8">
            <v>60</v>
          </cell>
          <cell r="G8">
            <v>45</v>
          </cell>
          <cell r="H8">
            <v>4</v>
          </cell>
          <cell r="I8">
            <v>2.4</v>
          </cell>
          <cell r="J8">
            <v>42.5</v>
          </cell>
          <cell r="K8">
            <v>45.9</v>
          </cell>
          <cell r="L8">
            <v>50</v>
          </cell>
          <cell r="M8">
            <v>0.442</v>
          </cell>
          <cell r="N8">
            <v>0.41499999999999998</v>
          </cell>
          <cell r="O8">
            <v>0.55800000000000005</v>
          </cell>
          <cell r="P8">
            <v>0.58499999999999996</v>
          </cell>
          <cell r="Q8">
            <v>2882.2</v>
          </cell>
          <cell r="R8">
            <v>3625</v>
          </cell>
          <cell r="S8">
            <v>0.09</v>
          </cell>
          <cell r="T8">
            <v>6.5000000000000002E-2</v>
          </cell>
          <cell r="U8">
            <v>0.04</v>
          </cell>
          <cell r="V8">
            <v>0</v>
          </cell>
          <cell r="W8">
            <v>2</v>
          </cell>
          <cell r="X8">
            <v>0.8</v>
          </cell>
          <cell r="Y8" t="str">
            <v>A</v>
          </cell>
          <cell r="Z8" t="str">
            <v>BBB+</v>
          </cell>
          <cell r="AA8" t="str">
            <v>A3</v>
          </cell>
          <cell r="AB8">
            <v>2402.3000000000002</v>
          </cell>
          <cell r="AC8">
            <v>0.06</v>
          </cell>
          <cell r="AD8"/>
          <cell r="AE8">
            <v>0.1038</v>
          </cell>
          <cell r="AF8"/>
        </row>
        <row r="9">
          <cell r="B9" t="str">
            <v>LNT</v>
          </cell>
          <cell r="C9" t="str">
            <v>Alliant Energy</v>
          </cell>
          <cell r="D9"/>
          <cell r="E9">
            <v>2.2000000000000002</v>
          </cell>
          <cell r="F9">
            <v>75</v>
          </cell>
          <cell r="G9">
            <v>55</v>
          </cell>
          <cell r="H9">
            <v>4.5</v>
          </cell>
          <cell r="I9">
            <v>2.85</v>
          </cell>
          <cell r="J9">
            <v>34.65</v>
          </cell>
          <cell r="K9">
            <v>110.94</v>
          </cell>
          <cell r="L9">
            <v>115</v>
          </cell>
          <cell r="M9">
            <v>0.497</v>
          </cell>
          <cell r="N9">
            <v>0.47499999999999998</v>
          </cell>
          <cell r="O9">
            <v>0.47499999999999998</v>
          </cell>
          <cell r="P9">
            <v>0.495</v>
          </cell>
          <cell r="Q9">
            <v>7257.2</v>
          </cell>
          <cell r="R9">
            <v>7800</v>
          </cell>
          <cell r="S9">
            <v>0.115</v>
          </cell>
          <cell r="T9">
            <v>0.06</v>
          </cell>
          <cell r="U9">
            <v>4.4999999999999998E-2</v>
          </cell>
          <cell r="V9">
            <v>0.04</v>
          </cell>
          <cell r="W9">
            <v>2</v>
          </cell>
          <cell r="X9">
            <v>0.8</v>
          </cell>
          <cell r="Y9" t="str">
            <v>A</v>
          </cell>
          <cell r="Z9" t="str">
            <v>A-</v>
          </cell>
          <cell r="AA9" t="str">
            <v>A3</v>
          </cell>
          <cell r="AB9">
            <v>6496.77</v>
          </cell>
          <cell r="AC9">
            <v>5.7500000000000002E-2</v>
          </cell>
          <cell r="AD9"/>
          <cell r="AE9">
            <v>0.109</v>
          </cell>
          <cell r="AF9"/>
        </row>
        <row r="10">
          <cell r="B10" t="str">
            <v>AEE</v>
          </cell>
          <cell r="C10" t="str">
            <v>Ameren Corp.</v>
          </cell>
          <cell r="D10"/>
          <cell r="E10">
            <v>1.68</v>
          </cell>
          <cell r="F10">
            <v>50</v>
          </cell>
          <cell r="G10">
            <v>35</v>
          </cell>
          <cell r="H10">
            <v>3.5</v>
          </cell>
          <cell r="I10">
            <v>1.95</v>
          </cell>
          <cell r="J10">
            <v>34</v>
          </cell>
          <cell r="K10">
            <v>242.63</v>
          </cell>
          <cell r="L10">
            <v>250</v>
          </cell>
          <cell r="M10">
            <v>0.47199999999999998</v>
          </cell>
          <cell r="N10">
            <v>0.46500000000000002</v>
          </cell>
          <cell r="O10">
            <v>0.51700000000000002</v>
          </cell>
          <cell r="P10">
            <v>0.53</v>
          </cell>
          <cell r="Q10">
            <v>12975</v>
          </cell>
          <cell r="R10">
            <v>15600</v>
          </cell>
          <cell r="S10">
            <v>0.105</v>
          </cell>
          <cell r="T10">
            <v>7.0000000000000007E-2</v>
          </cell>
          <cell r="U10">
            <v>3.5000000000000003E-2</v>
          </cell>
          <cell r="V10">
            <v>3.5000000000000003E-2</v>
          </cell>
          <cell r="W10">
            <v>2</v>
          </cell>
          <cell r="X10">
            <v>0.75</v>
          </cell>
          <cell r="Y10" t="str">
            <v>A</v>
          </cell>
          <cell r="Z10" t="str">
            <v>BBB+</v>
          </cell>
          <cell r="AA10" t="str">
            <v>Baa1</v>
          </cell>
          <cell r="AB10">
            <v>9958.73</v>
          </cell>
          <cell r="AC10">
            <v>6.25E-2</v>
          </cell>
          <cell r="AD10"/>
          <cell r="AE10">
            <v>9.0966666666666654E-2</v>
          </cell>
          <cell r="AF10"/>
        </row>
        <row r="11">
          <cell r="B11" t="str">
            <v>AEP</v>
          </cell>
          <cell r="C11" t="str">
            <v>American Elec Pwr</v>
          </cell>
          <cell r="D11"/>
          <cell r="E11">
            <v>2.2400000000000002</v>
          </cell>
          <cell r="F11">
            <v>70</v>
          </cell>
          <cell r="G11">
            <v>50</v>
          </cell>
          <cell r="H11">
            <v>4.25</v>
          </cell>
          <cell r="I11">
            <v>2.65</v>
          </cell>
          <cell r="J11">
            <v>42</v>
          </cell>
          <cell r="K11">
            <v>489.4</v>
          </cell>
          <cell r="L11">
            <v>500</v>
          </cell>
          <cell r="M11">
            <v>0.49</v>
          </cell>
          <cell r="N11">
            <v>0.495</v>
          </cell>
          <cell r="O11">
            <v>0.51</v>
          </cell>
          <cell r="P11">
            <v>0.505</v>
          </cell>
          <cell r="Q11">
            <v>33001</v>
          </cell>
          <cell r="R11">
            <v>41400</v>
          </cell>
          <cell r="S11">
            <v>0.1</v>
          </cell>
          <cell r="T11">
            <v>0.05</v>
          </cell>
          <cell r="U11">
            <v>0.05</v>
          </cell>
          <cell r="V11">
            <v>0.04</v>
          </cell>
          <cell r="W11">
            <v>2</v>
          </cell>
          <cell r="X11">
            <v>0.7</v>
          </cell>
          <cell r="Y11" t="str">
            <v>A</v>
          </cell>
          <cell r="Z11" t="str">
            <v>BBB</v>
          </cell>
          <cell r="AA11" t="str">
            <v>Baa1</v>
          </cell>
          <cell r="AB11">
            <v>27205.79</v>
          </cell>
          <cell r="AC11">
            <v>4.6100000000000002E-2</v>
          </cell>
          <cell r="AD11"/>
          <cell r="AE11">
            <v>0.10275000000000001</v>
          </cell>
          <cell r="AF11"/>
        </row>
        <row r="12">
          <cell r="B12" t="str">
            <v>AVA</v>
          </cell>
          <cell r="C12" t="str">
            <v>Avista Corp.</v>
          </cell>
          <cell r="D12"/>
          <cell r="E12">
            <v>1.35</v>
          </cell>
          <cell r="F12">
            <v>40</v>
          </cell>
          <cell r="G12">
            <v>30</v>
          </cell>
          <cell r="H12">
            <v>2.25</v>
          </cell>
          <cell r="I12">
            <v>1.55</v>
          </cell>
          <cell r="J12">
            <v>27.25</v>
          </cell>
          <cell r="K12">
            <v>62.24</v>
          </cell>
          <cell r="L12">
            <v>64</v>
          </cell>
          <cell r="M12">
            <v>0.51</v>
          </cell>
          <cell r="N12">
            <v>0.53</v>
          </cell>
          <cell r="O12">
            <v>0.49</v>
          </cell>
          <cell r="P12">
            <v>0.47</v>
          </cell>
          <cell r="Q12">
            <v>3027.3</v>
          </cell>
          <cell r="R12">
            <v>3675</v>
          </cell>
          <cell r="S12">
            <v>8.5000000000000006E-2</v>
          </cell>
          <cell r="T12">
            <v>0.05</v>
          </cell>
          <cell r="U12">
            <v>0.04</v>
          </cell>
          <cell r="V12">
            <v>3.5000000000000003E-2</v>
          </cell>
          <cell r="W12">
            <v>2</v>
          </cell>
          <cell r="X12">
            <v>0.8</v>
          </cell>
          <cell r="Y12" t="str">
            <v>A</v>
          </cell>
          <cell r="Z12" t="str">
            <v>BBB</v>
          </cell>
          <cell r="AA12" t="str">
            <v>Baa1</v>
          </cell>
          <cell r="AB12">
            <v>1994</v>
          </cell>
          <cell r="AC12">
            <v>0.05</v>
          </cell>
          <cell r="AD12"/>
          <cell r="AE12">
            <v>9.6500000000000002E-2</v>
          </cell>
          <cell r="AF12"/>
        </row>
        <row r="13">
          <cell r="B13" t="str">
            <v>BKH</v>
          </cell>
          <cell r="C13" t="str">
            <v>Black Hills Corp.</v>
          </cell>
          <cell r="D13"/>
          <cell r="E13">
            <v>1.65</v>
          </cell>
          <cell r="F13">
            <v>60</v>
          </cell>
          <cell r="G13">
            <v>45</v>
          </cell>
          <cell r="H13">
            <v>3.25</v>
          </cell>
          <cell r="I13">
            <v>1.9</v>
          </cell>
          <cell r="J13">
            <v>36.5</v>
          </cell>
          <cell r="K13">
            <v>44.67</v>
          </cell>
          <cell r="L13">
            <v>46</v>
          </cell>
          <cell r="M13">
            <v>0.47899999999999998</v>
          </cell>
          <cell r="N13">
            <v>0.47499999999999998</v>
          </cell>
          <cell r="O13">
            <v>0.52100000000000002</v>
          </cell>
          <cell r="P13">
            <v>0.52500000000000002</v>
          </cell>
          <cell r="Q13">
            <v>2643.6</v>
          </cell>
          <cell r="R13">
            <v>3200</v>
          </cell>
          <cell r="S13">
            <v>8.5000000000000006E-2</v>
          </cell>
          <cell r="T13">
            <v>4.4999999999999998E-2</v>
          </cell>
          <cell r="U13">
            <v>0.04</v>
          </cell>
          <cell r="V13">
            <v>3.5000000000000003E-2</v>
          </cell>
          <cell r="W13">
            <v>2</v>
          </cell>
          <cell r="X13">
            <v>0.95</v>
          </cell>
          <cell r="Y13" t="str">
            <v>B++</v>
          </cell>
          <cell r="Z13" t="str">
            <v>BBB</v>
          </cell>
          <cell r="AA13" t="str">
            <v>Baa1</v>
          </cell>
          <cell r="AB13">
            <v>1752.6</v>
          </cell>
          <cell r="AC13">
            <v>3.4799999999999998E-2</v>
          </cell>
          <cell r="AD13"/>
          <cell r="AE13">
            <v>9.8299999999999998E-2</v>
          </cell>
          <cell r="AF13"/>
        </row>
        <row r="14">
          <cell r="B14" t="str">
            <v>CNP</v>
          </cell>
          <cell r="C14" t="str">
            <v>CenterPoint Energy</v>
          </cell>
          <cell r="D14"/>
          <cell r="E14">
            <v>1.02</v>
          </cell>
          <cell r="F14">
            <v>25</v>
          </cell>
          <cell r="G14">
            <v>20</v>
          </cell>
          <cell r="H14">
            <v>1.35</v>
          </cell>
          <cell r="I14">
            <v>1.1499999999999999</v>
          </cell>
          <cell r="J14">
            <v>11.75</v>
          </cell>
          <cell r="K14">
            <v>429</v>
          </cell>
          <cell r="L14">
            <v>450</v>
          </cell>
          <cell r="M14">
            <v>0.63800000000000001</v>
          </cell>
          <cell r="N14">
            <v>0.57999999999999996</v>
          </cell>
          <cell r="O14">
            <v>0.36199999999999999</v>
          </cell>
          <cell r="P14">
            <v>0.42</v>
          </cell>
          <cell r="Q14">
            <v>12557</v>
          </cell>
          <cell r="R14">
            <v>12500</v>
          </cell>
          <cell r="S14">
            <v>0.115</v>
          </cell>
          <cell r="T14">
            <v>0</v>
          </cell>
          <cell r="U14">
            <v>0.05</v>
          </cell>
          <cell r="V14">
            <v>2.5000000000000001E-2</v>
          </cell>
          <cell r="W14">
            <v>2</v>
          </cell>
          <cell r="X14">
            <v>0.8</v>
          </cell>
          <cell r="Y14" t="str">
            <v>B++</v>
          </cell>
          <cell r="Z14" t="str">
            <v>A-</v>
          </cell>
          <cell r="AA14" t="str">
            <v>Baa1</v>
          </cell>
          <cell r="AB14">
            <v>7667.22</v>
          </cell>
          <cell r="AC14">
            <v>1.43E-2</v>
          </cell>
          <cell r="AD14"/>
          <cell r="AE14">
            <v>0.10175000000000001</v>
          </cell>
          <cell r="AF14"/>
        </row>
        <row r="15">
          <cell r="B15" t="str">
            <v>CNL</v>
          </cell>
          <cell r="C15" t="str">
            <v>Cleco Corp.</v>
          </cell>
          <cell r="D15"/>
          <cell r="E15">
            <v>1.6</v>
          </cell>
          <cell r="F15">
            <v>50</v>
          </cell>
          <cell r="G15">
            <v>40</v>
          </cell>
          <cell r="H15">
            <v>2.75</v>
          </cell>
          <cell r="I15">
            <v>1.9</v>
          </cell>
          <cell r="J15">
            <v>31</v>
          </cell>
          <cell r="K15">
            <v>60.42</v>
          </cell>
          <cell r="L15">
            <v>60.5</v>
          </cell>
          <cell r="M15">
            <v>0.45300000000000001</v>
          </cell>
          <cell r="N15">
            <v>0.43</v>
          </cell>
          <cell r="O15">
            <v>0.54700000000000004</v>
          </cell>
          <cell r="P15">
            <v>0.56999999999999995</v>
          </cell>
          <cell r="Q15">
            <v>2976.9</v>
          </cell>
          <cell r="R15">
            <v>3275</v>
          </cell>
          <cell r="S15">
            <v>0.09</v>
          </cell>
          <cell r="T15">
            <v>5.0000000000000001E-3</v>
          </cell>
          <cell r="U15">
            <v>0.05</v>
          </cell>
          <cell r="V15">
            <v>0.03</v>
          </cell>
          <cell r="W15">
            <v>1</v>
          </cell>
          <cell r="X15">
            <v>0.75</v>
          </cell>
          <cell r="Y15" t="str">
            <v>A</v>
          </cell>
          <cell r="Z15" t="str">
            <v>BBB+</v>
          </cell>
          <cell r="AA15" t="str">
            <v>Baa1</v>
          </cell>
          <cell r="AB15">
            <v>3228.42</v>
          </cell>
          <cell r="AC15">
            <v>0.03</v>
          </cell>
          <cell r="AD15"/>
          <cell r="AE15">
            <v>0.1124</v>
          </cell>
          <cell r="AF15"/>
        </row>
        <row r="16">
          <cell r="B16" t="str">
            <v>CMS</v>
          </cell>
          <cell r="C16" t="str">
            <v>CMS Energy Corp.</v>
          </cell>
          <cell r="D16"/>
          <cell r="E16">
            <v>1.22</v>
          </cell>
          <cell r="F16">
            <v>40</v>
          </cell>
          <cell r="G16">
            <v>30</v>
          </cell>
          <cell r="H16">
            <v>2.25</v>
          </cell>
          <cell r="I16">
            <v>1.5</v>
          </cell>
          <cell r="J16">
            <v>17.75</v>
          </cell>
          <cell r="K16">
            <v>275.2</v>
          </cell>
          <cell r="L16">
            <v>285</v>
          </cell>
          <cell r="M16">
            <v>0.68700000000000006</v>
          </cell>
          <cell r="N16">
            <v>0.65</v>
          </cell>
          <cell r="O16">
            <v>0.31</v>
          </cell>
          <cell r="P16">
            <v>0.35</v>
          </cell>
          <cell r="Q16">
            <v>11846</v>
          </cell>
          <cell r="R16">
            <v>14600</v>
          </cell>
          <cell r="S16">
            <v>0.13500000000000001</v>
          </cell>
          <cell r="T16">
            <v>5.5E-2</v>
          </cell>
          <cell r="U16">
            <v>6.5000000000000002E-2</v>
          </cell>
          <cell r="V16">
            <v>5.5E-2</v>
          </cell>
          <cell r="W16">
            <v>2</v>
          </cell>
          <cell r="X16">
            <v>0.7</v>
          </cell>
          <cell r="Y16" t="str">
            <v>B++</v>
          </cell>
          <cell r="Z16" t="str">
            <v>BBB+</v>
          </cell>
          <cell r="AA16" t="str">
            <v>Baa2</v>
          </cell>
          <cell r="AB16">
            <v>9468.67</v>
          </cell>
          <cell r="AC16">
            <v>6.7599999999999993E-2</v>
          </cell>
          <cell r="AD16"/>
          <cell r="AE16">
            <v>0.10299999999999999</v>
          </cell>
          <cell r="AF16"/>
        </row>
        <row r="17">
          <cell r="B17" t="str">
            <v>ED</v>
          </cell>
          <cell r="C17" t="str">
            <v>Consolidated Edison</v>
          </cell>
          <cell r="D17"/>
          <cell r="E17">
            <v>2.66</v>
          </cell>
          <cell r="F17">
            <v>70</v>
          </cell>
          <cell r="G17">
            <v>55</v>
          </cell>
          <cell r="H17">
            <v>4.5</v>
          </cell>
          <cell r="I17">
            <v>2.9</v>
          </cell>
          <cell r="J17">
            <v>50.75</v>
          </cell>
          <cell r="K17">
            <v>292.88</v>
          </cell>
          <cell r="L17">
            <v>293</v>
          </cell>
          <cell r="M17">
            <v>0.48</v>
          </cell>
          <cell r="N17">
            <v>0.48499999999999999</v>
          </cell>
          <cell r="O17">
            <v>0.52</v>
          </cell>
          <cell r="P17">
            <v>0.51500000000000001</v>
          </cell>
          <cell r="Q17">
            <v>24207</v>
          </cell>
          <cell r="R17">
            <v>28700</v>
          </cell>
          <cell r="S17">
            <v>0.09</v>
          </cell>
          <cell r="T17">
            <v>0.03</v>
          </cell>
          <cell r="U17">
            <v>2.5000000000000001E-2</v>
          </cell>
          <cell r="V17">
            <v>3.5000000000000003E-2</v>
          </cell>
          <cell r="W17">
            <v>1</v>
          </cell>
          <cell r="X17">
            <v>0.6</v>
          </cell>
          <cell r="Y17" t="str">
            <v>A+</v>
          </cell>
          <cell r="Z17" t="str">
            <v>A-</v>
          </cell>
          <cell r="AA17" t="str">
            <v>A3</v>
          </cell>
          <cell r="AB17">
            <v>19314.91</v>
          </cell>
          <cell r="AC17">
            <v>2.7199999999999998E-2</v>
          </cell>
          <cell r="AD17"/>
          <cell r="AE17">
            <v>9.5500000000000002E-2</v>
          </cell>
          <cell r="AF17"/>
        </row>
        <row r="18">
          <cell r="B18" t="str">
            <v>D</v>
          </cell>
          <cell r="C18" t="str">
            <v>Dominion Resources</v>
          </cell>
          <cell r="D18"/>
          <cell r="E18">
            <v>2.75</v>
          </cell>
          <cell r="F18">
            <v>95</v>
          </cell>
          <cell r="G18">
            <v>70</v>
          </cell>
          <cell r="H18">
            <v>4.75</v>
          </cell>
          <cell r="I18">
            <v>3.5</v>
          </cell>
          <cell r="J18">
            <v>28</v>
          </cell>
          <cell r="K18">
            <v>585.29999999999995</v>
          </cell>
          <cell r="L18">
            <v>630</v>
          </cell>
          <cell r="M18">
            <v>0.65400000000000003</v>
          </cell>
          <cell r="N18">
            <v>0.58499999999999996</v>
          </cell>
          <cell r="O18">
            <v>0.34599999999999997</v>
          </cell>
          <cell r="P18">
            <v>0.41499999999999998</v>
          </cell>
          <cell r="Q18">
            <v>33360</v>
          </cell>
          <cell r="R18">
            <v>42400</v>
          </cell>
          <cell r="S18">
            <v>0.17499999999999999</v>
          </cell>
          <cell r="T18">
            <v>0.08</v>
          </cell>
          <cell r="U18">
            <v>7.4999999999999997E-2</v>
          </cell>
          <cell r="V18">
            <v>6.5000000000000002E-2</v>
          </cell>
          <cell r="W18">
            <v>2</v>
          </cell>
          <cell r="X18">
            <v>0.7</v>
          </cell>
          <cell r="Y18" t="str">
            <v>B++</v>
          </cell>
          <cell r="Z18" t="str">
            <v>A-</v>
          </cell>
          <cell r="AA18" t="str">
            <v>Baa2</v>
          </cell>
          <cell r="AB18">
            <v>41257.760000000002</v>
          </cell>
          <cell r="AC18">
            <v>5.3800000000000001E-2</v>
          </cell>
          <cell r="AD18"/>
          <cell r="AE18">
            <v>0.109</v>
          </cell>
          <cell r="AF18"/>
        </row>
        <row r="19">
          <cell r="B19" t="str">
            <v>DTE</v>
          </cell>
          <cell r="C19" t="str">
            <v>DTE Energy Co.</v>
          </cell>
          <cell r="D19"/>
          <cell r="E19">
            <v>2.92</v>
          </cell>
          <cell r="F19">
            <v>90</v>
          </cell>
          <cell r="G19">
            <v>65</v>
          </cell>
          <cell r="H19">
            <v>5.75</v>
          </cell>
          <cell r="I19">
            <v>3.5</v>
          </cell>
          <cell r="J19">
            <v>58.75</v>
          </cell>
          <cell r="K19">
            <v>176.99</v>
          </cell>
          <cell r="L19">
            <v>192</v>
          </cell>
          <cell r="M19">
            <v>0.5</v>
          </cell>
          <cell r="N19">
            <v>0.51</v>
          </cell>
          <cell r="O19">
            <v>0.5</v>
          </cell>
          <cell r="P19">
            <v>0.49</v>
          </cell>
          <cell r="Q19">
            <v>16670</v>
          </cell>
          <cell r="R19">
            <v>23100</v>
          </cell>
          <cell r="S19">
            <v>0.1</v>
          </cell>
          <cell r="T19">
            <v>0.05</v>
          </cell>
          <cell r="U19">
            <v>5.5E-2</v>
          </cell>
          <cell r="V19">
            <v>4.4999999999999998E-2</v>
          </cell>
          <cell r="W19">
            <v>2</v>
          </cell>
          <cell r="X19">
            <v>0.75</v>
          </cell>
          <cell r="Y19" t="str">
            <v>B++</v>
          </cell>
          <cell r="Z19" t="str">
            <v>BBB+</v>
          </cell>
          <cell r="AA19" t="str">
            <v>A3</v>
          </cell>
          <cell r="AB19">
            <v>14135.45</v>
          </cell>
          <cell r="AC19">
            <v>4.8899999999999999E-2</v>
          </cell>
          <cell r="AD19"/>
          <cell r="AE19">
            <v>0.105</v>
          </cell>
          <cell r="AF19"/>
        </row>
        <row r="20">
          <cell r="B20" t="str">
            <v>DUK</v>
          </cell>
          <cell r="C20" t="str">
            <v>Duke Energy Corp.</v>
          </cell>
          <cell r="D20"/>
          <cell r="E20">
            <v>3.33</v>
          </cell>
          <cell r="F20">
            <v>95</v>
          </cell>
          <cell r="G20">
            <v>70</v>
          </cell>
          <cell r="H20">
            <v>5.25</v>
          </cell>
          <cell r="I20">
            <v>3.8</v>
          </cell>
          <cell r="J20">
            <v>64.25</v>
          </cell>
          <cell r="K20">
            <v>707</v>
          </cell>
          <cell r="L20">
            <v>692</v>
          </cell>
          <cell r="M20">
            <v>0.47699999999999998</v>
          </cell>
          <cell r="N20">
            <v>0.52500000000000002</v>
          </cell>
          <cell r="O20">
            <v>0.52300000000000002</v>
          </cell>
          <cell r="P20">
            <v>0.47499999999999998</v>
          </cell>
          <cell r="Q20">
            <v>78088</v>
          </cell>
          <cell r="R20">
            <v>93700</v>
          </cell>
          <cell r="S20">
            <v>8.5000000000000006E-2</v>
          </cell>
          <cell r="T20">
            <v>0.05</v>
          </cell>
          <cell r="U20">
            <v>3.5000000000000003E-2</v>
          </cell>
          <cell r="V20">
            <v>1.4999999999999999E-2</v>
          </cell>
          <cell r="W20">
            <v>2</v>
          </cell>
          <cell r="X20">
            <v>0.6</v>
          </cell>
          <cell r="Y20" t="str">
            <v>A</v>
          </cell>
          <cell r="Z20" t="str">
            <v>A-</v>
          </cell>
          <cell r="AA20" t="str">
            <v>A3</v>
          </cell>
          <cell r="AB20">
            <v>48380.160000000003</v>
          </cell>
          <cell r="AC20">
            <v>4.3299999999999998E-2</v>
          </cell>
          <cell r="AD20"/>
          <cell r="AE20">
            <v>0.10376666666666667</v>
          </cell>
          <cell r="AF20"/>
        </row>
        <row r="21">
          <cell r="B21" t="str">
            <v>EIX</v>
          </cell>
          <cell r="C21" t="str">
            <v>Edison International</v>
          </cell>
          <cell r="D21"/>
          <cell r="E21">
            <v>1.8</v>
          </cell>
          <cell r="F21">
            <v>80</v>
          </cell>
          <cell r="G21">
            <v>60</v>
          </cell>
          <cell r="H21">
            <v>5</v>
          </cell>
          <cell r="I21">
            <v>2.4500000000000002</v>
          </cell>
          <cell r="J21">
            <v>44.75</v>
          </cell>
          <cell r="K21">
            <v>325.81</v>
          </cell>
          <cell r="L21">
            <v>325.81</v>
          </cell>
          <cell r="M21">
            <v>0.441</v>
          </cell>
          <cell r="N21">
            <v>0.435</v>
          </cell>
          <cell r="O21">
            <v>0.47199999999999998</v>
          </cell>
          <cell r="P21">
            <v>0.495</v>
          </cell>
          <cell r="Q21">
            <v>23216</v>
          </cell>
          <cell r="R21">
            <v>29600</v>
          </cell>
          <cell r="S21">
            <v>0.115</v>
          </cell>
          <cell r="T21">
            <v>0.03</v>
          </cell>
          <cell r="U21">
            <v>0.1</v>
          </cell>
          <cell r="V21">
            <v>6.5000000000000002E-2</v>
          </cell>
          <cell r="W21">
            <v>2</v>
          </cell>
          <cell r="X21">
            <v>0.75</v>
          </cell>
          <cell r="Y21" t="str">
            <v>A</v>
          </cell>
          <cell r="Z21" t="str">
            <v>BBB+</v>
          </cell>
          <cell r="AA21" t="str">
            <v>A3</v>
          </cell>
          <cell r="AB21">
            <v>20138.38</v>
          </cell>
          <cell r="AC21">
            <v>2.41E-2</v>
          </cell>
          <cell r="AD21"/>
          <cell r="AE21">
            <v>0.1045</v>
          </cell>
          <cell r="AF21"/>
        </row>
        <row r="22">
          <cell r="B22" t="str">
            <v>EE</v>
          </cell>
          <cell r="C22" t="str">
            <v>El Paso Electric</v>
          </cell>
          <cell r="D22"/>
          <cell r="E22">
            <v>1.2</v>
          </cell>
          <cell r="F22">
            <v>45</v>
          </cell>
          <cell r="G22">
            <v>35</v>
          </cell>
          <cell r="H22">
            <v>2.75</v>
          </cell>
          <cell r="I22">
            <v>1.4</v>
          </cell>
          <cell r="J22">
            <v>29.5</v>
          </cell>
          <cell r="K22">
            <v>40.36</v>
          </cell>
          <cell r="L22">
            <v>41.1</v>
          </cell>
          <cell r="M22">
            <v>0.53500000000000003</v>
          </cell>
          <cell r="N22">
            <v>0.56499999999999995</v>
          </cell>
          <cell r="O22">
            <v>0.46500000000000002</v>
          </cell>
          <cell r="P22">
            <v>0.435</v>
          </cell>
          <cell r="Q22">
            <v>2118.4</v>
          </cell>
          <cell r="R22">
            <v>2800</v>
          </cell>
          <cell r="S22">
            <v>9.5000000000000001E-2</v>
          </cell>
          <cell r="T22">
            <v>3.5000000000000003E-2</v>
          </cell>
          <cell r="U22">
            <v>0.05</v>
          </cell>
          <cell r="V22">
            <v>4.4999999999999998E-2</v>
          </cell>
          <cell r="W22">
            <v>2</v>
          </cell>
          <cell r="X22">
            <v>0.75</v>
          </cell>
          <cell r="Y22" t="str">
            <v>B++</v>
          </cell>
          <cell r="Z22" t="str">
            <v>BBB</v>
          </cell>
          <cell r="AA22" t="str">
            <v>Baa1</v>
          </cell>
          <cell r="AB22">
            <v>1459.75</v>
          </cell>
          <cell r="AC22">
            <v>7.0000000000000007E-2</v>
          </cell>
          <cell r="AD22"/>
          <cell r="AE22" t="str">
            <v>NA</v>
          </cell>
          <cell r="AF22"/>
        </row>
        <row r="23">
          <cell r="B23" t="str">
            <v>EDE</v>
          </cell>
          <cell r="C23" t="str">
            <v>Empire District Elec</v>
          </cell>
          <cell r="D23"/>
          <cell r="E23">
            <v>1.06</v>
          </cell>
          <cell r="F23">
            <v>30</v>
          </cell>
          <cell r="G23">
            <v>20</v>
          </cell>
          <cell r="H23">
            <v>1.75</v>
          </cell>
          <cell r="I23">
            <v>1.2</v>
          </cell>
          <cell r="J23">
            <v>20.25</v>
          </cell>
          <cell r="K23">
            <v>43.48</v>
          </cell>
          <cell r="L23">
            <v>47.5</v>
          </cell>
          <cell r="M23">
            <v>0.50600000000000001</v>
          </cell>
          <cell r="N23">
            <v>0.5</v>
          </cell>
          <cell r="O23">
            <v>0.49399999999999999</v>
          </cell>
          <cell r="P23">
            <v>0.5</v>
          </cell>
          <cell r="Q23">
            <v>1586.5</v>
          </cell>
          <cell r="R23">
            <v>1925</v>
          </cell>
          <cell r="S23">
            <v>0.09</v>
          </cell>
          <cell r="T23">
            <v>0.03</v>
          </cell>
          <cell r="U23">
            <v>0.03</v>
          </cell>
          <cell r="V23">
            <v>2.5000000000000001E-2</v>
          </cell>
          <cell r="W23">
            <v>2</v>
          </cell>
          <cell r="X23">
            <v>0.7</v>
          </cell>
          <cell r="Y23" t="str">
            <v>B++</v>
          </cell>
          <cell r="Z23" t="str">
            <v>BBB</v>
          </cell>
          <cell r="AA23" t="str">
            <v>Baa1</v>
          </cell>
          <cell r="AB23">
            <v>962.47</v>
          </cell>
          <cell r="AC23">
            <v>0.03</v>
          </cell>
          <cell r="AD23"/>
          <cell r="AE23" t="str">
            <v>NA</v>
          </cell>
          <cell r="AF23"/>
        </row>
        <row r="24">
          <cell r="B24" t="str">
            <v>ETR</v>
          </cell>
          <cell r="C24" t="str">
            <v>Entergy Corp.</v>
          </cell>
          <cell r="D24"/>
          <cell r="E24">
            <v>3.32</v>
          </cell>
          <cell r="F24">
            <v>100</v>
          </cell>
          <cell r="G24">
            <v>70</v>
          </cell>
          <cell r="H24">
            <v>5.5</v>
          </cell>
          <cell r="I24">
            <v>3.8</v>
          </cell>
          <cell r="J24">
            <v>63.75</v>
          </cell>
          <cell r="K24">
            <v>179.24</v>
          </cell>
          <cell r="L24">
            <v>179.5</v>
          </cell>
          <cell r="M24">
            <v>0.54900000000000004</v>
          </cell>
          <cell r="N24">
            <v>0.53500000000000003</v>
          </cell>
          <cell r="O24">
            <v>0.438</v>
          </cell>
          <cell r="P24">
            <v>0.45500000000000002</v>
          </cell>
          <cell r="Q24">
            <v>22842</v>
          </cell>
          <cell r="R24">
            <v>25200</v>
          </cell>
          <cell r="S24">
            <v>8.5000000000000006E-2</v>
          </cell>
          <cell r="T24">
            <v>0</v>
          </cell>
          <cell r="U24">
            <v>2.5000000000000001E-2</v>
          </cell>
          <cell r="V24">
            <v>0.03</v>
          </cell>
          <cell r="W24">
            <v>3</v>
          </cell>
          <cell r="X24">
            <v>0.65</v>
          </cell>
          <cell r="Y24" t="str">
            <v>B++</v>
          </cell>
          <cell r="Z24" t="str">
            <v>BBB</v>
          </cell>
          <cell r="AA24" t="str">
            <v>Baa3</v>
          </cell>
          <cell r="AB24">
            <v>11415.99</v>
          </cell>
          <cell r="AC24">
            <v>-2.1299999999999999E-2</v>
          </cell>
          <cell r="AD24"/>
          <cell r="AE24">
            <v>0.1</v>
          </cell>
          <cell r="AF24"/>
        </row>
        <row r="25">
          <cell r="B25" t="str">
            <v>ES</v>
          </cell>
          <cell r="C25" t="str">
            <v>Eversource Energy</v>
          </cell>
          <cell r="D25"/>
          <cell r="E25">
            <v>1.75</v>
          </cell>
          <cell r="F25">
            <v>60</v>
          </cell>
          <cell r="G25">
            <v>45</v>
          </cell>
          <cell r="H25">
            <v>3.75</v>
          </cell>
          <cell r="I25">
            <v>2.1</v>
          </cell>
          <cell r="J25">
            <v>38.25</v>
          </cell>
          <cell r="K25">
            <v>316.98</v>
          </cell>
          <cell r="L25">
            <v>322</v>
          </cell>
          <cell r="M25">
            <v>0.45900000000000002</v>
          </cell>
          <cell r="N25">
            <v>0.46500000000000002</v>
          </cell>
          <cell r="O25">
            <v>0.53200000000000003</v>
          </cell>
          <cell r="P25">
            <v>0.53</v>
          </cell>
          <cell r="Q25">
            <v>18738</v>
          </cell>
          <cell r="R25">
            <v>23200</v>
          </cell>
          <cell r="S25">
            <v>0.1</v>
          </cell>
          <cell r="T25">
            <v>8.5000000000000006E-2</v>
          </cell>
          <cell r="U25">
            <v>6.5000000000000002E-2</v>
          </cell>
          <cell r="V25">
            <v>0.04</v>
          </cell>
          <cell r="W25">
            <v>1</v>
          </cell>
          <cell r="X25">
            <v>0.75</v>
          </cell>
          <cell r="Y25" t="str">
            <v>A</v>
          </cell>
          <cell r="Z25" t="str">
            <v>A</v>
          </cell>
          <cell r="AA25" t="str">
            <v>Baa1</v>
          </cell>
          <cell r="AB25">
            <v>15277.64</v>
          </cell>
          <cell r="AC25">
            <v>6.2100000000000002E-2</v>
          </cell>
          <cell r="AD25"/>
          <cell r="AE25">
            <v>9.4475000000000003E-2</v>
          </cell>
          <cell r="AF25"/>
        </row>
        <row r="26">
          <cell r="B26" t="str">
            <v>EXC</v>
          </cell>
          <cell r="C26" t="str">
            <v>Exelon Corp.</v>
          </cell>
          <cell r="D26"/>
          <cell r="E26">
            <v>1.24</v>
          </cell>
          <cell r="F26">
            <v>40</v>
          </cell>
          <cell r="G26">
            <v>25</v>
          </cell>
          <cell r="H26">
            <v>2.75</v>
          </cell>
          <cell r="I26">
            <v>1.4</v>
          </cell>
          <cell r="J26">
            <v>33.5</v>
          </cell>
          <cell r="K26">
            <v>859.83</v>
          </cell>
          <cell r="L26">
            <v>961</v>
          </cell>
          <cell r="M26">
            <v>0.46700000000000003</v>
          </cell>
          <cell r="N26">
            <v>0.47</v>
          </cell>
          <cell r="O26">
            <v>0.52800000000000002</v>
          </cell>
          <cell r="P26">
            <v>0.53</v>
          </cell>
          <cell r="Q26">
            <v>42811</v>
          </cell>
          <cell r="R26">
            <v>60800</v>
          </cell>
          <cell r="S26">
            <v>8.5000000000000006E-2</v>
          </cell>
          <cell r="T26">
            <v>4.4999999999999998E-2</v>
          </cell>
          <cell r="U26">
            <v>-0.02</v>
          </cell>
          <cell r="V26">
            <v>4.4999999999999998E-2</v>
          </cell>
          <cell r="W26">
            <v>3</v>
          </cell>
          <cell r="X26">
            <v>0.65</v>
          </cell>
          <cell r="Y26" t="str">
            <v>B++</v>
          </cell>
          <cell r="Z26" t="str">
            <v>BBB</v>
          </cell>
          <cell r="AA26" t="str">
            <v>Baa2</v>
          </cell>
          <cell r="AB26">
            <v>25047.21</v>
          </cell>
          <cell r="AC26">
            <v>6.3200000000000006E-2</v>
          </cell>
          <cell r="AD26"/>
          <cell r="AE26">
            <v>9.5333333333333339E-2</v>
          </cell>
          <cell r="AF26"/>
        </row>
        <row r="27">
          <cell r="B27" t="str">
            <v>FE</v>
          </cell>
          <cell r="C27" t="str">
            <v>FirstEnergy Corp.</v>
          </cell>
          <cell r="D27"/>
          <cell r="E27">
            <v>1.46</v>
          </cell>
          <cell r="F27">
            <v>45</v>
          </cell>
          <cell r="G27">
            <v>30</v>
          </cell>
          <cell r="H27">
            <v>3</v>
          </cell>
          <cell r="I27">
            <v>1.6</v>
          </cell>
          <cell r="J27">
            <v>35.75</v>
          </cell>
          <cell r="K27">
            <v>421.1</v>
          </cell>
          <cell r="L27">
            <v>435</v>
          </cell>
          <cell r="M27">
            <v>0.60699999999999998</v>
          </cell>
          <cell r="N27">
            <v>0.59</v>
          </cell>
          <cell r="O27">
            <v>0.39300000000000002</v>
          </cell>
          <cell r="P27">
            <v>0.41</v>
          </cell>
          <cell r="Q27">
            <v>31596</v>
          </cell>
          <cell r="R27">
            <v>38300</v>
          </cell>
          <cell r="S27">
            <v>8.5000000000000006E-2</v>
          </cell>
          <cell r="T27">
            <v>7.0000000000000007E-2</v>
          </cell>
          <cell r="U27">
            <v>-1.4999999999999999E-2</v>
          </cell>
          <cell r="V27">
            <v>0.03</v>
          </cell>
          <cell r="W27">
            <v>3</v>
          </cell>
          <cell r="X27">
            <v>0.65</v>
          </cell>
          <cell r="Y27" t="str">
            <v>B+</v>
          </cell>
          <cell r="Z27" t="str">
            <v>BBB-</v>
          </cell>
          <cell r="AA27" t="str">
            <v>Baa3</v>
          </cell>
          <cell r="AB27">
            <v>12977.76</v>
          </cell>
          <cell r="AC27">
            <v>9.1000000000000004E-3</v>
          </cell>
          <cell r="AD27"/>
          <cell r="AE27">
            <v>0.10825000000000001</v>
          </cell>
          <cell r="AF27"/>
        </row>
        <row r="28">
          <cell r="B28" t="str">
            <v>GXP</v>
          </cell>
          <cell r="C28" t="str">
            <v>Great Plains Energy</v>
          </cell>
          <cell r="D28"/>
          <cell r="E28">
            <v>1.04</v>
          </cell>
          <cell r="F28">
            <v>35</v>
          </cell>
          <cell r="G28">
            <v>20</v>
          </cell>
          <cell r="H28">
            <v>2</v>
          </cell>
          <cell r="I28">
            <v>1.2</v>
          </cell>
          <cell r="J28">
            <v>26.75</v>
          </cell>
          <cell r="K28">
            <v>154.16</v>
          </cell>
          <cell r="L28">
            <v>155.5</v>
          </cell>
          <cell r="M28">
            <v>0.49</v>
          </cell>
          <cell r="N28">
            <v>0.48</v>
          </cell>
          <cell r="O28">
            <v>0.504</v>
          </cell>
          <cell r="P28">
            <v>0.51500000000000001</v>
          </cell>
          <cell r="Q28">
            <v>7113.1</v>
          </cell>
          <cell r="R28">
            <v>8075</v>
          </cell>
          <cell r="S28">
            <v>7.4999999999999997E-2</v>
          </cell>
          <cell r="T28">
            <v>0.05</v>
          </cell>
          <cell r="U28">
            <v>0.06</v>
          </cell>
          <cell r="V28">
            <v>0.03</v>
          </cell>
          <cell r="W28">
            <v>3</v>
          </cell>
          <cell r="X28">
            <v>0.85</v>
          </cell>
          <cell r="Y28" t="str">
            <v>B+</v>
          </cell>
          <cell r="Z28" t="str">
            <v>BBB+</v>
          </cell>
          <cell r="AA28" t="str">
            <v>Baa2</v>
          </cell>
          <cell r="AB28">
            <v>4004.64</v>
          </cell>
          <cell r="AC28">
            <v>6.3700000000000007E-2</v>
          </cell>
          <cell r="AD28"/>
          <cell r="AE28">
            <v>9.5000000000000001E-2</v>
          </cell>
          <cell r="AF28"/>
        </row>
        <row r="29">
          <cell r="B29" t="str">
            <v>HE</v>
          </cell>
          <cell r="C29" t="str">
            <v>Hawaiian Elec.</v>
          </cell>
          <cell r="D29"/>
          <cell r="E29">
            <v>1.24</v>
          </cell>
          <cell r="F29">
            <v>30</v>
          </cell>
          <cell r="G29">
            <v>20</v>
          </cell>
          <cell r="H29">
            <v>2</v>
          </cell>
          <cell r="I29">
            <v>1.3</v>
          </cell>
          <cell r="J29">
            <v>20.5</v>
          </cell>
          <cell r="K29">
            <v>102.57</v>
          </cell>
          <cell r="L29">
            <v>115</v>
          </cell>
          <cell r="M29">
            <v>0.45200000000000001</v>
          </cell>
          <cell r="N29">
            <v>0.51</v>
          </cell>
          <cell r="O29">
            <v>0.53800000000000003</v>
          </cell>
          <cell r="P29">
            <v>0.48499999999999999</v>
          </cell>
          <cell r="Q29">
            <v>3332.3</v>
          </cell>
          <cell r="R29">
            <v>4875</v>
          </cell>
          <cell r="S29">
            <v>0.1</v>
          </cell>
          <cell r="T29">
            <v>3.5000000000000003E-2</v>
          </cell>
          <cell r="U29">
            <v>0.01</v>
          </cell>
          <cell r="V29">
            <v>0.03</v>
          </cell>
          <cell r="W29">
            <v>2</v>
          </cell>
          <cell r="X29">
            <v>0.8</v>
          </cell>
          <cell r="Y29" t="str">
            <v>A</v>
          </cell>
          <cell r="Z29" t="str">
            <v>BBB-</v>
          </cell>
          <cell r="AA29" t="str">
            <v>NR</v>
          </cell>
          <cell r="AB29">
            <v>2971.96</v>
          </cell>
          <cell r="AC29">
            <v>3.7999999999999999E-2</v>
          </cell>
          <cell r="AD29"/>
          <cell r="AE29">
            <v>9.6666666666666679E-2</v>
          </cell>
          <cell r="AF29"/>
        </row>
        <row r="30">
          <cell r="B30" t="str">
            <v>IDA</v>
          </cell>
          <cell r="C30" t="str">
            <v>IDACORP, Inc.</v>
          </cell>
          <cell r="D30"/>
          <cell r="E30">
            <v>1.97</v>
          </cell>
          <cell r="F30">
            <v>70</v>
          </cell>
          <cell r="G30">
            <v>55</v>
          </cell>
          <cell r="H30">
            <v>3.9</v>
          </cell>
          <cell r="I30">
            <v>2.25</v>
          </cell>
          <cell r="J30">
            <v>47.05</v>
          </cell>
          <cell r="K30">
            <v>50.27</v>
          </cell>
          <cell r="L30">
            <v>50.3</v>
          </cell>
          <cell r="M30">
            <v>0.45300000000000001</v>
          </cell>
          <cell r="N30">
            <v>0.45</v>
          </cell>
          <cell r="O30">
            <v>0.54700000000000004</v>
          </cell>
          <cell r="P30">
            <v>0.55000000000000004</v>
          </cell>
          <cell r="Q30">
            <v>3567.6</v>
          </cell>
          <cell r="R30">
            <v>4330</v>
          </cell>
          <cell r="S30">
            <v>8.5000000000000006E-2</v>
          </cell>
          <cell r="T30">
            <v>0.01</v>
          </cell>
          <cell r="U30">
            <v>0.06</v>
          </cell>
          <cell r="V30">
            <v>0.04</v>
          </cell>
          <cell r="W30">
            <v>2</v>
          </cell>
          <cell r="X30">
            <v>0.8</v>
          </cell>
          <cell r="Y30" t="str">
            <v>B++</v>
          </cell>
          <cell r="Z30" t="str">
            <v>BBB</v>
          </cell>
          <cell r="AA30" t="str">
            <v>Baa1</v>
          </cell>
          <cell r="AB30">
            <v>3184.07</v>
          </cell>
          <cell r="AC30">
            <v>0.04</v>
          </cell>
          <cell r="AD30"/>
          <cell r="AE30">
            <v>0.1</v>
          </cell>
          <cell r="AF30"/>
        </row>
        <row r="31">
          <cell r="B31" t="str">
            <v>ITC</v>
          </cell>
          <cell r="C31" t="str">
            <v>ITC Holdings Corp.</v>
          </cell>
          <cell r="D31"/>
          <cell r="E31">
            <v>0.78</v>
          </cell>
          <cell r="F31">
            <v>55</v>
          </cell>
          <cell r="G31">
            <v>45</v>
          </cell>
          <cell r="H31">
            <v>2.75</v>
          </cell>
          <cell r="I31">
            <v>1.1000000000000001</v>
          </cell>
          <cell r="J31">
            <v>17.75</v>
          </cell>
          <cell r="K31">
            <v>155.13999999999999</v>
          </cell>
          <cell r="L31">
            <v>160</v>
          </cell>
          <cell r="M31">
            <v>0.70199999999999996</v>
          </cell>
          <cell r="N31">
            <v>0.62</v>
          </cell>
          <cell r="O31">
            <v>0.29799999999999999</v>
          </cell>
          <cell r="P31">
            <v>0.38</v>
          </cell>
          <cell r="Q31">
            <v>5598.1</v>
          </cell>
          <cell r="R31">
            <v>7575</v>
          </cell>
          <cell r="S31">
            <v>0.155</v>
          </cell>
          <cell r="T31">
            <v>0.12</v>
          </cell>
          <cell r="U31">
            <v>0.125</v>
          </cell>
          <cell r="V31">
            <v>0.1</v>
          </cell>
          <cell r="W31">
            <v>2</v>
          </cell>
          <cell r="X31">
            <v>0.65</v>
          </cell>
          <cell r="Y31" t="str">
            <v>B++</v>
          </cell>
          <cell r="Z31" t="str">
            <v>A-</v>
          </cell>
          <cell r="AA31" t="str">
            <v>Baa2</v>
          </cell>
          <cell r="AB31">
            <v>5057.1400000000003</v>
          </cell>
          <cell r="AC31">
            <v>8.2500000000000004E-2</v>
          </cell>
          <cell r="AD31"/>
          <cell r="AE31">
            <v>0.13020000000000001</v>
          </cell>
          <cell r="AF31"/>
        </row>
        <row r="32">
          <cell r="B32" t="str">
            <v>MGEE</v>
          </cell>
          <cell r="C32" t="str">
            <v>MGE Energy</v>
          </cell>
          <cell r="D32"/>
          <cell r="E32">
            <v>1.18</v>
          </cell>
          <cell r="F32">
            <v>50</v>
          </cell>
          <cell r="G32">
            <v>45</v>
          </cell>
          <cell r="H32">
            <v>3.15</v>
          </cell>
          <cell r="I32">
            <v>1.35</v>
          </cell>
          <cell r="J32">
            <v>25</v>
          </cell>
          <cell r="K32">
            <v>34.67</v>
          </cell>
          <cell r="L32">
            <v>36</v>
          </cell>
          <cell r="M32">
            <v>0.375</v>
          </cell>
          <cell r="N32">
            <v>0.35</v>
          </cell>
          <cell r="O32">
            <v>0.625</v>
          </cell>
          <cell r="P32">
            <v>0.65</v>
          </cell>
          <cell r="Q32">
            <v>1054.7</v>
          </cell>
          <cell r="R32">
            <v>1385</v>
          </cell>
          <cell r="S32">
            <v>0.13</v>
          </cell>
          <cell r="T32">
            <v>7.0000000000000007E-2</v>
          </cell>
          <cell r="U32">
            <v>0.04</v>
          </cell>
          <cell r="V32">
            <v>0.06</v>
          </cell>
          <cell r="W32">
            <v>1</v>
          </cell>
          <cell r="X32">
            <v>0.75</v>
          </cell>
          <cell r="Y32" t="str">
            <v>A</v>
          </cell>
          <cell r="Z32" t="str">
            <v>NR</v>
          </cell>
          <cell r="AA32" t="str">
            <v>NR</v>
          </cell>
          <cell r="AB32">
            <v>1426.94</v>
          </cell>
          <cell r="AC32">
            <v>0.04</v>
          </cell>
          <cell r="AD32"/>
          <cell r="AE32">
            <v>0.10199999999999999</v>
          </cell>
          <cell r="AF32"/>
        </row>
        <row r="33">
          <cell r="B33" t="str">
            <v>NEE</v>
          </cell>
          <cell r="C33" t="str">
            <v>NextEra Energy, Inc.</v>
          </cell>
          <cell r="D33"/>
          <cell r="E33">
            <v>3.4</v>
          </cell>
          <cell r="F33">
            <v>145</v>
          </cell>
          <cell r="G33">
            <v>105</v>
          </cell>
          <cell r="H33">
            <v>7.5</v>
          </cell>
          <cell r="I33">
            <v>5</v>
          </cell>
          <cell r="J33">
            <v>59.75</v>
          </cell>
          <cell r="K33">
            <v>443</v>
          </cell>
          <cell r="L33">
            <v>470</v>
          </cell>
          <cell r="M33">
            <v>0.55000000000000004</v>
          </cell>
          <cell r="N33">
            <v>0.47499999999999998</v>
          </cell>
          <cell r="O33">
            <v>0.45</v>
          </cell>
          <cell r="P33">
            <v>0.52500000000000002</v>
          </cell>
          <cell r="Q33">
            <v>44283</v>
          </cell>
          <cell r="R33">
            <v>53500</v>
          </cell>
          <cell r="S33">
            <v>0.125</v>
          </cell>
          <cell r="T33">
            <v>7.0000000000000007E-2</v>
          </cell>
          <cell r="U33">
            <v>0.11</v>
          </cell>
          <cell r="V33">
            <v>6.5000000000000002E-2</v>
          </cell>
          <cell r="W33">
            <v>2</v>
          </cell>
          <cell r="X33">
            <v>0.7</v>
          </cell>
          <cell r="Y33" t="str">
            <v>A</v>
          </cell>
          <cell r="Z33" t="str">
            <v>A-</v>
          </cell>
          <cell r="AA33" t="str">
            <v>Baa1</v>
          </cell>
          <cell r="AB33">
            <v>44088.99</v>
          </cell>
          <cell r="AC33">
            <v>6.7299999999999999E-2</v>
          </cell>
          <cell r="AD33"/>
          <cell r="AE33">
            <v>0.10500000000000001</v>
          </cell>
          <cell r="AF33"/>
        </row>
        <row r="34">
          <cell r="B34" t="str">
            <v>NWE</v>
          </cell>
          <cell r="C34" t="str">
            <v>NorthWestern Corp.</v>
          </cell>
          <cell r="D34"/>
          <cell r="E34">
            <v>1.96</v>
          </cell>
          <cell r="F34">
            <v>65</v>
          </cell>
          <cell r="G34">
            <v>40</v>
          </cell>
          <cell r="H34">
            <v>3.75</v>
          </cell>
          <cell r="I34">
            <v>2.25</v>
          </cell>
          <cell r="J34">
            <v>38</v>
          </cell>
          <cell r="K34">
            <v>46.91</v>
          </cell>
          <cell r="L34">
            <v>48</v>
          </cell>
          <cell r="M34">
            <v>0.53400000000000003</v>
          </cell>
          <cell r="N34">
            <v>0.51</v>
          </cell>
          <cell r="O34">
            <v>0.46600000000000003</v>
          </cell>
          <cell r="P34">
            <v>0.49</v>
          </cell>
          <cell r="Q34">
            <v>3168</v>
          </cell>
          <cell r="R34">
            <v>3725</v>
          </cell>
          <cell r="S34">
            <v>0.1</v>
          </cell>
          <cell r="T34">
            <v>6.5000000000000002E-2</v>
          </cell>
          <cell r="U34">
            <v>6.5000000000000002E-2</v>
          </cell>
          <cell r="V34">
            <v>5.5E-2</v>
          </cell>
          <cell r="W34">
            <v>3</v>
          </cell>
          <cell r="X34">
            <v>0.75</v>
          </cell>
          <cell r="Y34" t="str">
            <v>B+</v>
          </cell>
          <cell r="Z34" t="str">
            <v>BBB</v>
          </cell>
          <cell r="AA34" t="str">
            <v>A3</v>
          </cell>
          <cell r="AB34">
            <v>2459.46</v>
          </cell>
          <cell r="AC34">
            <v>5.28E-2</v>
          </cell>
          <cell r="AD34"/>
          <cell r="AE34">
            <v>0.10000000000000002</v>
          </cell>
          <cell r="AF34"/>
        </row>
        <row r="35">
          <cell r="B35" t="str">
            <v>OGE</v>
          </cell>
          <cell r="C35" t="str">
            <v>OGE Energy Corp.</v>
          </cell>
          <cell r="D35"/>
          <cell r="E35">
            <v>1.1000000000000001</v>
          </cell>
          <cell r="F35">
            <v>40</v>
          </cell>
          <cell r="G35">
            <v>30</v>
          </cell>
          <cell r="H35">
            <v>2.25</v>
          </cell>
          <cell r="I35">
            <v>1.55</v>
          </cell>
          <cell r="J35">
            <v>20.25</v>
          </cell>
          <cell r="K35">
            <v>199.4</v>
          </cell>
          <cell r="L35">
            <v>202</v>
          </cell>
          <cell r="M35">
            <v>0.45900000000000002</v>
          </cell>
          <cell r="N35">
            <v>0.48499999999999999</v>
          </cell>
          <cell r="O35">
            <v>0.54100000000000004</v>
          </cell>
          <cell r="P35">
            <v>0.51500000000000001</v>
          </cell>
          <cell r="Q35">
            <v>5999.7</v>
          </cell>
          <cell r="R35">
            <v>7925</v>
          </cell>
          <cell r="S35">
            <v>0.115</v>
          </cell>
          <cell r="T35">
            <v>0.03</v>
          </cell>
          <cell r="U35">
            <v>0.1</v>
          </cell>
          <cell r="V35">
            <v>0.05</v>
          </cell>
          <cell r="W35">
            <v>1</v>
          </cell>
          <cell r="X35">
            <v>0.9</v>
          </cell>
          <cell r="Y35" t="str">
            <v>A+</v>
          </cell>
          <cell r="Z35" t="str">
            <v>A-</v>
          </cell>
          <cell r="AA35" t="str">
            <v>A3</v>
          </cell>
          <cell r="AB35">
            <v>5397.49</v>
          </cell>
          <cell r="AC35">
            <v>3.3399999999999999E-2</v>
          </cell>
          <cell r="AD35"/>
          <cell r="AE35">
            <v>0.10074999999999999</v>
          </cell>
          <cell r="AF35"/>
        </row>
        <row r="36">
          <cell r="B36" t="str">
            <v>OTTR</v>
          </cell>
          <cell r="C36" t="str">
            <v>Otter Tail Corp.</v>
          </cell>
          <cell r="D36"/>
          <cell r="E36">
            <v>1.24</v>
          </cell>
          <cell r="F36">
            <v>50</v>
          </cell>
          <cell r="G36">
            <v>30</v>
          </cell>
          <cell r="H36">
            <v>2.25</v>
          </cell>
          <cell r="I36">
            <v>1.32</v>
          </cell>
          <cell r="J36">
            <v>18.100000000000001</v>
          </cell>
          <cell r="K36">
            <v>37.22</v>
          </cell>
          <cell r="L36">
            <v>42</v>
          </cell>
          <cell r="M36">
            <v>0.46500000000000002</v>
          </cell>
          <cell r="N36">
            <v>0.48</v>
          </cell>
          <cell r="O36">
            <v>0.53500000000000003</v>
          </cell>
          <cell r="P36">
            <v>0.52</v>
          </cell>
          <cell r="Q36">
            <v>1071.3</v>
          </cell>
          <cell r="R36">
            <v>1460</v>
          </cell>
          <cell r="S36">
            <v>0.125</v>
          </cell>
          <cell r="T36">
            <v>0.09</v>
          </cell>
          <cell r="U36">
            <v>1.4999999999999999E-2</v>
          </cell>
          <cell r="V36">
            <v>3.5000000000000003E-2</v>
          </cell>
          <cell r="W36">
            <v>3</v>
          </cell>
          <cell r="X36">
            <v>0.85</v>
          </cell>
          <cell r="Y36" t="str">
            <v>B+</v>
          </cell>
          <cell r="Z36" t="str">
            <v>BBB</v>
          </cell>
          <cell r="AA36" t="str">
            <v>Baa2</v>
          </cell>
          <cell r="AB36">
            <v>977.44</v>
          </cell>
          <cell r="AC36">
            <v>0.06</v>
          </cell>
          <cell r="AD36"/>
          <cell r="AE36" t="str">
            <v>NA</v>
          </cell>
          <cell r="AF36"/>
        </row>
        <row r="37">
          <cell r="B37" t="str">
            <v>POM</v>
          </cell>
          <cell r="C37" t="str">
            <v>Pepco Holdings</v>
          </cell>
          <cell r="D37"/>
          <cell r="E37">
            <v>1.08</v>
          </cell>
          <cell r="F37">
            <v>35</v>
          </cell>
          <cell r="G37">
            <v>20</v>
          </cell>
          <cell r="H37">
            <v>2</v>
          </cell>
          <cell r="I37">
            <v>1.08</v>
          </cell>
          <cell r="J37">
            <v>20.3</v>
          </cell>
          <cell r="K37">
            <v>250.32</v>
          </cell>
          <cell r="L37">
            <v>260</v>
          </cell>
          <cell r="M37">
            <v>0.50700000000000001</v>
          </cell>
          <cell r="N37">
            <v>0.53</v>
          </cell>
          <cell r="O37">
            <v>0.49299999999999999</v>
          </cell>
          <cell r="P37">
            <v>0.47</v>
          </cell>
          <cell r="Q37">
            <v>8763</v>
          </cell>
          <cell r="R37">
            <v>11215</v>
          </cell>
          <cell r="S37">
            <v>0.1</v>
          </cell>
          <cell r="T37">
            <v>0.08</v>
          </cell>
          <cell r="U37">
            <v>0</v>
          </cell>
          <cell r="V37" t="str">
            <v>NA</v>
          </cell>
          <cell r="W37">
            <v>3</v>
          </cell>
          <cell r="X37">
            <v>0.65</v>
          </cell>
          <cell r="Y37" t="str">
            <v>B+</v>
          </cell>
          <cell r="Z37" t="str">
            <v>BBB+</v>
          </cell>
          <cell r="AA37" t="str">
            <v>Baa3</v>
          </cell>
          <cell r="AB37">
            <v>5945.61</v>
          </cell>
          <cell r="AC37">
            <v>6.4999999999999997E-3</v>
          </cell>
          <cell r="AD37"/>
          <cell r="AE37">
            <v>9.7939999999999999E-2</v>
          </cell>
          <cell r="AF37"/>
        </row>
        <row r="38">
          <cell r="B38" t="str">
            <v>PCG</v>
          </cell>
          <cell r="C38" t="str">
            <v>PG&amp;E Corp.</v>
          </cell>
          <cell r="D38"/>
          <cell r="E38">
            <v>1.82</v>
          </cell>
          <cell r="F38">
            <v>60</v>
          </cell>
          <cell r="G38">
            <v>40</v>
          </cell>
          <cell r="H38">
            <v>4.25</v>
          </cell>
          <cell r="I38">
            <v>2.2000000000000002</v>
          </cell>
          <cell r="J38">
            <v>42.5</v>
          </cell>
          <cell r="K38">
            <v>475.91</v>
          </cell>
          <cell r="L38">
            <v>520</v>
          </cell>
          <cell r="M38">
            <v>0.48499999999999999</v>
          </cell>
          <cell r="N38">
            <v>0.47499999999999998</v>
          </cell>
          <cell r="O38">
            <v>0.50700000000000001</v>
          </cell>
          <cell r="P38">
            <v>0.52</v>
          </cell>
          <cell r="Q38">
            <v>31050</v>
          </cell>
          <cell r="R38">
            <v>42600</v>
          </cell>
          <cell r="S38">
            <v>0.1</v>
          </cell>
          <cell r="T38">
            <v>0.105</v>
          </cell>
          <cell r="U38">
            <v>0.03</v>
          </cell>
          <cell r="V38">
            <v>0.05</v>
          </cell>
          <cell r="W38">
            <v>3</v>
          </cell>
          <cell r="X38">
            <v>0.65</v>
          </cell>
          <cell r="Y38" t="str">
            <v>B+</v>
          </cell>
          <cell r="Z38" t="str">
            <v>BBB</v>
          </cell>
          <cell r="AA38" t="str">
            <v>Baa1</v>
          </cell>
          <cell r="AB38">
            <v>25253.79</v>
          </cell>
          <cell r="AC38">
            <v>5.8599999999999999E-2</v>
          </cell>
          <cell r="AD38"/>
          <cell r="AE38">
            <v>0.104</v>
          </cell>
          <cell r="AF38"/>
        </row>
        <row r="39">
          <cell r="B39" t="str">
            <v>PNW</v>
          </cell>
          <cell r="C39" t="str">
            <v>Pinnacle West Capital</v>
          </cell>
          <cell r="D39"/>
          <cell r="E39">
            <v>2.4700000000000002</v>
          </cell>
          <cell r="F39">
            <v>70</v>
          </cell>
          <cell r="G39">
            <v>55</v>
          </cell>
          <cell r="H39">
            <v>4.5</v>
          </cell>
          <cell r="I39">
            <v>2.95</v>
          </cell>
          <cell r="J39">
            <v>47</v>
          </cell>
          <cell r="K39">
            <v>110.57</v>
          </cell>
          <cell r="L39">
            <v>118</v>
          </cell>
          <cell r="M39">
            <v>0.41</v>
          </cell>
          <cell r="N39">
            <v>0.44500000000000001</v>
          </cell>
          <cell r="O39">
            <v>0.59</v>
          </cell>
          <cell r="P39">
            <v>0.55500000000000005</v>
          </cell>
          <cell r="Q39">
            <v>7398.7</v>
          </cell>
          <cell r="R39">
            <v>10025</v>
          </cell>
          <cell r="S39">
            <v>9.5000000000000001E-2</v>
          </cell>
          <cell r="T39">
            <v>0.04</v>
          </cell>
          <cell r="U39">
            <v>3.5000000000000003E-2</v>
          </cell>
          <cell r="V39">
            <v>3.5000000000000003E-2</v>
          </cell>
          <cell r="W39">
            <v>1</v>
          </cell>
          <cell r="X39">
            <v>0.7</v>
          </cell>
          <cell r="Y39" t="str">
            <v>A+</v>
          </cell>
          <cell r="Z39" t="str">
            <v>A-</v>
          </cell>
          <cell r="AA39" t="str">
            <v>A3</v>
          </cell>
          <cell r="AB39">
            <v>6940.09</v>
          </cell>
          <cell r="AC39">
            <v>5.3699999999999998E-2</v>
          </cell>
          <cell r="AD39"/>
          <cell r="AE39">
            <v>0.1</v>
          </cell>
          <cell r="AF39"/>
        </row>
        <row r="40">
          <cell r="B40" t="str">
            <v>PNM</v>
          </cell>
          <cell r="C40" t="str">
            <v>PNM Resources</v>
          </cell>
          <cell r="D40"/>
          <cell r="E40">
            <v>0.8</v>
          </cell>
          <cell r="F40">
            <v>45</v>
          </cell>
          <cell r="G40">
            <v>30</v>
          </cell>
          <cell r="H40">
            <v>2.35</v>
          </cell>
          <cell r="I40">
            <v>1.1499999999999999</v>
          </cell>
          <cell r="J40">
            <v>25.5</v>
          </cell>
          <cell r="K40">
            <v>79.650000000000006</v>
          </cell>
          <cell r="L40">
            <v>80</v>
          </cell>
          <cell r="M40">
            <v>0.48799999999999999</v>
          </cell>
          <cell r="N40">
            <v>0.53500000000000003</v>
          </cell>
          <cell r="O40">
            <v>0.51200000000000001</v>
          </cell>
          <cell r="P40">
            <v>0.46500000000000002</v>
          </cell>
          <cell r="Q40">
            <v>3363.6</v>
          </cell>
          <cell r="R40">
            <v>4385</v>
          </cell>
          <cell r="S40">
            <v>9.5000000000000001E-2</v>
          </cell>
          <cell r="T40">
            <v>0.09</v>
          </cell>
          <cell r="U40">
            <v>0.1</v>
          </cell>
          <cell r="V40">
            <v>3.5000000000000003E-2</v>
          </cell>
          <cell r="W40">
            <v>3</v>
          </cell>
          <cell r="X40">
            <v>0.85</v>
          </cell>
          <cell r="Y40" t="str">
            <v>B</v>
          </cell>
          <cell r="Z40" t="str">
            <v>BBB</v>
          </cell>
          <cell r="AA40" t="str">
            <v>Baa3</v>
          </cell>
          <cell r="AB40">
            <v>2128.33</v>
          </cell>
          <cell r="AC40">
            <v>8.5599999999999996E-2</v>
          </cell>
          <cell r="AD40"/>
          <cell r="AE40">
            <v>0.1</v>
          </cell>
          <cell r="AF40"/>
        </row>
        <row r="41">
          <cell r="B41" t="str">
            <v>POR</v>
          </cell>
          <cell r="C41" t="str">
            <v>Portland General Elec.</v>
          </cell>
          <cell r="D41"/>
          <cell r="E41">
            <v>1.22</v>
          </cell>
          <cell r="F41">
            <v>40</v>
          </cell>
          <cell r="G41">
            <v>30</v>
          </cell>
          <cell r="H41">
            <v>2.75</v>
          </cell>
          <cell r="I41">
            <v>1.5</v>
          </cell>
          <cell r="J41">
            <v>30.5</v>
          </cell>
          <cell r="K41">
            <v>78.23</v>
          </cell>
          <cell r="L41">
            <v>89.5</v>
          </cell>
          <cell r="M41">
            <v>0.52700000000000002</v>
          </cell>
          <cell r="N41">
            <v>0.48499999999999999</v>
          </cell>
          <cell r="O41">
            <v>0.47299999999999998</v>
          </cell>
          <cell r="P41">
            <v>0.51500000000000001</v>
          </cell>
          <cell r="Q41">
            <v>4037</v>
          </cell>
          <cell r="R41">
            <v>5200</v>
          </cell>
          <cell r="S41">
            <v>9.5000000000000001E-2</v>
          </cell>
          <cell r="T41">
            <v>0.06</v>
          </cell>
          <cell r="U41">
            <v>5.5E-2</v>
          </cell>
          <cell r="V41">
            <v>4.4999999999999998E-2</v>
          </cell>
          <cell r="W41">
            <v>2</v>
          </cell>
          <cell r="X41">
            <v>0.8</v>
          </cell>
          <cell r="Y41" t="str">
            <v>B++</v>
          </cell>
          <cell r="Z41" t="str">
            <v>BBB</v>
          </cell>
          <cell r="AA41" t="str">
            <v>A3</v>
          </cell>
          <cell r="AB41">
            <v>3200.87</v>
          </cell>
          <cell r="AC41">
            <v>4.07E-2</v>
          </cell>
          <cell r="AD41"/>
          <cell r="AE41">
            <v>9.6799999999999997E-2</v>
          </cell>
          <cell r="AF41"/>
        </row>
        <row r="42">
          <cell r="B42" t="str">
            <v>PPL</v>
          </cell>
          <cell r="C42" t="str">
            <v>PPL Corp.</v>
          </cell>
          <cell r="D42"/>
          <cell r="E42">
            <v>1.52</v>
          </cell>
          <cell r="F42">
            <v>40</v>
          </cell>
          <cell r="G42">
            <v>30</v>
          </cell>
          <cell r="H42">
            <v>2.5</v>
          </cell>
          <cell r="I42">
            <v>1.6</v>
          </cell>
          <cell r="J42">
            <v>23.75</v>
          </cell>
          <cell r="K42">
            <v>665.85</v>
          </cell>
          <cell r="L42">
            <v>696</v>
          </cell>
          <cell r="M42">
            <v>0.57999999999999996</v>
          </cell>
          <cell r="N42">
            <v>0.57499999999999996</v>
          </cell>
          <cell r="O42">
            <v>0.42</v>
          </cell>
          <cell r="P42">
            <v>0.42499999999999999</v>
          </cell>
          <cell r="Q42">
            <v>32484</v>
          </cell>
          <cell r="R42">
            <v>38900</v>
          </cell>
          <cell r="S42">
            <v>0.105</v>
          </cell>
          <cell r="T42" t="str">
            <v>NA</v>
          </cell>
          <cell r="U42">
            <v>1.4999999999999999E-2</v>
          </cell>
          <cell r="V42" t="str">
            <v>NA</v>
          </cell>
          <cell r="W42">
            <v>2</v>
          </cell>
          <cell r="X42">
            <v>0.65</v>
          </cell>
          <cell r="Y42" t="str">
            <v>B++</v>
          </cell>
          <cell r="Z42" t="str">
            <v>A-</v>
          </cell>
          <cell r="AA42" t="str">
            <v>Baa2</v>
          </cell>
          <cell r="AB42">
            <v>21143.25</v>
          </cell>
          <cell r="AC42">
            <v>1.8499999999999999E-2</v>
          </cell>
          <cell r="AD42"/>
          <cell r="AE42">
            <v>0.10325000000000001</v>
          </cell>
          <cell r="AF42"/>
        </row>
        <row r="43">
          <cell r="B43" t="str">
            <v>PEG</v>
          </cell>
          <cell r="C43" t="str">
            <v>Pub Sv Enterprise Grp</v>
          </cell>
          <cell r="D43"/>
          <cell r="E43">
            <v>1.6</v>
          </cell>
          <cell r="F43">
            <v>50</v>
          </cell>
          <cell r="G43">
            <v>40</v>
          </cell>
          <cell r="H43">
            <v>3.25</v>
          </cell>
          <cell r="I43">
            <v>1.9</v>
          </cell>
          <cell r="J43">
            <v>31.25</v>
          </cell>
          <cell r="K43">
            <v>505.84</v>
          </cell>
          <cell r="L43">
            <v>506</v>
          </cell>
          <cell r="M43">
            <v>0.40400000000000003</v>
          </cell>
          <cell r="N43">
            <v>0.44</v>
          </cell>
          <cell r="O43">
            <v>0.59599999999999997</v>
          </cell>
          <cell r="P43">
            <v>0.56000000000000005</v>
          </cell>
          <cell r="Q43">
            <v>20446</v>
          </cell>
          <cell r="R43">
            <v>28000</v>
          </cell>
          <cell r="S43">
            <v>0.105</v>
          </cell>
          <cell r="T43">
            <v>3.5000000000000003E-2</v>
          </cell>
          <cell r="U43">
            <v>4.4999999999999998E-2</v>
          </cell>
          <cell r="V43">
            <v>5.5E-2</v>
          </cell>
          <cell r="W43">
            <v>1</v>
          </cell>
          <cell r="X43">
            <v>0.75</v>
          </cell>
          <cell r="Y43" t="str">
            <v>A++</v>
          </cell>
          <cell r="Z43" t="str">
            <v>BBB+</v>
          </cell>
          <cell r="AA43" t="str">
            <v>Baa2</v>
          </cell>
          <cell r="AB43">
            <v>20308.39</v>
          </cell>
          <cell r="AC43">
            <v>2.18E-2</v>
          </cell>
          <cell r="AD43"/>
          <cell r="AE43">
            <v>0.10299999999999999</v>
          </cell>
          <cell r="AF43"/>
        </row>
        <row r="44">
          <cell r="B44" t="str">
            <v>SCG</v>
          </cell>
          <cell r="C44" t="str">
            <v>SCANA Corp.</v>
          </cell>
          <cell r="D44"/>
          <cell r="E44">
            <v>2.2200000000000002</v>
          </cell>
          <cell r="F44">
            <v>65</v>
          </cell>
          <cell r="G44">
            <v>50</v>
          </cell>
          <cell r="H44">
            <v>4.5</v>
          </cell>
          <cell r="I44">
            <v>2.5</v>
          </cell>
          <cell r="J44">
            <v>45.5</v>
          </cell>
          <cell r="K44">
            <v>142.69999999999999</v>
          </cell>
          <cell r="L44">
            <v>149</v>
          </cell>
          <cell r="M44">
            <v>0.52600000000000002</v>
          </cell>
          <cell r="N44">
            <v>0.53</v>
          </cell>
          <cell r="O44">
            <v>0.47399999999999998</v>
          </cell>
          <cell r="P44">
            <v>0.47</v>
          </cell>
          <cell r="Q44">
            <v>10518</v>
          </cell>
          <cell r="R44">
            <v>14400</v>
          </cell>
          <cell r="S44">
            <v>9.5000000000000001E-2</v>
          </cell>
          <cell r="T44">
            <v>4.4999999999999998E-2</v>
          </cell>
          <cell r="U44">
            <v>3.5000000000000003E-2</v>
          </cell>
          <cell r="V44">
            <v>5.5E-2</v>
          </cell>
          <cell r="W44">
            <v>2</v>
          </cell>
          <cell r="X44">
            <v>0.75</v>
          </cell>
          <cell r="Y44" t="str">
            <v>B++</v>
          </cell>
          <cell r="Z44" t="str">
            <v>BBB+</v>
          </cell>
          <cell r="AA44" t="str">
            <v>Baa3</v>
          </cell>
          <cell r="AB44">
            <v>7612.28</v>
          </cell>
          <cell r="AC44">
            <v>4.2999999999999997E-2</v>
          </cell>
          <cell r="AD44"/>
          <cell r="AE44">
            <v>0.10366666666666667</v>
          </cell>
          <cell r="AF44"/>
        </row>
        <row r="45">
          <cell r="B45" t="str">
            <v>SRE</v>
          </cell>
          <cell r="C45" t="str">
            <v>Sempra Energy</v>
          </cell>
          <cell r="D45"/>
          <cell r="E45">
            <v>2.88</v>
          </cell>
          <cell r="F45">
            <v>140</v>
          </cell>
          <cell r="G45">
            <v>100</v>
          </cell>
          <cell r="H45">
            <v>7.25</v>
          </cell>
          <cell r="I45">
            <v>3.6</v>
          </cell>
          <cell r="J45">
            <v>58</v>
          </cell>
          <cell r="K45">
            <v>246.33</v>
          </cell>
          <cell r="L45">
            <v>251.5</v>
          </cell>
          <cell r="M45">
            <v>0.51700000000000002</v>
          </cell>
          <cell r="N45">
            <v>0.52</v>
          </cell>
          <cell r="O45">
            <v>0.48199999999999998</v>
          </cell>
          <cell r="P45">
            <v>0.47499999999999998</v>
          </cell>
          <cell r="Q45">
            <v>23513</v>
          </cell>
          <cell r="R45">
            <v>31100</v>
          </cell>
          <cell r="S45">
            <v>0.125</v>
          </cell>
          <cell r="T45">
            <v>8.5000000000000006E-2</v>
          </cell>
          <cell r="U45">
            <v>0.06</v>
          </cell>
          <cell r="V45">
            <v>0.05</v>
          </cell>
          <cell r="W45">
            <v>2</v>
          </cell>
          <cell r="X45">
            <v>0.8</v>
          </cell>
          <cell r="Y45" t="str">
            <v>A</v>
          </cell>
          <cell r="Z45" t="str">
            <v>BBB+</v>
          </cell>
          <cell r="AA45" t="str">
            <v>Baa1</v>
          </cell>
          <cell r="AB45">
            <v>23009.54</v>
          </cell>
          <cell r="AC45">
            <v>0.11</v>
          </cell>
          <cell r="AD45"/>
          <cell r="AE45">
            <v>0.10200000000000001</v>
          </cell>
          <cell r="AF45"/>
        </row>
        <row r="46">
          <cell r="B46" t="str">
            <v>SO</v>
          </cell>
          <cell r="C46" t="str">
            <v>Southern Company</v>
          </cell>
          <cell r="D46"/>
          <cell r="E46">
            <v>2.21</v>
          </cell>
          <cell r="F46">
            <v>55</v>
          </cell>
          <cell r="G46">
            <v>40</v>
          </cell>
          <cell r="H46">
            <v>3.5</v>
          </cell>
          <cell r="I46">
            <v>2.4300000000000002</v>
          </cell>
          <cell r="J46">
            <v>26</v>
          </cell>
          <cell r="K46">
            <v>907.78</v>
          </cell>
          <cell r="L46">
            <v>919</v>
          </cell>
          <cell r="M46">
            <v>0.495</v>
          </cell>
          <cell r="N46">
            <v>0.57499999999999996</v>
          </cell>
          <cell r="O46">
            <v>0.47299999999999998</v>
          </cell>
          <cell r="P46">
            <v>0.40500000000000003</v>
          </cell>
          <cell r="Q46">
            <v>42142</v>
          </cell>
          <cell r="R46">
            <v>59200</v>
          </cell>
          <cell r="S46">
            <v>0.13500000000000001</v>
          </cell>
          <cell r="T46">
            <v>4.4999999999999998E-2</v>
          </cell>
          <cell r="U46">
            <v>0.03</v>
          </cell>
          <cell r="V46">
            <v>0.03</v>
          </cell>
          <cell r="W46">
            <v>2</v>
          </cell>
          <cell r="X46">
            <v>0.55000000000000004</v>
          </cell>
          <cell r="Y46" t="str">
            <v>A</v>
          </cell>
          <cell r="Z46" t="str">
            <v>A-</v>
          </cell>
          <cell r="AA46" t="str">
            <v>Baa1</v>
          </cell>
          <cell r="AB46">
            <v>39498.28</v>
          </cell>
          <cell r="AC46">
            <v>3.5799999999999998E-2</v>
          </cell>
          <cell r="AD46"/>
          <cell r="AE46">
            <v>0.125</v>
          </cell>
          <cell r="AF46"/>
        </row>
        <row r="47">
          <cell r="B47" t="str">
            <v>TE</v>
          </cell>
          <cell r="C47" t="str">
            <v>TECO Energy</v>
          </cell>
          <cell r="D47"/>
          <cell r="E47">
            <v>0.92</v>
          </cell>
          <cell r="F47">
            <v>25</v>
          </cell>
          <cell r="G47">
            <v>18</v>
          </cell>
          <cell r="H47">
            <v>1.4</v>
          </cell>
          <cell r="I47">
            <v>1</v>
          </cell>
          <cell r="J47">
            <v>12</v>
          </cell>
          <cell r="K47">
            <v>234.9</v>
          </cell>
          <cell r="L47">
            <v>240</v>
          </cell>
          <cell r="M47">
            <v>0.56599999999999995</v>
          </cell>
          <cell r="N47">
            <v>0.57499999999999996</v>
          </cell>
          <cell r="O47">
            <v>0.434</v>
          </cell>
          <cell r="P47">
            <v>0.42499999999999999</v>
          </cell>
          <cell r="Q47">
            <v>5928.7</v>
          </cell>
          <cell r="R47">
            <v>6825</v>
          </cell>
          <cell r="S47">
            <v>0.115</v>
          </cell>
          <cell r="T47">
            <v>5.5E-2</v>
          </cell>
          <cell r="U47">
            <v>0.02</v>
          </cell>
          <cell r="V47">
            <v>0.02</v>
          </cell>
          <cell r="W47">
            <v>2</v>
          </cell>
          <cell r="X47">
            <v>0.8</v>
          </cell>
          <cell r="Y47" t="str">
            <v>B++</v>
          </cell>
          <cell r="Z47" t="str">
            <v>BBB+</v>
          </cell>
          <cell r="AA47" t="str">
            <v>Baa1</v>
          </cell>
          <cell r="AB47">
            <v>6272.47</v>
          </cell>
          <cell r="AC47">
            <v>6.7799999999999999E-2</v>
          </cell>
          <cell r="AD47"/>
          <cell r="AE47">
            <v>0.10666666666666665</v>
          </cell>
          <cell r="AF47"/>
        </row>
        <row r="48">
          <cell r="B48" t="str">
            <v>UIL</v>
          </cell>
          <cell r="C48" t="str">
            <v>UIL Holdings</v>
          </cell>
          <cell r="D48"/>
          <cell r="E48">
            <v>1.73</v>
          </cell>
          <cell r="F48">
            <v>50</v>
          </cell>
          <cell r="G48">
            <v>35</v>
          </cell>
          <cell r="H48">
            <v>2.75</v>
          </cell>
          <cell r="I48">
            <v>1.73</v>
          </cell>
          <cell r="J48">
            <v>30.45</v>
          </cell>
          <cell r="K48">
            <v>56.85</v>
          </cell>
          <cell r="L48">
            <v>56.75</v>
          </cell>
          <cell r="M48">
            <v>0.55600000000000005</v>
          </cell>
          <cell r="N48">
            <v>0.57999999999999996</v>
          </cell>
          <cell r="O48">
            <v>0.44400000000000001</v>
          </cell>
          <cell r="P48">
            <v>0.42</v>
          </cell>
          <cell r="Q48">
            <v>3079.6</v>
          </cell>
          <cell r="R48">
            <v>4145</v>
          </cell>
          <cell r="S48">
            <v>0.1</v>
          </cell>
          <cell r="T48">
            <v>0.05</v>
          </cell>
          <cell r="U48">
            <v>0</v>
          </cell>
          <cell r="V48">
            <v>4.4999999999999998E-2</v>
          </cell>
          <cell r="W48">
            <v>2</v>
          </cell>
          <cell r="X48">
            <v>0.75</v>
          </cell>
          <cell r="Y48" t="str">
            <v>B++</v>
          </cell>
          <cell r="Z48" t="str">
            <v>BBB</v>
          </cell>
          <cell r="AA48" t="str">
            <v>Baa2</v>
          </cell>
          <cell r="AB48">
            <v>2819.03</v>
          </cell>
          <cell r="AC48">
            <v>8.8599999999999998E-2</v>
          </cell>
          <cell r="AD48"/>
          <cell r="AE48">
            <v>9.1499999999999998E-2</v>
          </cell>
          <cell r="AF48"/>
        </row>
        <row r="49">
          <cell r="B49" t="str">
            <v>VVC</v>
          </cell>
          <cell r="C49" t="str">
            <v>Vectren Corp.</v>
          </cell>
          <cell r="D49"/>
          <cell r="E49">
            <v>1.58</v>
          </cell>
          <cell r="F49">
            <v>55</v>
          </cell>
          <cell r="G49">
            <v>40</v>
          </cell>
          <cell r="H49">
            <v>3.25</v>
          </cell>
          <cell r="I49">
            <v>1.8</v>
          </cell>
          <cell r="J49">
            <v>21.85</v>
          </cell>
          <cell r="K49">
            <v>82.6</v>
          </cell>
          <cell r="L49">
            <v>87</v>
          </cell>
          <cell r="M49">
            <v>0.46700000000000003</v>
          </cell>
          <cell r="N49">
            <v>0.495</v>
          </cell>
          <cell r="O49">
            <v>0.53300000000000003</v>
          </cell>
          <cell r="P49">
            <v>0.505</v>
          </cell>
          <cell r="Q49">
            <v>3013.9</v>
          </cell>
          <cell r="R49">
            <v>3750</v>
          </cell>
          <cell r="S49">
            <v>0.15</v>
          </cell>
          <cell r="T49">
            <v>9.5000000000000001E-2</v>
          </cell>
          <cell r="U49">
            <v>0.04</v>
          </cell>
          <cell r="V49">
            <v>2.5000000000000001E-2</v>
          </cell>
          <cell r="W49">
            <v>2</v>
          </cell>
          <cell r="X49">
            <v>0.8</v>
          </cell>
          <cell r="Y49" t="str">
            <v>A</v>
          </cell>
          <cell r="Z49" t="str">
            <v>A-</v>
          </cell>
          <cell r="AA49" t="str">
            <v>NR</v>
          </cell>
          <cell r="AB49">
            <v>3366.72</v>
          </cell>
          <cell r="AC49">
            <v>5.5E-2</v>
          </cell>
          <cell r="AD49"/>
          <cell r="AE49">
            <v>0.10275000000000001</v>
          </cell>
          <cell r="AF49"/>
        </row>
        <row r="50">
          <cell r="B50" t="str">
            <v>WEC</v>
          </cell>
          <cell r="C50" t="str">
            <v>WEC Energy Group</v>
          </cell>
          <cell r="D50"/>
          <cell r="E50">
            <v>1.91</v>
          </cell>
          <cell r="F50">
            <v>55</v>
          </cell>
          <cell r="G50">
            <v>45</v>
          </cell>
          <cell r="H50">
            <v>3.5</v>
          </cell>
          <cell r="I50">
            <v>2.2999999999999998</v>
          </cell>
          <cell r="J50">
            <v>32</v>
          </cell>
          <cell r="K50">
            <v>225.52</v>
          </cell>
          <cell r="L50">
            <v>315.7</v>
          </cell>
          <cell r="M50">
            <v>0.48499999999999999</v>
          </cell>
          <cell r="N50">
            <v>0.46</v>
          </cell>
          <cell r="O50">
            <v>0.51200000000000001</v>
          </cell>
          <cell r="P50">
            <v>0.53500000000000003</v>
          </cell>
          <cell r="Q50">
            <v>8636.5</v>
          </cell>
          <cell r="R50">
            <v>18825</v>
          </cell>
          <cell r="S50">
            <v>0.11</v>
          </cell>
          <cell r="T50">
            <v>0.06</v>
          </cell>
          <cell r="U50">
            <v>8.5000000000000006E-2</v>
          </cell>
          <cell r="V50">
            <v>9.5000000000000001E-2</v>
          </cell>
          <cell r="W50">
            <v>1</v>
          </cell>
          <cell r="X50">
            <v>0.7</v>
          </cell>
          <cell r="Y50" t="str">
            <v>A+</v>
          </cell>
          <cell r="Z50" t="str">
            <v>A-</v>
          </cell>
          <cell r="AA50" t="str">
            <v>A3</v>
          </cell>
          <cell r="AB50">
            <v>15844.18</v>
          </cell>
          <cell r="AC50">
            <v>7.5499999999999998E-2</v>
          </cell>
          <cell r="AD50"/>
          <cell r="AE50">
            <v>9.7249999999999989E-2</v>
          </cell>
          <cell r="AF50"/>
        </row>
        <row r="51">
          <cell r="B51" t="str">
            <v>WR</v>
          </cell>
          <cell r="C51" t="str">
            <v>Westar Energy</v>
          </cell>
          <cell r="D51"/>
          <cell r="E51">
            <v>1.44</v>
          </cell>
          <cell r="F51">
            <v>50</v>
          </cell>
          <cell r="G51">
            <v>40</v>
          </cell>
          <cell r="H51">
            <v>3</v>
          </cell>
          <cell r="I51">
            <v>1.65</v>
          </cell>
          <cell r="J51">
            <v>29.25</v>
          </cell>
          <cell r="K51">
            <v>131.69</v>
          </cell>
          <cell r="L51">
            <v>140</v>
          </cell>
          <cell r="M51">
            <v>0.5</v>
          </cell>
          <cell r="N51">
            <v>0.5</v>
          </cell>
          <cell r="O51">
            <v>0.5</v>
          </cell>
          <cell r="P51">
            <v>0.5</v>
          </cell>
          <cell r="Q51">
            <v>6596.2</v>
          </cell>
          <cell r="R51">
            <v>7500</v>
          </cell>
          <cell r="S51">
            <v>9.5000000000000001E-2</v>
          </cell>
          <cell r="T51">
            <v>0.06</v>
          </cell>
          <cell r="U51">
            <v>0.03</v>
          </cell>
          <cell r="V51">
            <v>0.05</v>
          </cell>
          <cell r="W51">
            <v>2</v>
          </cell>
          <cell r="X51">
            <v>0.75</v>
          </cell>
          <cell r="Y51" t="str">
            <v>B++</v>
          </cell>
          <cell r="Z51" t="str">
            <v>BBB+</v>
          </cell>
          <cell r="AA51" t="str">
            <v>Baa1</v>
          </cell>
          <cell r="AB51">
            <v>5306.88</v>
          </cell>
          <cell r="AC51">
            <v>3.4000000000000002E-2</v>
          </cell>
          <cell r="AD51"/>
          <cell r="AE51">
            <v>0.1</v>
          </cell>
          <cell r="AF51"/>
        </row>
        <row r="52">
          <cell r="B52" t="str">
            <v>XEL</v>
          </cell>
          <cell r="C52" t="str">
            <v>Xcel Energy Inc.</v>
          </cell>
          <cell r="D52"/>
          <cell r="E52">
            <v>1.32</v>
          </cell>
          <cell r="F52">
            <v>40</v>
          </cell>
          <cell r="G52">
            <v>30</v>
          </cell>
          <cell r="H52">
            <v>2.5</v>
          </cell>
          <cell r="I52">
            <v>1.6</v>
          </cell>
          <cell r="J52">
            <v>24.75</v>
          </cell>
          <cell r="K52">
            <v>505.73</v>
          </cell>
          <cell r="L52">
            <v>516</v>
          </cell>
          <cell r="M52">
            <v>0.53</v>
          </cell>
          <cell r="N52">
            <v>0.51500000000000001</v>
          </cell>
          <cell r="O52">
            <v>0.47</v>
          </cell>
          <cell r="P52">
            <v>0.48499999999999999</v>
          </cell>
          <cell r="Q52">
            <v>21714</v>
          </cell>
          <cell r="R52">
            <v>26200</v>
          </cell>
          <cell r="S52">
            <v>0.105</v>
          </cell>
          <cell r="T52">
            <v>4.4999999999999998E-2</v>
          </cell>
          <cell r="U52">
            <v>0.06</v>
          </cell>
          <cell r="V52">
            <v>4.4999999999999998E-2</v>
          </cell>
          <cell r="W52">
            <v>1</v>
          </cell>
          <cell r="X52">
            <v>0.65</v>
          </cell>
          <cell r="Y52" t="str">
            <v>A</v>
          </cell>
          <cell r="Z52" t="str">
            <v>A-</v>
          </cell>
          <cell r="AA52" t="str">
            <v>A3</v>
          </cell>
          <cell r="AB52">
            <v>17439.39</v>
          </cell>
          <cell r="AC52">
            <v>4.6800000000000001E-2</v>
          </cell>
          <cell r="AD52"/>
          <cell r="AE52">
            <v>0.10102</v>
          </cell>
          <cell r="AF52"/>
        </row>
        <row r="53">
          <cell r="B53"/>
          <cell r="C53"/>
          <cell r="D53"/>
          <cell r="E53"/>
          <cell r="T53"/>
          <cell r="U53"/>
          <cell r="V53"/>
          <cell r="W53"/>
          <cell r="X53"/>
          <cell r="Y53"/>
          <cell r="Z53"/>
          <cell r="AD53"/>
          <cell r="AE53"/>
          <cell r="AF53"/>
        </row>
      </sheetData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List"/>
      <sheetName val="CAP-64.1"/>
      <sheetName val="CAP-64.2"/>
      <sheetName val="CAP-64.3"/>
      <sheetName val="CAP-64.4"/>
      <sheetName val="CAP-64.5"/>
      <sheetName val="CAP-64.6"/>
      <sheetName val="CAP-64.7,8,9"/>
      <sheetName val="CAP-64.10"/>
      <sheetName val="CAP-65.1"/>
      <sheetName val="CAP-65.2"/>
      <sheetName val="CAP-65.3"/>
      <sheetName val="CAP-66.1"/>
      <sheetName val="CAP-66.2"/>
      <sheetName val="CAP-66.3"/>
      <sheetName val="CAP-66.4"/>
      <sheetName val="CAP-66.5,6"/>
      <sheetName val="CAP-66.7"/>
      <sheetName val="CAP-66.8"/>
      <sheetName val="CAP-66.9"/>
      <sheetName val="11 (4,5)"/>
      <sheetName val="1322.4-5A"/>
      <sheetName val="SDGE-EL15-11"/>
      <sheetName val="2015BBB"/>
      <sheetName val="1316.1A"/>
      <sheetName val="1316.1B"/>
      <sheetName val="1316.2A"/>
      <sheetName val="1316.2B"/>
      <sheetName val="1316.3A"/>
      <sheetName val="1316.3B"/>
      <sheetName val="1316.3C"/>
      <sheetName val="1316.3D"/>
      <sheetName val="1316.4-5 Adjusted"/>
      <sheetName val="1316.6 Adjusted"/>
      <sheetName val="WP - 1316.4-5 Original"/>
      <sheetName val="WP - 1305.1 Original"/>
      <sheetName val="WP - 1305.2"/>
      <sheetName val="WP - 1305.3"/>
      <sheetName val="WP - 1305.4-5 Original"/>
      <sheetName val="WP - 1316.6"/>
      <sheetName val="WP - 1320.3"/>
      <sheetName val="1320.4"/>
      <sheetName val="1322.2"/>
      <sheetName val="1322.6"/>
      <sheetName val="DVP-24"/>
      <sheetName val="Startrans"/>
      <sheetName val="SettlementAdj"/>
      <sheetName val="RecentYields-33"/>
      <sheetName val="RecentYields-86"/>
      <sheetName val="MonthlyYields"/>
      <sheetName val="2014TreasuryYields"/>
      <sheetName val="AEOUtilityYieldForecasts"/>
      <sheetName val="AA-BBB Sprea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G7">
            <v>6.08E-2</v>
          </cell>
        </row>
        <row r="8">
          <cell r="G8">
            <v>6.1900000000000004E-2</v>
          </cell>
        </row>
        <row r="9">
          <cell r="G9">
            <v>6.1399999999999996E-2</v>
          </cell>
        </row>
        <row r="10">
          <cell r="G10">
            <v>6.0599999999999994E-2</v>
          </cell>
        </row>
        <row r="11">
          <cell r="G11">
            <v>6.1100000000000002E-2</v>
          </cell>
        </row>
        <row r="12">
          <cell r="G12">
            <v>6.2600000000000003E-2</v>
          </cell>
        </row>
        <row r="13">
          <cell r="G13">
            <v>6.54E-2</v>
          </cell>
        </row>
        <row r="14">
          <cell r="G14">
            <v>6.59E-2</v>
          </cell>
        </row>
        <row r="15">
          <cell r="G15">
            <v>6.6100000000000006E-2</v>
          </cell>
        </row>
        <row r="16">
          <cell r="G16">
            <v>6.6100000000000006E-2</v>
          </cell>
        </row>
        <row r="17">
          <cell r="G17">
            <v>6.4299999999999996E-2</v>
          </cell>
        </row>
        <row r="18">
          <cell r="G18">
            <v>6.2600000000000003E-2</v>
          </cell>
        </row>
        <row r="19">
          <cell r="G19">
            <v>6.2400000000000004E-2</v>
          </cell>
        </row>
        <row r="20">
          <cell r="G20">
            <v>6.0400000000000002E-2</v>
          </cell>
        </row>
        <row r="21">
          <cell r="G21">
            <v>6.0499999999999998E-2</v>
          </cell>
        </row>
        <row r="22">
          <cell r="G22">
            <v>6.1600000000000002E-2</v>
          </cell>
        </row>
        <row r="23">
          <cell r="G23">
            <v>6.0999999999999999E-2</v>
          </cell>
        </row>
        <row r="24">
          <cell r="G24">
            <v>6.0999999999999999E-2</v>
          </cell>
        </row>
        <row r="25">
          <cell r="G25">
            <v>6.2400000000000004E-2</v>
          </cell>
        </row>
        <row r="26">
          <cell r="G26">
            <v>6.2300000000000001E-2</v>
          </cell>
        </row>
        <row r="27">
          <cell r="G27">
            <v>6.54E-2</v>
          </cell>
        </row>
        <row r="28">
          <cell r="G28">
            <v>6.4899999999999999E-2</v>
          </cell>
        </row>
        <row r="29">
          <cell r="G29">
            <v>6.5099999999999991E-2</v>
          </cell>
        </row>
        <row r="30">
          <cell r="G30">
            <v>6.4500000000000002E-2</v>
          </cell>
        </row>
        <row r="31">
          <cell r="G31">
            <v>6.3600000000000004E-2</v>
          </cell>
        </row>
        <row r="32">
          <cell r="G32">
            <v>6.2699999999999992E-2</v>
          </cell>
        </row>
        <row r="33">
          <cell r="G33">
            <v>6.5099999999999991E-2</v>
          </cell>
        </row>
        <row r="34">
          <cell r="G34">
            <v>6.3500000000000001E-2</v>
          </cell>
        </row>
        <row r="35">
          <cell r="G35">
            <v>6.6000000000000003E-2</v>
          </cell>
        </row>
        <row r="36">
          <cell r="G36">
            <v>6.6799999999999998E-2</v>
          </cell>
        </row>
        <row r="37">
          <cell r="G37">
            <v>6.8099999999999994E-2</v>
          </cell>
        </row>
        <row r="38">
          <cell r="G38">
            <v>6.7900000000000002E-2</v>
          </cell>
        </row>
        <row r="39">
          <cell r="G39">
            <v>6.93E-2</v>
          </cell>
        </row>
        <row r="40">
          <cell r="G40">
            <v>6.9699999999999998E-2</v>
          </cell>
        </row>
        <row r="41">
          <cell r="G41">
            <v>6.9800000000000001E-2</v>
          </cell>
        </row>
        <row r="42">
          <cell r="G42">
            <v>7.1500000000000008E-2</v>
          </cell>
        </row>
        <row r="43">
          <cell r="G43">
            <v>8.5800000000000001E-2</v>
          </cell>
        </row>
        <row r="44">
          <cell r="G44">
            <v>8.9800000000000005E-2</v>
          </cell>
        </row>
        <row r="45">
          <cell r="G45">
            <v>8.1300000000000011E-2</v>
          </cell>
        </row>
        <row r="46">
          <cell r="G46">
            <v>7.9000000000000001E-2</v>
          </cell>
        </row>
        <row r="47">
          <cell r="G47">
            <v>7.7399999999999997E-2</v>
          </cell>
        </row>
        <row r="48">
          <cell r="G48">
            <v>0.08</v>
          </cell>
        </row>
        <row r="49">
          <cell r="G49">
            <v>8.0299999999999996E-2</v>
          </cell>
        </row>
        <row r="50">
          <cell r="G50">
            <v>7.7600000000000002E-2</v>
          </cell>
        </row>
        <row r="51">
          <cell r="G51">
            <v>7.2999999999999995E-2</v>
          </cell>
        </row>
        <row r="52">
          <cell r="G52">
            <v>6.8900000000000003E-2</v>
          </cell>
        </row>
        <row r="53">
          <cell r="G53">
            <v>6.3600000000000004E-2</v>
          </cell>
        </row>
        <row r="54">
          <cell r="G54">
            <v>6.1200000000000004E-2</v>
          </cell>
        </row>
        <row r="55">
          <cell r="G55">
            <v>6.1399999999999996E-2</v>
          </cell>
        </row>
        <row r="56">
          <cell r="G56">
            <v>6.1799999999999994E-2</v>
          </cell>
        </row>
        <row r="57">
          <cell r="G57">
            <v>6.2600000000000003E-2</v>
          </cell>
        </row>
        <row r="58">
          <cell r="G58">
            <v>6.1600000000000002E-2</v>
          </cell>
        </row>
        <row r="59">
          <cell r="G59">
            <v>6.25E-2</v>
          </cell>
        </row>
        <row r="60">
          <cell r="G60">
            <v>6.2199999999999998E-2</v>
          </cell>
        </row>
        <row r="61">
          <cell r="G61">
            <v>6.1900000000000004E-2</v>
          </cell>
        </row>
        <row r="62">
          <cell r="G62">
            <v>6.1500000000000006E-2</v>
          </cell>
        </row>
        <row r="63">
          <cell r="G63">
            <v>6.1799999999999994E-2</v>
          </cell>
        </row>
        <row r="64">
          <cell r="G64">
            <v>5.9800000000000006E-2</v>
          </cell>
        </row>
        <row r="65">
          <cell r="G65">
            <v>5.5500000000000001E-2</v>
          </cell>
        </row>
        <row r="66">
          <cell r="G66">
            <v>5.5300000000000002E-2</v>
          </cell>
        </row>
        <row r="67">
          <cell r="G67">
            <v>5.62E-2</v>
          </cell>
        </row>
        <row r="68">
          <cell r="G68">
            <v>5.8499999999999996E-2</v>
          </cell>
        </row>
        <row r="69">
          <cell r="G69">
            <v>6.0400000000000002E-2</v>
          </cell>
        </row>
        <row r="70">
          <cell r="G70">
            <v>6.0599999999999994E-2</v>
          </cell>
        </row>
        <row r="71">
          <cell r="G71">
            <v>6.0999999999999999E-2</v>
          </cell>
        </row>
        <row r="72">
          <cell r="G72">
            <v>5.9699999999999996E-2</v>
          </cell>
        </row>
        <row r="73">
          <cell r="G73">
            <v>5.9800000000000006E-2</v>
          </cell>
        </row>
        <row r="74">
          <cell r="G74">
            <v>5.74E-2</v>
          </cell>
        </row>
        <row r="75">
          <cell r="G75">
            <v>5.67E-2</v>
          </cell>
        </row>
        <row r="76">
          <cell r="G76">
            <v>5.7000000000000002E-2</v>
          </cell>
        </row>
        <row r="77">
          <cell r="G77">
            <v>5.2199999999999996E-2</v>
          </cell>
        </row>
        <row r="78">
          <cell r="G78">
            <v>5.1100000000000007E-2</v>
          </cell>
        </row>
        <row r="79">
          <cell r="G79">
            <v>5.2400000000000002E-2</v>
          </cell>
        </row>
        <row r="80">
          <cell r="G80">
            <v>4.9299999999999997E-2</v>
          </cell>
        </row>
        <row r="81">
          <cell r="G81">
            <v>5.0700000000000002E-2</v>
          </cell>
        </row>
        <row r="82">
          <cell r="G82">
            <v>5.0599999999999999E-2</v>
          </cell>
        </row>
        <row r="83">
          <cell r="G83">
            <v>5.0200000000000002E-2</v>
          </cell>
        </row>
        <row r="84">
          <cell r="G84">
            <v>5.1299999999999998E-2</v>
          </cell>
        </row>
        <row r="85">
          <cell r="G85">
            <v>5.11E-2</v>
          </cell>
        </row>
        <row r="86">
          <cell r="G86">
            <v>4.9700000000000001E-2</v>
          </cell>
        </row>
        <row r="87">
          <cell r="G87">
            <v>4.9099999999999998E-2</v>
          </cell>
        </row>
        <row r="88">
          <cell r="G88">
            <v>4.8500000000000001E-2</v>
          </cell>
        </row>
        <row r="89">
          <cell r="G89">
            <v>4.8800000000000003E-2</v>
          </cell>
        </row>
        <row r="90">
          <cell r="G90">
            <v>4.8099999999999997E-2</v>
          </cell>
        </row>
        <row r="91">
          <cell r="G91">
            <v>4.5400000000000003E-2</v>
          </cell>
        </row>
        <row r="92">
          <cell r="G92">
            <v>4.4200000000000003E-2</v>
          </cell>
        </row>
        <row r="93">
          <cell r="G93">
            <v>4.5600000000000002E-2</v>
          </cell>
        </row>
        <row r="94">
          <cell r="G94">
            <v>4.6600000000000003E-2</v>
          </cell>
        </row>
        <row r="95">
          <cell r="G95">
            <v>4.7399999999999998E-2</v>
          </cell>
        </row>
        <row r="96">
          <cell r="G96">
            <v>4.7199999999999999E-2</v>
          </cell>
        </row>
        <row r="97">
          <cell r="G97">
            <v>4.4900000000000002E-2</v>
          </cell>
        </row>
        <row r="98">
          <cell r="G98">
            <v>4.65E-2</v>
          </cell>
        </row>
        <row r="99">
          <cell r="G99">
            <v>5.0799999999999998E-2</v>
          </cell>
        </row>
        <row r="100">
          <cell r="G100">
            <v>5.21E-2</v>
          </cell>
        </row>
        <row r="101">
          <cell r="G101">
            <v>5.28E-2</v>
          </cell>
        </row>
        <row r="102">
          <cell r="G102">
            <v>5.3100000000000001E-2</v>
          </cell>
        </row>
        <row r="103">
          <cell r="G103">
            <v>5.1700000000000003E-2</v>
          </cell>
        </row>
        <row r="104">
          <cell r="G104">
            <v>5.2400000000000002E-2</v>
          </cell>
        </row>
        <row r="105">
          <cell r="G105">
            <v>5.2499999999999998E-2</v>
          </cell>
        </row>
        <row r="106">
          <cell r="G106">
            <v>5.0900000000000001E-2</v>
          </cell>
        </row>
        <row r="107">
          <cell r="G107">
            <v>5.0099999999999999E-2</v>
          </cell>
        </row>
        <row r="108">
          <cell r="G108">
            <v>0.05</v>
          </cell>
        </row>
        <row r="109">
          <cell r="G109">
            <v>4.8500000000000001E-2</v>
          </cell>
        </row>
        <row r="110">
          <cell r="G110">
            <v>4.6899999999999997E-2</v>
          </cell>
        </row>
        <row r="111">
          <cell r="G111">
            <v>4.7300000000000002E-2</v>
          </cell>
        </row>
        <row r="112">
          <cell r="G112">
            <v>4.6600000000000003E-2</v>
          </cell>
        </row>
        <row r="113">
          <cell r="G113">
            <v>4.65E-2</v>
          </cell>
        </row>
        <row r="114">
          <cell r="G114">
            <v>4.7899999999999998E-2</v>
          </cell>
        </row>
      </sheetData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showOutlineSymbols="0" view="pageBreakPreview" zoomScaleNormal="100" zoomScaleSheetLayoutView="100" workbookViewId="0">
      <selection activeCell="I1" sqref="I1"/>
    </sheetView>
  </sheetViews>
  <sheetFormatPr defaultColWidth="9.77734375" defaultRowHeight="15" x14ac:dyDescent="0.2"/>
  <cols>
    <col min="1" max="1" width="25.5546875" style="8" customWidth="1"/>
    <col min="2" max="2" width="2.5546875" style="8" customWidth="1"/>
    <col min="3" max="7" width="10.5546875" style="8" customWidth="1"/>
    <col min="8" max="8" width="2.5546875" style="8" customWidth="1"/>
    <col min="9" max="9" width="10.5546875" style="8" customWidth="1"/>
    <col min="10" max="16384" width="9.77734375" style="8"/>
  </cols>
  <sheetData>
    <row r="1" spans="1:11" ht="15.75" x14ac:dyDescent="0.25">
      <c r="I1" s="58" t="s">
        <v>51</v>
      </c>
    </row>
    <row r="2" spans="1:11" ht="15.75" x14ac:dyDescent="0.25">
      <c r="I2" s="58" t="s">
        <v>42</v>
      </c>
    </row>
    <row r="3" spans="1:11" ht="15.75" x14ac:dyDescent="0.25">
      <c r="I3" s="58" t="s">
        <v>46</v>
      </c>
    </row>
    <row r="4" spans="1:11" ht="15.75" x14ac:dyDescent="0.25">
      <c r="H4" s="1"/>
      <c r="I4" s="1"/>
    </row>
    <row r="5" spans="1:11" ht="15.75" x14ac:dyDescent="0.25">
      <c r="I5" s="1"/>
    </row>
    <row r="6" spans="1:11" ht="20.25" x14ac:dyDescent="0.3">
      <c r="A6" s="2" t="s">
        <v>18</v>
      </c>
      <c r="B6" s="2"/>
      <c r="C6" s="2"/>
      <c r="D6" s="2"/>
      <c r="E6" s="2"/>
      <c r="F6" s="2"/>
      <c r="G6" s="2"/>
      <c r="H6" s="2"/>
      <c r="I6" s="2"/>
    </row>
    <row r="7" spans="1:11" ht="20.25" x14ac:dyDescent="0.3">
      <c r="A7" s="2" t="s">
        <v>45</v>
      </c>
      <c r="B7" s="2"/>
      <c r="C7" s="2"/>
      <c r="D7" s="2"/>
      <c r="E7" s="2"/>
      <c r="F7" s="2"/>
      <c r="G7" s="2"/>
      <c r="H7" s="2"/>
      <c r="I7" s="2"/>
    </row>
    <row r="10" spans="1:11" ht="15.75" thickTop="1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11" ht="15.75" x14ac:dyDescent="0.25">
      <c r="A11" s="1"/>
      <c r="B11" s="1"/>
      <c r="C11" s="34" t="s">
        <v>19</v>
      </c>
      <c r="D11" s="61" t="s">
        <v>28</v>
      </c>
      <c r="E11" s="61"/>
      <c r="F11" s="61"/>
      <c r="G11" s="61"/>
      <c r="H11" s="1"/>
      <c r="I11" s="1"/>
    </row>
    <row r="12" spans="1:11" ht="15.75" x14ac:dyDescent="0.25">
      <c r="A12" s="34" t="s">
        <v>1</v>
      </c>
      <c r="B12" s="1"/>
      <c r="C12" s="34" t="s">
        <v>3</v>
      </c>
      <c r="D12" s="34" t="s">
        <v>3</v>
      </c>
      <c r="E12" s="35" t="s">
        <v>4</v>
      </c>
      <c r="F12" s="35" t="s">
        <v>5</v>
      </c>
      <c r="G12" s="35" t="s">
        <v>2</v>
      </c>
      <c r="H12" s="34"/>
      <c r="I12" s="34" t="s">
        <v>6</v>
      </c>
    </row>
    <row r="13" spans="1:11" ht="15.75" thickBot="1" x14ac:dyDescent="0.25"/>
    <row r="14" spans="1:11" ht="15.75" thickTop="1" x14ac:dyDescent="0.2">
      <c r="A14" s="9"/>
      <c r="B14" s="9"/>
      <c r="C14" s="9"/>
      <c r="D14" s="9"/>
      <c r="E14" s="9"/>
      <c r="F14" s="9"/>
      <c r="G14" s="9"/>
      <c r="H14" s="9"/>
      <c r="I14" s="9"/>
    </row>
    <row r="15" spans="1:11" x14ac:dyDescent="0.2">
      <c r="A15" s="27" t="s">
        <v>20</v>
      </c>
      <c r="C15" s="31">
        <v>0.48499999999999999</v>
      </c>
      <c r="D15" s="7">
        <f>+C15*4</f>
        <v>1.94</v>
      </c>
      <c r="E15" s="40">
        <v>85.040001000000004</v>
      </c>
      <c r="F15" s="40">
        <v>78.029999000000004</v>
      </c>
      <c r="G15" s="7">
        <f>AVERAGE(E15:F15)</f>
        <v>81.534999999999997</v>
      </c>
      <c r="I15" s="6">
        <f>+D15/G15</f>
        <v>2.3793462930030047E-2</v>
      </c>
      <c r="K15" s="39" t="s">
        <v>30</v>
      </c>
    </row>
    <row r="16" spans="1:11" x14ac:dyDescent="0.2">
      <c r="A16" s="28" t="s">
        <v>22</v>
      </c>
      <c r="C16" s="31">
        <v>0.27300000000000002</v>
      </c>
      <c r="D16" s="7">
        <f t="shared" ref="D16:D21" si="0">+C16*4</f>
        <v>1.0920000000000001</v>
      </c>
      <c r="E16" s="40">
        <v>40.200001</v>
      </c>
      <c r="F16" s="40">
        <v>36.25</v>
      </c>
      <c r="G16" s="7">
        <f t="shared" ref="G16:G21" si="1">AVERAGE(E16:F16)</f>
        <v>38.2250005</v>
      </c>
      <c r="I16" s="6">
        <f t="shared" ref="I16:I21" si="2">+D16/G16</f>
        <v>2.8567690927826152E-2</v>
      </c>
    </row>
    <row r="17" spans="1:9" x14ac:dyDescent="0.2">
      <c r="A17" s="37" t="s">
        <v>26</v>
      </c>
      <c r="C17" s="31">
        <v>0.19500000000000001</v>
      </c>
      <c r="D17" s="7">
        <f t="shared" si="0"/>
        <v>0.78</v>
      </c>
      <c r="E17" s="40">
        <v>25.360001</v>
      </c>
      <c r="F17" s="40">
        <v>22.51</v>
      </c>
      <c r="G17" s="7">
        <f t="shared" si="1"/>
        <v>23.935000500000001</v>
      </c>
      <c r="I17" s="6">
        <f t="shared" si="2"/>
        <v>3.2588259189716751E-2</v>
      </c>
    </row>
    <row r="18" spans="1:9" x14ac:dyDescent="0.2">
      <c r="A18" s="27" t="s">
        <v>21</v>
      </c>
      <c r="C18" s="31">
        <v>0.47299999999999998</v>
      </c>
      <c r="D18" s="7">
        <f t="shared" si="0"/>
        <v>1.8919999999999999</v>
      </c>
      <c r="E18" s="40">
        <v>58.799999</v>
      </c>
      <c r="F18" s="40">
        <v>52.150002000000001</v>
      </c>
      <c r="G18" s="7">
        <f t="shared" si="1"/>
        <v>55.4750005</v>
      </c>
      <c r="I18" s="6">
        <f t="shared" si="2"/>
        <v>3.4105452599319935E-2</v>
      </c>
    </row>
    <row r="19" spans="1:9" x14ac:dyDescent="0.2">
      <c r="A19" s="27" t="s">
        <v>23</v>
      </c>
      <c r="C19" s="31">
        <v>0.28000000000000003</v>
      </c>
      <c r="D19" s="7">
        <f t="shared" si="0"/>
        <v>1.1200000000000001</v>
      </c>
      <c r="E19" s="40">
        <v>31.16</v>
      </c>
      <c r="F19" s="40">
        <v>26.110001</v>
      </c>
      <c r="G19" s="7">
        <f t="shared" si="1"/>
        <v>28.6350005</v>
      </c>
      <c r="I19" s="6">
        <f t="shared" si="2"/>
        <v>3.9112972950707654E-2</v>
      </c>
    </row>
    <row r="20" spans="1:9" x14ac:dyDescent="0.2">
      <c r="A20" s="27" t="s">
        <v>24</v>
      </c>
      <c r="C20" s="31">
        <v>0.495</v>
      </c>
      <c r="D20" s="7">
        <f t="shared" si="0"/>
        <v>1.98</v>
      </c>
      <c r="E20" s="40">
        <v>79.739998</v>
      </c>
      <c r="F20" s="40">
        <v>65.879997000000003</v>
      </c>
      <c r="G20" s="7">
        <f t="shared" si="1"/>
        <v>72.809997500000009</v>
      </c>
      <c r="I20" s="6">
        <f t="shared" si="2"/>
        <v>2.7194067682806879E-2</v>
      </c>
    </row>
    <row r="21" spans="1:9" x14ac:dyDescent="0.2">
      <c r="A21" s="27" t="s">
        <v>25</v>
      </c>
      <c r="C21" s="31">
        <v>0.5625</v>
      </c>
      <c r="D21" s="7">
        <f t="shared" si="0"/>
        <v>2.25</v>
      </c>
      <c r="E21" s="40">
        <v>74.099997999999999</v>
      </c>
      <c r="F21" s="40">
        <v>61.299999</v>
      </c>
      <c r="G21" s="7">
        <f t="shared" si="1"/>
        <v>67.699998499999992</v>
      </c>
      <c r="I21" s="6">
        <f t="shared" si="2"/>
        <v>3.3234860411407545E-2</v>
      </c>
    </row>
    <row r="22" spans="1:9" x14ac:dyDescent="0.2">
      <c r="C22" s="32"/>
      <c r="D22" s="7"/>
      <c r="E22" s="7"/>
      <c r="F22" s="7"/>
      <c r="G22" s="7"/>
      <c r="I22" s="5"/>
    </row>
    <row r="23" spans="1:9" ht="15.75" x14ac:dyDescent="0.25">
      <c r="A23" s="3" t="s">
        <v>7</v>
      </c>
      <c r="C23" s="32"/>
      <c r="D23" s="7"/>
      <c r="E23" s="7"/>
      <c r="F23" s="7"/>
      <c r="G23" s="7"/>
      <c r="I23" s="38">
        <f>+AVERAGE(I15:I21)</f>
        <v>3.1228109527402136E-2</v>
      </c>
    </row>
    <row r="24" spans="1:9" ht="15.75" thickBot="1" x14ac:dyDescent="0.25">
      <c r="A24" s="30"/>
      <c r="B24" s="19"/>
      <c r="C24" s="33"/>
      <c r="D24" s="20"/>
      <c r="E24" s="20"/>
      <c r="F24" s="20"/>
      <c r="G24" s="20"/>
      <c r="H24" s="19"/>
      <c r="I24" s="21"/>
    </row>
    <row r="25" spans="1:9" ht="15.75" thickTop="1" x14ac:dyDescent="0.2">
      <c r="A25" s="26"/>
      <c r="B25" s="13"/>
      <c r="C25" s="36"/>
      <c r="D25" s="14"/>
      <c r="E25" s="14"/>
      <c r="F25" s="14"/>
      <c r="G25" s="14"/>
      <c r="H25" s="13"/>
      <c r="I25" s="15"/>
    </row>
    <row r="26" spans="1:9" x14ac:dyDescent="0.2">
      <c r="A26" s="8" t="s">
        <v>17</v>
      </c>
      <c r="B26" s="12"/>
      <c r="C26" s="12"/>
      <c r="D26" s="14"/>
      <c r="E26" s="14"/>
      <c r="F26" s="14"/>
      <c r="G26" s="14"/>
      <c r="H26" s="12"/>
      <c r="I26" s="15"/>
    </row>
    <row r="27" spans="1:9" ht="15.75" x14ac:dyDescent="0.25">
      <c r="D27" s="7"/>
      <c r="E27" s="7"/>
      <c r="F27" s="7"/>
      <c r="G27" s="7"/>
      <c r="I27" s="10"/>
    </row>
    <row r="28" spans="1:9" x14ac:dyDescent="0.2">
      <c r="A28" s="13"/>
      <c r="B28" s="13"/>
      <c r="C28" s="13"/>
      <c r="D28" s="14"/>
      <c r="E28" s="14"/>
      <c r="F28" s="14"/>
      <c r="G28" s="14"/>
      <c r="H28" s="13"/>
      <c r="I28" s="15"/>
    </row>
    <row r="29" spans="1:9" x14ac:dyDescent="0.2">
      <c r="A29" s="12"/>
      <c r="B29" s="12"/>
      <c r="C29" s="12"/>
      <c r="D29" s="14"/>
      <c r="E29" s="14"/>
      <c r="F29" s="14"/>
      <c r="G29" s="14"/>
      <c r="H29" s="12"/>
      <c r="I29" s="15"/>
    </row>
    <row r="34" spans="1:9" x14ac:dyDescent="0.2">
      <c r="D34" s="7"/>
      <c r="E34" s="7"/>
      <c r="F34" s="7"/>
      <c r="G34" s="7"/>
      <c r="H34" s="7"/>
      <c r="I34" s="5"/>
    </row>
    <row r="35" spans="1:9" x14ac:dyDescent="0.2">
      <c r="D35" s="7"/>
      <c r="E35" s="7"/>
      <c r="F35" s="7"/>
      <c r="G35" s="7"/>
      <c r="I35" s="5"/>
    </row>
    <row r="36" spans="1:9" x14ac:dyDescent="0.2">
      <c r="D36" s="7"/>
      <c r="E36" s="7"/>
      <c r="F36" s="7"/>
      <c r="G36" s="7"/>
      <c r="H36" s="7"/>
      <c r="I36" s="5"/>
    </row>
    <row r="37" spans="1:9" x14ac:dyDescent="0.2">
      <c r="D37" s="7"/>
      <c r="E37" s="7"/>
      <c r="F37" s="7"/>
      <c r="G37" s="7"/>
      <c r="H37" s="7"/>
      <c r="I37" s="5"/>
    </row>
    <row r="38" spans="1:9" x14ac:dyDescent="0.2">
      <c r="D38" s="7"/>
      <c r="E38" s="7"/>
      <c r="F38" s="7"/>
      <c r="G38" s="7"/>
      <c r="H38" s="7"/>
      <c r="I38" s="5"/>
    </row>
    <row r="39" spans="1:9" x14ac:dyDescent="0.2">
      <c r="D39" s="7"/>
      <c r="E39" s="7"/>
      <c r="F39" s="7"/>
      <c r="G39" s="7"/>
      <c r="H39" s="7"/>
      <c r="I39" s="5"/>
    </row>
    <row r="40" spans="1:9" x14ac:dyDescent="0.2">
      <c r="D40" s="7"/>
      <c r="E40" s="7"/>
      <c r="F40" s="7"/>
      <c r="G40" s="7"/>
      <c r="H40" s="7"/>
      <c r="I40" s="5"/>
    </row>
    <row r="41" spans="1:9" x14ac:dyDescent="0.2">
      <c r="D41" s="7"/>
      <c r="E41" s="7"/>
      <c r="F41" s="7"/>
      <c r="G41" s="7"/>
      <c r="H41" s="7"/>
      <c r="I41" s="5"/>
    </row>
    <row r="42" spans="1:9" x14ac:dyDescent="0.2">
      <c r="D42" s="7"/>
      <c r="E42" s="7"/>
      <c r="F42" s="7"/>
      <c r="G42" s="7"/>
      <c r="H42" s="7"/>
      <c r="I42" s="5"/>
    </row>
    <row r="43" spans="1:9" x14ac:dyDescent="0.2">
      <c r="D43" s="7"/>
      <c r="E43" s="7"/>
      <c r="F43" s="7"/>
      <c r="G43" s="7"/>
      <c r="H43" s="7"/>
      <c r="I43" s="5"/>
    </row>
    <row r="44" spans="1:9" x14ac:dyDescent="0.2">
      <c r="D44" s="7"/>
      <c r="E44" s="7"/>
      <c r="F44" s="7"/>
      <c r="G44" s="7"/>
      <c r="H44" s="7"/>
      <c r="I44" s="5"/>
    </row>
    <row r="45" spans="1:9" x14ac:dyDescent="0.2">
      <c r="A45" s="13"/>
      <c r="B45" s="13"/>
      <c r="C45" s="13"/>
      <c r="D45" s="16"/>
      <c r="E45" s="16"/>
      <c r="F45" s="16"/>
      <c r="G45" s="16"/>
      <c r="H45" s="16"/>
      <c r="I45" s="15"/>
    </row>
    <row r="46" spans="1:9" x14ac:dyDescent="0.2">
      <c r="A46" s="12"/>
      <c r="B46" s="12"/>
      <c r="C46" s="12"/>
      <c r="D46" s="16"/>
      <c r="E46" s="16"/>
      <c r="F46" s="16"/>
      <c r="G46" s="16"/>
      <c r="H46" s="16"/>
      <c r="I46" s="15"/>
    </row>
    <row r="47" spans="1:9" ht="15.75" x14ac:dyDescent="0.25">
      <c r="D47" s="4"/>
      <c r="E47" s="4"/>
      <c r="F47" s="4"/>
      <c r="G47" s="4"/>
      <c r="H47" s="4"/>
      <c r="I47" s="10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2"/>
      <c r="B49" s="12"/>
      <c r="C49" s="12"/>
      <c r="D49" s="12"/>
      <c r="E49" s="12"/>
      <c r="F49" s="12"/>
      <c r="G49" s="12"/>
      <c r="H49" s="12"/>
      <c r="I49" s="12"/>
    </row>
    <row r="50" spans="1:9" ht="15.75" x14ac:dyDescent="0.25">
      <c r="D50" s="7"/>
      <c r="E50" s="7"/>
      <c r="F50" s="7"/>
      <c r="G50" s="7"/>
      <c r="H50" s="7"/>
      <c r="I50" s="10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2"/>
      <c r="B52" s="12"/>
      <c r="C52" s="12"/>
      <c r="D52" s="12"/>
      <c r="E52" s="12"/>
      <c r="F52" s="12"/>
      <c r="G52" s="12"/>
      <c r="H52" s="12"/>
      <c r="I52" s="12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85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abSelected="1" showOutlineSymbols="0" view="pageBreakPreview" zoomScaleNormal="100" zoomScaleSheetLayoutView="100" workbookViewId="0">
      <selection activeCell="I1" sqref="I1"/>
    </sheetView>
  </sheetViews>
  <sheetFormatPr defaultColWidth="9.77734375" defaultRowHeight="15" x14ac:dyDescent="0.2"/>
  <cols>
    <col min="1" max="1" width="25.5546875" style="8" customWidth="1"/>
    <col min="2" max="2" width="1.77734375" style="8" customWidth="1"/>
    <col min="3" max="3" width="12.77734375" style="8" customWidth="1"/>
    <col min="4" max="5" width="13.6640625" style="8" customWidth="1"/>
    <col min="6" max="6" width="13.21875" style="8" customWidth="1"/>
    <col min="7" max="7" width="12.44140625" style="8" customWidth="1"/>
    <col min="8" max="8" width="10.77734375" style="8" customWidth="1"/>
    <col min="9" max="16384" width="9.77734375" style="8"/>
  </cols>
  <sheetData>
    <row r="1" spans="1:8" ht="15.75" x14ac:dyDescent="0.25">
      <c r="H1" s="58" t="s">
        <v>51</v>
      </c>
    </row>
    <row r="2" spans="1:8" ht="15.75" x14ac:dyDescent="0.25">
      <c r="H2" s="58" t="s">
        <v>42</v>
      </c>
    </row>
    <row r="3" spans="1:8" ht="15.75" x14ac:dyDescent="0.25">
      <c r="H3" s="58" t="s">
        <v>47</v>
      </c>
    </row>
    <row r="4" spans="1:8" ht="15.75" x14ac:dyDescent="0.25">
      <c r="G4" s="1"/>
      <c r="H4" s="1"/>
    </row>
    <row r="5" spans="1:8" ht="15.75" x14ac:dyDescent="0.25">
      <c r="H5" s="1"/>
    </row>
    <row r="6" spans="1:8" ht="40.5" x14ac:dyDescent="0.3">
      <c r="A6" s="59" t="s">
        <v>44</v>
      </c>
      <c r="B6" s="2"/>
      <c r="C6" s="2"/>
      <c r="D6" s="2"/>
      <c r="E6" s="2"/>
      <c r="F6" s="2"/>
      <c r="G6" s="2"/>
      <c r="H6" s="2"/>
    </row>
    <row r="9" spans="1:8" ht="15.75" thickBot="1" x14ac:dyDescent="0.25"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</row>
    <row r="10" spans="1:8" ht="16.5" thickTop="1" x14ac:dyDescent="0.25">
      <c r="A10" s="9"/>
      <c r="B10" s="9"/>
      <c r="C10" s="9"/>
      <c r="D10" s="62" t="s">
        <v>31</v>
      </c>
      <c r="E10" s="63"/>
      <c r="F10" s="52"/>
      <c r="G10" s="9"/>
      <c r="H10" s="9"/>
    </row>
    <row r="11" spans="1:8" ht="15.75" x14ac:dyDescent="0.25">
      <c r="A11" s="1"/>
      <c r="B11" s="1"/>
      <c r="C11" s="1"/>
      <c r="D11" s="46" t="s">
        <v>11</v>
      </c>
      <c r="E11" s="41" t="s">
        <v>29</v>
      </c>
      <c r="F11" s="53" t="s">
        <v>14</v>
      </c>
      <c r="G11" s="1"/>
      <c r="H11" s="34" t="s">
        <v>27</v>
      </c>
    </row>
    <row r="12" spans="1:8" ht="15.75" x14ac:dyDescent="0.25">
      <c r="A12" s="1"/>
      <c r="B12" s="1"/>
      <c r="C12" s="34" t="s">
        <v>9</v>
      </c>
      <c r="D12" s="47" t="s">
        <v>10</v>
      </c>
      <c r="E12" s="41" t="s">
        <v>8</v>
      </c>
      <c r="F12" s="53" t="s">
        <v>8</v>
      </c>
      <c r="G12" s="34" t="s">
        <v>2</v>
      </c>
      <c r="H12" s="34" t="s">
        <v>12</v>
      </c>
    </row>
    <row r="13" spans="1:8" ht="15.75" x14ac:dyDescent="0.25">
      <c r="A13" s="34" t="s">
        <v>1</v>
      </c>
      <c r="B13" s="1"/>
      <c r="C13" s="34" t="s">
        <v>6</v>
      </c>
      <c r="D13" s="47" t="s">
        <v>0</v>
      </c>
      <c r="E13" s="41" t="s">
        <v>0</v>
      </c>
      <c r="F13" s="53" t="s">
        <v>0</v>
      </c>
      <c r="G13" s="34" t="s">
        <v>0</v>
      </c>
      <c r="H13" s="34" t="s">
        <v>13</v>
      </c>
    </row>
    <row r="14" spans="1:8" ht="15.75" thickBot="1" x14ac:dyDescent="0.25">
      <c r="D14" s="48"/>
      <c r="E14" s="42"/>
      <c r="F14" s="54"/>
    </row>
    <row r="15" spans="1:8" ht="15.75" thickTop="1" x14ac:dyDescent="0.2">
      <c r="A15" s="9"/>
      <c r="B15" s="9"/>
      <c r="C15" s="9"/>
      <c r="D15" s="49"/>
      <c r="E15" s="43"/>
      <c r="F15" s="55"/>
      <c r="G15" s="9"/>
      <c r="H15" s="9"/>
    </row>
    <row r="16" spans="1:8" x14ac:dyDescent="0.2">
      <c r="A16" s="27" t="s">
        <v>20</v>
      </c>
      <c r="C16" s="6">
        <f>'Schdl. 1, p. 1'!I15*(1+0.5*G16)</f>
        <v>2.4592526726763556E-2</v>
      </c>
      <c r="D16" s="50">
        <v>5.5E-2</v>
      </c>
      <c r="E16" s="44">
        <v>7.4999999999999997E-2</v>
      </c>
      <c r="F16" s="56">
        <v>7.1499999999999994E-2</v>
      </c>
      <c r="G16" s="6">
        <f>AVERAGE(D16:F16)</f>
        <v>6.7166666666666666E-2</v>
      </c>
      <c r="H16" s="6">
        <f t="shared" ref="H16:H21" si="0">C16+G16</f>
        <v>9.1759193393430222E-2</v>
      </c>
    </row>
    <row r="17" spans="1:8" x14ac:dyDescent="0.2">
      <c r="A17" s="28" t="s">
        <v>22</v>
      </c>
      <c r="C17" s="6">
        <f>'Schdl. 1, p. 1'!I16*(1+0.5*G17)</f>
        <v>2.9662785746726154E-2</v>
      </c>
      <c r="D17" s="50">
        <v>7.4999999999999997E-2</v>
      </c>
      <c r="E17" s="44">
        <v>9.5000000000000001E-2</v>
      </c>
      <c r="F17" s="56">
        <v>0.06</v>
      </c>
      <c r="G17" s="6">
        <f t="shared" ref="G17:G21" si="1">AVERAGE(D17:F17)</f>
        <v>7.6666666666666661E-2</v>
      </c>
      <c r="H17" s="6">
        <f t="shared" si="0"/>
        <v>0.10632945241339281</v>
      </c>
    </row>
    <row r="18" spans="1:8" x14ac:dyDescent="0.2">
      <c r="A18" s="37" t="s">
        <v>26</v>
      </c>
      <c r="C18" s="6">
        <f>'Schdl. 1, p. 1'!I17*(1+0.5*G18)</f>
        <v>3.4091121076015855E-2</v>
      </c>
      <c r="D18" s="50">
        <v>0.04</v>
      </c>
      <c r="E18" s="44">
        <v>0.18</v>
      </c>
      <c r="F18" s="56">
        <v>5.67E-2</v>
      </c>
      <c r="G18" s="6">
        <f t="shared" si="1"/>
        <v>9.2233333333333334E-2</v>
      </c>
      <c r="H18" s="6">
        <f t="shared" si="0"/>
        <v>0.1263244544093492</v>
      </c>
    </row>
    <row r="19" spans="1:8" x14ac:dyDescent="0.2">
      <c r="A19" s="27" t="s">
        <v>21</v>
      </c>
      <c r="C19" s="6">
        <f>'Schdl. 1, p. 1'!I18*(1+0.5*G19)</f>
        <v>3.495808891430293E-2</v>
      </c>
      <c r="D19" s="50">
        <v>0.04</v>
      </c>
      <c r="E19" s="44">
        <v>7.0000000000000007E-2</v>
      </c>
      <c r="F19" s="56">
        <v>0.04</v>
      </c>
      <c r="G19" s="6">
        <f t="shared" si="1"/>
        <v>5.000000000000001E-2</v>
      </c>
      <c r="H19" s="6">
        <f t="shared" si="0"/>
        <v>8.495808891430294E-2</v>
      </c>
    </row>
    <row r="20" spans="1:8" x14ac:dyDescent="0.2">
      <c r="A20" s="27" t="s">
        <v>23</v>
      </c>
      <c r="C20" s="6">
        <f>'Schdl. 1, p. 1'!I19*(1+0.5*G20)</f>
        <v>4.0221173850977704E-2</v>
      </c>
      <c r="D20" s="50">
        <v>4.4999999999999998E-2</v>
      </c>
      <c r="E20" s="44">
        <v>6.5000000000000002E-2</v>
      </c>
      <c r="F20" s="56">
        <v>0.06</v>
      </c>
      <c r="G20" s="6">
        <f t="shared" si="1"/>
        <v>5.6666666666666664E-2</v>
      </c>
      <c r="H20" s="6">
        <f t="shared" si="0"/>
        <v>9.6887840517644375E-2</v>
      </c>
    </row>
    <row r="21" spans="1:8" x14ac:dyDescent="0.2">
      <c r="A21" s="27" t="s">
        <v>24</v>
      </c>
      <c r="C21" s="6">
        <f>'Schdl. 1, p. 1'!I20*(1+0.5*G21)</f>
        <v>2.7919242821015062E-2</v>
      </c>
      <c r="D21" s="50">
        <v>4.4999999999999998E-2</v>
      </c>
      <c r="E21" s="44">
        <v>7.4999999999999997E-2</v>
      </c>
      <c r="F21" s="56">
        <v>0.04</v>
      </c>
      <c r="G21" s="6">
        <f t="shared" si="1"/>
        <v>5.3333333333333337E-2</v>
      </c>
      <c r="H21" s="6">
        <f t="shared" si="0"/>
        <v>8.1252576154348402E-2</v>
      </c>
    </row>
    <row r="22" spans="1:8" x14ac:dyDescent="0.2">
      <c r="A22" s="27" t="s">
        <v>25</v>
      </c>
      <c r="C22" s="6">
        <f>'Schdl. 1, p. 1'!I21*(1+0.5*G22)</f>
        <v>3.4228028823368437E-2</v>
      </c>
      <c r="D22" s="50">
        <v>4.4999999999999998E-2</v>
      </c>
      <c r="E22" s="44">
        <v>0.09</v>
      </c>
      <c r="F22" s="56">
        <v>4.4299999999999999E-2</v>
      </c>
      <c r="G22" s="6">
        <f>AVERAGE(D22:F22)</f>
        <v>5.9766666666666669E-2</v>
      </c>
      <c r="H22" s="6">
        <f>C22+G22</f>
        <v>9.3994695490035113E-2</v>
      </c>
    </row>
    <row r="23" spans="1:8" x14ac:dyDescent="0.2">
      <c r="A23" s="23"/>
      <c r="B23" s="17"/>
      <c r="C23" s="45"/>
      <c r="D23" s="51"/>
      <c r="E23" s="18"/>
      <c r="F23" s="57"/>
      <c r="G23" s="45"/>
      <c r="H23" s="45"/>
    </row>
    <row r="24" spans="1:8" x14ac:dyDescent="0.2">
      <c r="A24" s="11"/>
      <c r="C24" s="6"/>
      <c r="D24" s="5"/>
      <c r="E24" s="5"/>
      <c r="F24" s="5"/>
      <c r="G24" s="6"/>
      <c r="H24" s="6"/>
    </row>
    <row r="25" spans="1:8" ht="15.75" x14ac:dyDescent="0.25">
      <c r="A25" s="11" t="s">
        <v>16</v>
      </c>
      <c r="C25" s="6">
        <f>AVERAGE(C16:C22)</f>
        <v>3.2238995422738524E-2</v>
      </c>
      <c r="D25" s="5"/>
      <c r="E25" s="5"/>
      <c r="F25" s="5"/>
      <c r="G25" s="6">
        <f>AVERAGE(G16:G22)</f>
        <v>6.5119047619047618E-2</v>
      </c>
      <c r="H25" s="38">
        <f>AVERAGE(H16:H22)</f>
        <v>9.7358043041786163E-2</v>
      </c>
    </row>
    <row r="26" spans="1:8" ht="15.75" x14ac:dyDescent="0.25">
      <c r="A26" s="24"/>
      <c r="B26" s="13"/>
      <c r="C26" s="15"/>
      <c r="D26" s="15"/>
      <c r="E26" s="15"/>
      <c r="F26" s="15"/>
      <c r="G26" s="15"/>
      <c r="H26" s="22"/>
    </row>
    <row r="27" spans="1:8" ht="15.75" x14ac:dyDescent="0.25">
      <c r="A27" s="3" t="s">
        <v>15</v>
      </c>
      <c r="C27" s="32"/>
      <c r="D27" s="7"/>
      <c r="E27" s="7"/>
      <c r="F27" s="7"/>
      <c r="G27" s="7"/>
      <c r="H27" s="38">
        <f>MEDIAN(H16:H22)</f>
        <v>9.3994695490035113E-2</v>
      </c>
    </row>
    <row r="28" spans="1:8" ht="15.75" thickBot="1" x14ac:dyDescent="0.25">
      <c r="A28" s="30"/>
      <c r="B28" s="19"/>
      <c r="C28" s="33"/>
      <c r="D28" s="20"/>
      <c r="E28" s="20"/>
      <c r="F28" s="20"/>
      <c r="G28" s="20"/>
      <c r="H28" s="19"/>
    </row>
    <row r="29" spans="1:8" ht="15.75" thickTop="1" x14ac:dyDescent="0.2">
      <c r="A29" s="25"/>
      <c r="C29" s="5"/>
      <c r="D29" s="5"/>
      <c r="E29" s="5"/>
      <c r="F29" s="5"/>
      <c r="G29" s="5"/>
      <c r="H29" s="5"/>
    </row>
    <row r="30" spans="1:8" x14ac:dyDescent="0.2">
      <c r="A30" s="29" t="s">
        <v>32</v>
      </c>
      <c r="C30" s="5"/>
      <c r="D30" s="5"/>
      <c r="E30" s="5"/>
      <c r="F30" s="5"/>
      <c r="G30" s="5"/>
      <c r="H30" s="5"/>
    </row>
    <row r="31" spans="1:8" x14ac:dyDescent="0.2">
      <c r="A31" s="25" t="s">
        <v>39</v>
      </c>
      <c r="C31" s="5"/>
      <c r="D31" s="5"/>
      <c r="E31" s="5"/>
      <c r="F31" s="5"/>
      <c r="G31" s="5"/>
      <c r="H31" s="5"/>
    </row>
    <row r="32" spans="1:8" x14ac:dyDescent="0.2">
      <c r="A32" s="3" t="s">
        <v>40</v>
      </c>
      <c r="C32" s="5"/>
      <c r="D32" s="5"/>
      <c r="E32" s="5"/>
      <c r="F32" s="5"/>
      <c r="G32" s="5"/>
      <c r="H32" s="5"/>
    </row>
    <row r="33" spans="1:8" x14ac:dyDescent="0.2">
      <c r="A33" s="25" t="s">
        <v>41</v>
      </c>
      <c r="C33" s="5"/>
      <c r="D33" s="5"/>
      <c r="E33" s="5"/>
      <c r="F33" s="5"/>
      <c r="G33" s="5"/>
      <c r="H33" s="5"/>
    </row>
    <row r="34" spans="1:8" x14ac:dyDescent="0.2">
      <c r="C34" s="5"/>
      <c r="D34" s="5"/>
      <c r="E34" s="5"/>
      <c r="F34" s="5"/>
      <c r="G34" s="5"/>
      <c r="H34" s="5"/>
    </row>
    <row r="35" spans="1:8" x14ac:dyDescent="0.2">
      <c r="C35" s="5"/>
      <c r="D35" s="5"/>
      <c r="E35" s="5"/>
      <c r="F35" s="5"/>
      <c r="G35" s="5"/>
      <c r="H35" s="5"/>
    </row>
    <row r="36" spans="1:8" x14ac:dyDescent="0.2">
      <c r="C36" s="5"/>
      <c r="D36" s="5"/>
      <c r="E36" s="5"/>
      <c r="F36" s="5"/>
      <c r="G36" s="5"/>
      <c r="H36" s="5"/>
    </row>
    <row r="37" spans="1:8" x14ac:dyDescent="0.2">
      <c r="C37" s="5"/>
      <c r="D37" s="5"/>
      <c r="E37" s="5"/>
      <c r="F37" s="5"/>
      <c r="G37" s="5"/>
      <c r="H37" s="5"/>
    </row>
    <row r="38" spans="1:8" x14ac:dyDescent="0.2">
      <c r="C38" s="5"/>
      <c r="D38" s="5"/>
      <c r="E38" s="5"/>
      <c r="F38" s="5"/>
      <c r="G38" s="5"/>
      <c r="H38" s="5"/>
    </row>
    <row r="39" spans="1:8" x14ac:dyDescent="0.2">
      <c r="C39" s="5"/>
      <c r="D39" s="5"/>
      <c r="E39" s="5"/>
      <c r="F39" s="5"/>
      <c r="G39" s="5"/>
      <c r="H39" s="5"/>
    </row>
    <row r="40" spans="1:8" x14ac:dyDescent="0.2">
      <c r="C40" s="5"/>
      <c r="D40" s="5"/>
      <c r="E40" s="5"/>
      <c r="F40" s="5"/>
      <c r="G40" s="5"/>
      <c r="H40" s="5"/>
    </row>
    <row r="41" spans="1:8" x14ac:dyDescent="0.2">
      <c r="C41" s="5"/>
      <c r="D41" s="5"/>
      <c r="E41" s="5"/>
      <c r="F41" s="5"/>
      <c r="G41" s="5"/>
      <c r="H41" s="5"/>
    </row>
    <row r="42" spans="1:8" x14ac:dyDescent="0.2">
      <c r="C42" s="5"/>
      <c r="D42" s="5"/>
      <c r="E42" s="5"/>
      <c r="F42" s="5"/>
      <c r="G42" s="5"/>
      <c r="H42" s="5"/>
    </row>
    <row r="43" spans="1:8" x14ac:dyDescent="0.2">
      <c r="C43" s="5"/>
      <c r="D43" s="5"/>
      <c r="E43" s="5"/>
      <c r="F43" s="5"/>
      <c r="G43" s="5"/>
      <c r="H43" s="5"/>
    </row>
    <row r="44" spans="1:8" x14ac:dyDescent="0.2">
      <c r="C44" s="5"/>
      <c r="D44" s="5"/>
      <c r="E44" s="5"/>
      <c r="F44" s="5"/>
      <c r="G44" s="5"/>
      <c r="H44" s="5"/>
    </row>
    <row r="45" spans="1:8" x14ac:dyDescent="0.2">
      <c r="C45" s="5"/>
      <c r="D45" s="5"/>
      <c r="E45" s="5"/>
      <c r="F45" s="5"/>
      <c r="G45" s="5"/>
      <c r="H45" s="5"/>
    </row>
    <row r="46" spans="1:8" x14ac:dyDescent="0.2">
      <c r="C46" s="5"/>
      <c r="D46" s="5"/>
      <c r="E46" s="5"/>
      <c r="F46" s="5"/>
      <c r="G46" s="5"/>
      <c r="H46" s="5"/>
    </row>
    <row r="47" spans="1:8" x14ac:dyDescent="0.2">
      <c r="C47" s="5"/>
      <c r="D47" s="5"/>
      <c r="E47" s="5"/>
      <c r="F47" s="5"/>
      <c r="G47" s="5"/>
      <c r="H47" s="5"/>
    </row>
    <row r="48" spans="1:8" x14ac:dyDescent="0.2">
      <c r="C48" s="5"/>
      <c r="D48" s="5"/>
      <c r="E48" s="5"/>
      <c r="F48" s="5"/>
      <c r="G48" s="5"/>
      <c r="H48" s="5"/>
    </row>
  </sheetData>
  <mergeCells count="1">
    <mergeCell ref="D10:E10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812D2-62E6-4C12-8F83-1A5228570692}">
  <sheetPr>
    <pageSetUpPr fitToPage="1"/>
  </sheetPr>
  <dimension ref="A1:H48"/>
  <sheetViews>
    <sheetView tabSelected="1" showOutlineSymbols="0" view="pageBreakPreview" zoomScaleNormal="100" zoomScaleSheetLayoutView="100" workbookViewId="0">
      <selection activeCell="I1" sqref="I1"/>
    </sheetView>
  </sheetViews>
  <sheetFormatPr defaultColWidth="9.77734375" defaultRowHeight="15" x14ac:dyDescent="0.2"/>
  <cols>
    <col min="1" max="1" width="25.5546875" style="8" customWidth="1"/>
    <col min="2" max="2" width="1.77734375" style="8" customWidth="1"/>
    <col min="3" max="3" width="12.77734375" style="8" customWidth="1"/>
    <col min="4" max="5" width="13.6640625" style="8" customWidth="1"/>
    <col min="6" max="6" width="13.21875" style="8" customWidth="1"/>
    <col min="7" max="7" width="12.44140625" style="8" customWidth="1"/>
    <col min="8" max="8" width="10.77734375" style="8" customWidth="1"/>
    <col min="9" max="16384" width="9.77734375" style="8"/>
  </cols>
  <sheetData>
    <row r="1" spans="1:8" ht="15.75" x14ac:dyDescent="0.25">
      <c r="H1" s="58" t="s">
        <v>51</v>
      </c>
    </row>
    <row r="2" spans="1:8" ht="15.75" x14ac:dyDescent="0.25">
      <c r="H2" s="58" t="s">
        <v>42</v>
      </c>
    </row>
    <row r="3" spans="1:8" ht="15.75" x14ac:dyDescent="0.25">
      <c r="H3" s="58" t="s">
        <v>48</v>
      </c>
    </row>
    <row r="4" spans="1:8" ht="15.75" x14ac:dyDescent="0.25">
      <c r="G4" s="1"/>
      <c r="H4" s="1"/>
    </row>
    <row r="5" spans="1:8" ht="15.75" x14ac:dyDescent="0.25">
      <c r="H5" s="1"/>
    </row>
    <row r="6" spans="1:8" ht="40.5" x14ac:dyDescent="0.3">
      <c r="A6" s="59" t="s">
        <v>43</v>
      </c>
      <c r="B6" s="2"/>
      <c r="C6" s="2"/>
      <c r="D6" s="2"/>
      <c r="E6" s="2"/>
      <c r="F6" s="2"/>
      <c r="G6" s="2"/>
      <c r="H6" s="2"/>
    </row>
    <row r="9" spans="1:8" ht="15.75" thickBot="1" x14ac:dyDescent="0.25"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/>
    </row>
    <row r="10" spans="1:8" ht="16.5" thickTop="1" x14ac:dyDescent="0.25">
      <c r="A10" s="9"/>
      <c r="B10" s="9"/>
      <c r="C10" s="9"/>
      <c r="D10" s="60" t="s">
        <v>31</v>
      </c>
      <c r="E10" s="52"/>
      <c r="F10" s="9"/>
      <c r="G10" s="9"/>
    </row>
    <row r="11" spans="1:8" ht="15.75" x14ac:dyDescent="0.25">
      <c r="A11" s="1"/>
      <c r="B11" s="1"/>
      <c r="C11" s="1"/>
      <c r="D11" s="41" t="s">
        <v>29</v>
      </c>
      <c r="E11" s="53" t="s">
        <v>14</v>
      </c>
      <c r="F11" s="1"/>
      <c r="G11" s="34" t="s">
        <v>27</v>
      </c>
    </row>
    <row r="12" spans="1:8" ht="15.75" x14ac:dyDescent="0.25">
      <c r="A12" s="1"/>
      <c r="B12" s="1"/>
      <c r="C12" s="34" t="s">
        <v>9</v>
      </c>
      <c r="D12" s="41" t="s">
        <v>8</v>
      </c>
      <c r="E12" s="53" t="s">
        <v>8</v>
      </c>
      <c r="F12" s="34" t="s">
        <v>2</v>
      </c>
      <c r="G12" s="34" t="s">
        <v>12</v>
      </c>
    </row>
    <row r="13" spans="1:8" ht="15.75" x14ac:dyDescent="0.25">
      <c r="A13" s="34" t="s">
        <v>1</v>
      </c>
      <c r="B13" s="1"/>
      <c r="C13" s="34" t="s">
        <v>6</v>
      </c>
      <c r="D13" s="41" t="s">
        <v>0</v>
      </c>
      <c r="E13" s="53" t="s">
        <v>0</v>
      </c>
      <c r="F13" s="34" t="s">
        <v>0</v>
      </c>
      <c r="G13" s="34" t="s">
        <v>13</v>
      </c>
    </row>
    <row r="14" spans="1:8" ht="15.75" thickBot="1" x14ac:dyDescent="0.25">
      <c r="D14" s="42"/>
      <c r="E14" s="54"/>
    </row>
    <row r="15" spans="1:8" ht="15.75" thickTop="1" x14ac:dyDescent="0.2">
      <c r="A15" s="9"/>
      <c r="B15" s="9"/>
      <c r="C15" s="9"/>
      <c r="D15" s="43"/>
      <c r="E15" s="55"/>
      <c r="F15" s="9"/>
      <c r="G15" s="9"/>
    </row>
    <row r="16" spans="1:8" x14ac:dyDescent="0.2">
      <c r="A16" s="27" t="s">
        <v>20</v>
      </c>
      <c r="C16" s="6">
        <f>'Schdl. 1, p. 1'!I15*(1+0.5*F16)</f>
        <v>2.4664898509842395E-2</v>
      </c>
      <c r="D16" s="44">
        <v>7.4999999999999997E-2</v>
      </c>
      <c r="E16" s="56">
        <v>7.1499999999999994E-2</v>
      </c>
      <c r="F16" s="6">
        <f t="shared" ref="F16:F22" si="0">AVERAGE(D16:E16)</f>
        <v>7.3249999999999996E-2</v>
      </c>
      <c r="G16" s="6">
        <f t="shared" ref="G16:G22" si="1">C16+F16</f>
        <v>9.7914898509842391E-2</v>
      </c>
    </row>
    <row r="17" spans="1:7" x14ac:dyDescent="0.2">
      <c r="A17" s="28" t="s">
        <v>22</v>
      </c>
      <c r="C17" s="6">
        <f>'Schdl. 1, p. 1'!I16*(1+0.5*F17)</f>
        <v>2.9674688951279417E-2</v>
      </c>
      <c r="D17" s="44">
        <v>9.5000000000000001E-2</v>
      </c>
      <c r="E17" s="56">
        <v>0.06</v>
      </c>
      <c r="F17" s="6">
        <f t="shared" si="0"/>
        <v>7.7499999999999999E-2</v>
      </c>
      <c r="G17" s="6">
        <f t="shared" si="1"/>
        <v>0.10717468895127942</v>
      </c>
    </row>
    <row r="18" spans="1:7" x14ac:dyDescent="0.2">
      <c r="A18" s="37" t="s">
        <v>26</v>
      </c>
      <c r="C18" s="6">
        <f>'Schdl. 1, p. 1'!I17*(1+0.5*F18)</f>
        <v>3.4516669427268241E-2</v>
      </c>
      <c r="D18" s="44">
        <v>0.18</v>
      </c>
      <c r="E18" s="56">
        <v>5.67E-2</v>
      </c>
      <c r="F18" s="6">
        <f t="shared" si="0"/>
        <v>0.11835</v>
      </c>
      <c r="G18" s="6">
        <f t="shared" si="1"/>
        <v>0.15286666942726823</v>
      </c>
    </row>
    <row r="19" spans="1:7" x14ac:dyDescent="0.2">
      <c r="A19" s="27" t="s">
        <v>21</v>
      </c>
      <c r="C19" s="6">
        <f>'Schdl. 1, p. 1'!I18*(1+0.5*F19)</f>
        <v>3.5043352545801237E-2</v>
      </c>
      <c r="D19" s="44">
        <v>7.0000000000000007E-2</v>
      </c>
      <c r="E19" s="56">
        <v>0.04</v>
      </c>
      <c r="F19" s="6">
        <f t="shared" si="0"/>
        <v>5.5000000000000007E-2</v>
      </c>
      <c r="G19" s="6">
        <f t="shared" si="1"/>
        <v>9.0043352545801245E-2</v>
      </c>
    </row>
    <row r="20" spans="1:7" x14ac:dyDescent="0.2">
      <c r="A20" s="27" t="s">
        <v>23</v>
      </c>
      <c r="C20" s="6">
        <f>'Schdl. 1, p. 1'!I19*(1+0.5*F20)</f>
        <v>4.0335253355417267E-2</v>
      </c>
      <c r="D20" s="44">
        <v>6.5000000000000002E-2</v>
      </c>
      <c r="E20" s="56">
        <v>0.06</v>
      </c>
      <c r="F20" s="6">
        <f t="shared" si="0"/>
        <v>6.25E-2</v>
      </c>
      <c r="G20" s="6">
        <f t="shared" si="1"/>
        <v>0.10283525335541727</v>
      </c>
    </row>
    <row r="21" spans="1:7" x14ac:dyDescent="0.2">
      <c r="A21" s="27" t="s">
        <v>24</v>
      </c>
      <c r="C21" s="6">
        <f>'Schdl. 1, p. 1'!I20*(1+0.5*F21)</f>
        <v>2.7975897128687578E-2</v>
      </c>
      <c r="D21" s="44">
        <v>7.4999999999999997E-2</v>
      </c>
      <c r="E21" s="56">
        <v>0.04</v>
      </c>
      <c r="F21" s="6">
        <f t="shared" si="0"/>
        <v>5.7499999999999996E-2</v>
      </c>
      <c r="G21" s="6">
        <f t="shared" si="1"/>
        <v>8.547589712868757E-2</v>
      </c>
    </row>
    <row r="22" spans="1:7" x14ac:dyDescent="0.2">
      <c r="A22" s="27" t="s">
        <v>25</v>
      </c>
      <c r="C22" s="6">
        <f>'Schdl. 1, p. 1'!I21*(1+0.5*F22)</f>
        <v>3.4350720849720552E-2</v>
      </c>
      <c r="D22" s="44">
        <v>0.09</v>
      </c>
      <c r="E22" s="56">
        <v>4.4299999999999999E-2</v>
      </c>
      <c r="F22" s="6">
        <f t="shared" si="0"/>
        <v>6.7150000000000001E-2</v>
      </c>
      <c r="G22" s="6">
        <f t="shared" si="1"/>
        <v>0.10150072084972056</v>
      </c>
    </row>
    <row r="23" spans="1:7" x14ac:dyDescent="0.2">
      <c r="A23" s="23"/>
      <c r="B23" s="17"/>
      <c r="C23" s="45"/>
      <c r="D23" s="18"/>
      <c r="E23" s="57"/>
      <c r="F23" s="45"/>
      <c r="G23" s="45"/>
    </row>
    <row r="24" spans="1:7" x14ac:dyDescent="0.2">
      <c r="A24" s="11"/>
      <c r="C24" s="6"/>
      <c r="D24" s="5"/>
      <c r="E24" s="5"/>
      <c r="F24" s="6"/>
      <c r="G24" s="6"/>
    </row>
    <row r="25" spans="1:7" ht="15.75" x14ac:dyDescent="0.25">
      <c r="A25" s="11" t="s">
        <v>16</v>
      </c>
      <c r="C25" s="6">
        <f>AVERAGE(C16:C22)</f>
        <v>3.2365925824002384E-2</v>
      </c>
      <c r="D25" s="5"/>
      <c r="E25" s="5"/>
      <c r="F25" s="6">
        <f>AVERAGE(F16:F22)</f>
        <v>7.3035714285714287E-2</v>
      </c>
      <c r="G25" s="38">
        <f>AVERAGE(G16:G22)</f>
        <v>0.10540164010971667</v>
      </c>
    </row>
    <row r="26" spans="1:7" ht="15.75" x14ac:dyDescent="0.25">
      <c r="A26" s="24"/>
      <c r="B26" s="13"/>
      <c r="C26" s="15"/>
      <c r="D26" s="15"/>
      <c r="E26" s="15"/>
      <c r="F26" s="15"/>
      <c r="G26" s="22"/>
    </row>
    <row r="27" spans="1:7" ht="15.75" x14ac:dyDescent="0.25">
      <c r="A27" s="3" t="s">
        <v>15</v>
      </c>
      <c r="C27" s="32"/>
      <c r="D27" s="7"/>
      <c r="E27" s="7"/>
      <c r="F27" s="7"/>
      <c r="G27" s="38">
        <f>MEDIAN(G16:G22)</f>
        <v>0.10150072084972056</v>
      </c>
    </row>
    <row r="28" spans="1:7" ht="15.75" thickBot="1" x14ac:dyDescent="0.25">
      <c r="A28" s="30"/>
      <c r="B28" s="19"/>
      <c r="C28" s="33"/>
      <c r="D28" s="20"/>
      <c r="E28" s="20"/>
      <c r="F28" s="20"/>
      <c r="G28" s="19"/>
    </row>
    <row r="29" spans="1:7" ht="15.75" thickTop="1" x14ac:dyDescent="0.2">
      <c r="A29" s="25"/>
      <c r="C29" s="5"/>
      <c r="D29" s="5"/>
      <c r="E29" s="5"/>
      <c r="F29" s="5"/>
      <c r="G29" s="5"/>
    </row>
    <row r="30" spans="1:7" x14ac:dyDescent="0.2">
      <c r="A30" s="29" t="s">
        <v>32</v>
      </c>
      <c r="C30" s="5"/>
      <c r="D30" s="5"/>
      <c r="E30" s="5"/>
      <c r="F30" s="5"/>
      <c r="G30" s="5"/>
    </row>
    <row r="31" spans="1:7" x14ac:dyDescent="0.2">
      <c r="A31" s="25" t="s">
        <v>39</v>
      </c>
      <c r="C31" s="5"/>
      <c r="D31" s="5"/>
      <c r="E31" s="5"/>
      <c r="F31" s="5"/>
      <c r="G31" s="5"/>
    </row>
    <row r="32" spans="1:7" x14ac:dyDescent="0.2">
      <c r="A32" s="3" t="s">
        <v>49</v>
      </c>
      <c r="C32" s="5"/>
      <c r="D32" s="5"/>
      <c r="E32" s="5"/>
      <c r="F32" s="5"/>
      <c r="G32" s="5"/>
    </row>
    <row r="33" spans="1:8" x14ac:dyDescent="0.2">
      <c r="A33" s="25" t="s">
        <v>50</v>
      </c>
      <c r="C33" s="5"/>
      <c r="D33" s="5"/>
      <c r="E33" s="5"/>
      <c r="F33" s="5"/>
      <c r="G33" s="5"/>
    </row>
    <row r="34" spans="1:8" x14ac:dyDescent="0.2">
      <c r="C34" s="5"/>
      <c r="D34" s="5"/>
      <c r="E34" s="5"/>
      <c r="F34" s="5"/>
      <c r="G34" s="5"/>
      <c r="H34" s="5"/>
    </row>
    <row r="35" spans="1:8" x14ac:dyDescent="0.2">
      <c r="C35" s="5"/>
      <c r="D35" s="5"/>
      <c r="E35" s="5"/>
      <c r="F35" s="5"/>
      <c r="G35" s="5"/>
      <c r="H35" s="5"/>
    </row>
    <row r="36" spans="1:8" x14ac:dyDescent="0.2">
      <c r="C36" s="5"/>
      <c r="D36" s="5"/>
      <c r="E36" s="5"/>
      <c r="F36" s="5"/>
      <c r="G36" s="5"/>
      <c r="H36" s="5"/>
    </row>
    <row r="37" spans="1:8" x14ac:dyDescent="0.2">
      <c r="C37" s="5"/>
      <c r="D37" s="5"/>
      <c r="E37" s="5"/>
      <c r="F37" s="5"/>
      <c r="G37" s="5"/>
      <c r="H37" s="5"/>
    </row>
    <row r="38" spans="1:8" x14ac:dyDescent="0.2">
      <c r="C38" s="5"/>
      <c r="D38" s="5"/>
      <c r="E38" s="5"/>
      <c r="F38" s="5"/>
      <c r="G38" s="5"/>
      <c r="H38" s="5"/>
    </row>
    <row r="39" spans="1:8" x14ac:dyDescent="0.2">
      <c r="C39" s="5"/>
      <c r="D39" s="5"/>
      <c r="E39" s="5"/>
      <c r="F39" s="5"/>
      <c r="G39" s="5"/>
      <c r="H39" s="5"/>
    </row>
    <row r="40" spans="1:8" x14ac:dyDescent="0.2">
      <c r="C40" s="5"/>
      <c r="D40" s="5"/>
      <c r="E40" s="5"/>
      <c r="F40" s="5"/>
      <c r="G40" s="5"/>
      <c r="H40" s="5"/>
    </row>
    <row r="41" spans="1:8" x14ac:dyDescent="0.2">
      <c r="C41" s="5"/>
      <c r="D41" s="5"/>
      <c r="E41" s="5"/>
      <c r="F41" s="5"/>
      <c r="G41" s="5"/>
      <c r="H41" s="5"/>
    </row>
    <row r="42" spans="1:8" x14ac:dyDescent="0.2">
      <c r="C42" s="5"/>
      <c r="D42" s="5"/>
      <c r="E42" s="5"/>
      <c r="F42" s="5"/>
      <c r="G42" s="5"/>
      <c r="H42" s="5"/>
    </row>
    <row r="43" spans="1:8" x14ac:dyDescent="0.2">
      <c r="C43" s="5"/>
      <c r="D43" s="5"/>
      <c r="E43" s="5"/>
      <c r="F43" s="5"/>
      <c r="G43" s="5"/>
      <c r="H43" s="5"/>
    </row>
    <row r="44" spans="1:8" x14ac:dyDescent="0.2">
      <c r="C44" s="5"/>
      <c r="D44" s="5"/>
      <c r="E44" s="5"/>
      <c r="F44" s="5"/>
      <c r="G44" s="5"/>
      <c r="H44" s="5"/>
    </row>
    <row r="45" spans="1:8" x14ac:dyDescent="0.2">
      <c r="C45" s="5"/>
      <c r="D45" s="5"/>
      <c r="E45" s="5"/>
      <c r="F45" s="5"/>
      <c r="G45" s="5"/>
      <c r="H45" s="5"/>
    </row>
    <row r="46" spans="1:8" x14ac:dyDescent="0.2">
      <c r="C46" s="5"/>
      <c r="D46" s="5"/>
      <c r="E46" s="5"/>
      <c r="F46" s="5"/>
      <c r="G46" s="5"/>
      <c r="H46" s="5"/>
    </row>
    <row r="47" spans="1:8" x14ac:dyDescent="0.2">
      <c r="C47" s="5"/>
      <c r="D47" s="5"/>
      <c r="E47" s="5"/>
      <c r="F47" s="5"/>
      <c r="G47" s="5"/>
      <c r="H47" s="5"/>
    </row>
    <row r="48" spans="1:8" x14ac:dyDescent="0.2">
      <c r="C48" s="5"/>
      <c r="D48" s="5"/>
      <c r="E48" s="5"/>
      <c r="F48" s="5"/>
      <c r="G48" s="5"/>
      <c r="H48" s="5"/>
    </row>
  </sheetData>
  <printOptions horizontalCentered="1"/>
  <pageMargins left="0.5" right="0.5" top="0.5" bottom="0.55000000000000004" header="0" footer="0"/>
  <pageSetup scale="77" orientation="portrait" r:id="rId1"/>
  <headerFooter alignWithMargins="0"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2018-03-28T07:00:00+00:00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22EAB63-963F-489A-B6B7-0CD2B1C1D1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CD1583-A9FA-4AA1-9226-AC4D88EEDBDA}">
  <ds:schemaRefs>
    <ds:schemaRef ds:uri="http://purl.org/dc/elements/1.1/"/>
    <ds:schemaRef ds:uri="http://schemas.microsoft.com/office/2006/metadata/properties"/>
    <ds:schemaRef ds:uri="http://purl.org/dc/terms/"/>
    <ds:schemaRef ds:uri="24f70c62-691b-492e-ba59-9d389529a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0689114-bdb9-4146-803a-240f5368dce0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C4EB8A-89C0-4C2A-A02F-AB58523CB5CF}"/>
</file>

<file path=customXml/itemProps4.xml><?xml version="1.0" encoding="utf-8"?>
<ds:datastoreItem xmlns:ds="http://schemas.openxmlformats.org/officeDocument/2006/customXml" ds:itemID="{F3599A5F-7AC1-4D86-8174-030718016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Schdl. 1, p. 1</vt:lpstr>
      <vt:lpstr>Schdl. 1, p. 2</vt:lpstr>
      <vt:lpstr>Schdl. 1, p. 3</vt:lpstr>
      <vt:lpstr>'Schdl. 1, p. 1'!Print_Area</vt:lpstr>
      <vt:lpstr>'Schdl. 1, p. 2'!Print_Area</vt:lpstr>
      <vt:lpstr>'Schdl. 1, p.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gaw</dc:creator>
  <dc:description/>
  <cp:lastModifiedBy>Rosales, Maryalice</cp:lastModifiedBy>
  <cp:lastPrinted>2018-03-28T16:33:34Z</cp:lastPrinted>
  <dcterms:created xsi:type="dcterms:W3CDTF">2001-11-16T16:54:37Z</dcterms:created>
  <dcterms:modified xsi:type="dcterms:W3CDTF">2018-03-28T16:33:41Z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