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 IRP Update\1 - Document\_DATA DISC\_Confidential\Chapters and Appendices\Chapter 6 - Portfolio Development (Was chapter 8)\"/>
    </mc:Choice>
  </mc:AlternateContent>
  <xr:revisionPtr revIDLastSave="0" documentId="13_ncr:1_{8724360A-3044-40DE-8AB0-00AF8A0B15C3}" xr6:coauthVersionLast="47" xr6:coauthVersionMax="47" xr10:uidLastSave="{00000000-0000-0000-0000-000000000000}"/>
  <bookViews>
    <workbookView xWindow="735" yWindow="735" windowWidth="21600" windowHeight="11265" activeTab="1" xr2:uid="{00000000-000D-0000-FFFF-FFFF00000000}"/>
  </bookViews>
  <sheets>
    <sheet name="Load Charts with High Loads" sheetId="4" r:id="rId1"/>
    <sheet name="Load Charts for ES" sheetId="2" r:id="rId2"/>
  </sheet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  <c r="G6" i="4"/>
  <c r="G7" i="4"/>
  <c r="G8" i="4"/>
  <c r="G11" i="4"/>
  <c r="G12" i="4"/>
  <c r="G13" i="4"/>
  <c r="G14" i="4"/>
  <c r="G15" i="4"/>
  <c r="G16" i="4"/>
  <c r="G19" i="4"/>
  <c r="G20" i="4"/>
  <c r="G21" i="4"/>
  <c r="G22" i="4"/>
  <c r="G23" i="4"/>
  <c r="G24" i="4"/>
  <c r="G5" i="4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G18" i="4"/>
  <c r="M17" i="4"/>
  <c r="N17" i="4" s="1"/>
  <c r="G17" i="4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G10" i="4"/>
  <c r="M9" i="4"/>
  <c r="N9" i="4" s="1"/>
  <c r="G9" i="4"/>
  <c r="M8" i="4"/>
  <c r="N8" i="4" s="1"/>
  <c r="M7" i="4"/>
  <c r="N7" i="4" s="1"/>
  <c r="N6" i="4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M5" i="4"/>
  <c r="N5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M4" i="4"/>
  <c r="R4" i="4" s="1"/>
  <c r="V4" i="4" s="1"/>
  <c r="K4" i="4"/>
  <c r="Q4" i="4" s="1"/>
  <c r="U4" i="4" s="1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" i="2"/>
  <c r="T4" i="2"/>
  <c r="P4" i="2" l="1"/>
  <c r="K4" i="2"/>
  <c r="J4" i="2"/>
  <c r="O4" i="2"/>
  <c r="S4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I5" i="2" l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<sst xmlns="http://schemas.openxmlformats.org/spreadsheetml/2006/main" count="16" uniqueCount="8">
  <si>
    <t>Energy Forecast (GWh)</t>
  </si>
  <si>
    <t>Coincident Peak (MW) PreDSM, Post DG</t>
  </si>
  <si>
    <t>Check</t>
  </si>
  <si>
    <t>2021 IRP Update</t>
  </si>
  <si>
    <t>2021 IRP</t>
  </si>
  <si>
    <t>2021 IRP High</t>
  </si>
  <si>
    <t>DElta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</si>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</sst>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37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3" fontId="1" fillId="0" borderId="0" xfId="0" applyNumberFormat="1" applyFont="1" applyFill="1"/>
    <xf numFmtId="4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with High Loads'!$D$4</c:f>
              <c:strCache>
                <c:ptCount val="1"/>
                <c:pt idx="0">
                  <c:v>2021 IRP Update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with High Loads'!$C$5:$C$24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with High Loads'!$D$5:$D$24</c:f>
              <c:numCache>
                <c:formatCode>#,##0_);\(#,##0\)</c:formatCode>
                <c:ptCount val="20"/>
                <c:pt idx="0">
                  <c:v>60131.511549999996</c:v>
                </c:pt>
                <c:pt idx="1">
                  <c:v>61564.328688000009</c:v>
                </c:pt>
                <c:pt idx="2">
                  <c:v>63153.008475999995</c:v>
                </c:pt>
                <c:pt idx="3">
                  <c:v>64661.776368999999</c:v>
                </c:pt>
                <c:pt idx="4">
                  <c:v>65743.107789999995</c:v>
                </c:pt>
                <c:pt idx="5">
                  <c:v>65308.288735000002</c:v>
                </c:pt>
                <c:pt idx="6">
                  <c:v>66210.480119</c:v>
                </c:pt>
                <c:pt idx="7">
                  <c:v>67345.990938999996</c:v>
                </c:pt>
                <c:pt idx="8">
                  <c:v>68250.251506999994</c:v>
                </c:pt>
                <c:pt idx="9">
                  <c:v>69298.255761000008</c:v>
                </c:pt>
                <c:pt idx="10">
                  <c:v>70122.892534000013</c:v>
                </c:pt>
                <c:pt idx="11">
                  <c:v>71088.901119000002</c:v>
                </c:pt>
                <c:pt idx="12">
                  <c:v>71784.678734000001</c:v>
                </c:pt>
                <c:pt idx="13">
                  <c:v>72638.004335999998</c:v>
                </c:pt>
                <c:pt idx="14">
                  <c:v>73484.264180000013</c:v>
                </c:pt>
                <c:pt idx="15">
                  <c:v>74507.409862</c:v>
                </c:pt>
                <c:pt idx="16">
                  <c:v>75225.320526999989</c:v>
                </c:pt>
                <c:pt idx="17">
                  <c:v>76093.473127999998</c:v>
                </c:pt>
                <c:pt idx="18">
                  <c:v>76912.439740000002</c:v>
                </c:pt>
                <c:pt idx="19">
                  <c:v>77850.136616999996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B-4FA6-8439-753A02FDE025}"/>
            </c:ext>
          </c:extLst>
        </c:ser>
        <c:ser>
          <c:idx val="4"/>
          <c:order val="1"/>
          <c:tx>
            <c:strRef>
              <c:f>'Load Charts with High Loads'!$E$4</c:f>
              <c:strCache>
                <c:ptCount val="1"/>
                <c:pt idx="0">
                  <c:v>2021 IRP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with High Loads'!$C$5:$C$24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with High Loads'!$E$5:$E$24</c:f>
              <c:numCache>
                <c:formatCode>#,##0_);\(#,##0\)</c:formatCode>
                <c:ptCount val="20"/>
                <c:pt idx="0">
                  <c:v>60221.57</c:v>
                </c:pt>
                <c:pt idx="1">
                  <c:v>61760.91</c:v>
                </c:pt>
                <c:pt idx="2">
                  <c:v>63242.99</c:v>
                </c:pt>
                <c:pt idx="3">
                  <c:v>64451.31</c:v>
                </c:pt>
                <c:pt idx="4">
                  <c:v>65162.26</c:v>
                </c:pt>
                <c:pt idx="5">
                  <c:v>64527.03</c:v>
                </c:pt>
                <c:pt idx="6">
                  <c:v>65178.400000000001</c:v>
                </c:pt>
                <c:pt idx="7">
                  <c:v>66083.42</c:v>
                </c:pt>
                <c:pt idx="8">
                  <c:v>66768.66</c:v>
                </c:pt>
                <c:pt idx="9">
                  <c:v>67723.210000000006</c:v>
                </c:pt>
                <c:pt idx="10">
                  <c:v>68528.649999999994</c:v>
                </c:pt>
                <c:pt idx="11">
                  <c:v>69507.210000000006</c:v>
                </c:pt>
                <c:pt idx="12">
                  <c:v>70170.850000000006</c:v>
                </c:pt>
                <c:pt idx="13">
                  <c:v>70955.08</c:v>
                </c:pt>
                <c:pt idx="14">
                  <c:v>71713.38</c:v>
                </c:pt>
                <c:pt idx="15">
                  <c:v>72641.240000000005</c:v>
                </c:pt>
                <c:pt idx="16">
                  <c:v>73263.63</c:v>
                </c:pt>
                <c:pt idx="17">
                  <c:v>74042.539999999994</c:v>
                </c:pt>
                <c:pt idx="18">
                  <c:v>74771.42</c:v>
                </c:pt>
                <c:pt idx="19">
                  <c:v>75613.33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B-4FA6-8439-753A02FDE025}"/>
            </c:ext>
          </c:extLst>
        </c:ser>
        <c:ser>
          <c:idx val="1"/>
          <c:order val="3"/>
          <c:tx>
            <c:strRef>
              <c:f>'Load Charts with High Loads'!$F$4</c:f>
              <c:strCache>
                <c:ptCount val="1"/>
                <c:pt idx="0">
                  <c:v>2021 IRP High</c:v>
                </c:pt>
              </c:strCache>
            </c:strRef>
          </c:tx>
          <c:marker>
            <c:symbol val="none"/>
          </c:marker>
          <c:val>
            <c:numRef>
              <c:f>'Load Charts with High Loads'!$F$5:$F$24</c:f>
              <c:numCache>
                <c:formatCode>#,##0_);\(#,##0\)</c:formatCode>
                <c:ptCount val="20"/>
                <c:pt idx="0">
                  <c:v>61564.49</c:v>
                </c:pt>
                <c:pt idx="1">
                  <c:v>63276.73</c:v>
                </c:pt>
                <c:pt idx="2">
                  <c:v>64919.87</c:v>
                </c:pt>
                <c:pt idx="3">
                  <c:v>66249.67</c:v>
                </c:pt>
                <c:pt idx="4">
                  <c:v>66999.89</c:v>
                </c:pt>
                <c:pt idx="5">
                  <c:v>66411.009999999995</c:v>
                </c:pt>
                <c:pt idx="6">
                  <c:v>67121.95</c:v>
                </c:pt>
                <c:pt idx="7">
                  <c:v>68082.91</c:v>
                </c:pt>
                <c:pt idx="8">
                  <c:v>68815.19</c:v>
                </c:pt>
                <c:pt idx="9">
                  <c:v>69838.17</c:v>
                </c:pt>
                <c:pt idx="10">
                  <c:v>70939.490000000005</c:v>
                </c:pt>
                <c:pt idx="11">
                  <c:v>72061.759999999995</c:v>
                </c:pt>
                <c:pt idx="12">
                  <c:v>72869.210000000006</c:v>
                </c:pt>
                <c:pt idx="13">
                  <c:v>73801.55</c:v>
                </c:pt>
                <c:pt idx="14">
                  <c:v>74711.759999999995</c:v>
                </c:pt>
                <c:pt idx="15">
                  <c:v>75780</c:v>
                </c:pt>
                <c:pt idx="16">
                  <c:v>76534.990000000005</c:v>
                </c:pt>
                <c:pt idx="17">
                  <c:v>77466.69</c:v>
                </c:pt>
                <c:pt idx="18">
                  <c:v>78365.5</c:v>
                </c:pt>
                <c:pt idx="19">
                  <c:v>79361.75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0-4B3D-A9CF-32A3BFC94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7776"/>
        <c:axId val="342749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with High Loads'!$G$4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with High Loads'!$C$5:$C$24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with High Loads'!$F$5:$F$24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61564.49</c:v>
                      </c:pt>
                      <c:pt idx="1">
                        <c:v>63276.73</c:v>
                      </c:pt>
                      <c:pt idx="2">
                        <c:v>64919.87</c:v>
                      </c:pt>
                      <c:pt idx="3">
                        <c:v>66249.67</c:v>
                      </c:pt>
                      <c:pt idx="4">
                        <c:v>66999.89</c:v>
                      </c:pt>
                      <c:pt idx="5">
                        <c:v>66411.009999999995</c:v>
                      </c:pt>
                      <c:pt idx="6">
                        <c:v>67121.95</c:v>
                      </c:pt>
                      <c:pt idx="7">
                        <c:v>68082.91</c:v>
                      </c:pt>
                      <c:pt idx="8">
                        <c:v>68815.19</c:v>
                      </c:pt>
                      <c:pt idx="9">
                        <c:v>69838.17</c:v>
                      </c:pt>
                      <c:pt idx="10">
                        <c:v>70939.490000000005</c:v>
                      </c:pt>
                      <c:pt idx="11">
                        <c:v>72061.759999999995</c:v>
                      </c:pt>
                      <c:pt idx="12">
                        <c:v>72869.210000000006</c:v>
                      </c:pt>
                      <c:pt idx="13">
                        <c:v>73801.55</c:v>
                      </c:pt>
                      <c:pt idx="14">
                        <c:v>74711.759999999995</c:v>
                      </c:pt>
                      <c:pt idx="15">
                        <c:v>75780</c:v>
                      </c:pt>
                      <c:pt idx="16">
                        <c:v>76534.990000000005</c:v>
                      </c:pt>
                      <c:pt idx="17">
                        <c:v>77466.69</c:v>
                      </c:pt>
                      <c:pt idx="18">
                        <c:v>78365.5</c:v>
                      </c:pt>
                      <c:pt idx="19">
                        <c:v>79361.75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5EB-4FA6-8439-753A02FDE025}"/>
                  </c:ext>
                </c:extLst>
              </c15:ser>
            </c15:filteredLineSeries>
          </c:ext>
        </c:extLst>
      </c:lineChart>
      <c:catAx>
        <c:axId val="342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2749344"/>
        <c:crosses val="autoZero"/>
        <c:auto val="1"/>
        <c:lblAlgn val="ctr"/>
        <c:lblOffset val="100"/>
        <c:noMultiLvlLbl val="0"/>
      </c:catAx>
      <c:valAx>
        <c:axId val="342749344"/>
        <c:scaling>
          <c:orientation val="minMax"/>
          <c:min val="55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342747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with High Loads'!$K$4</c:f>
              <c:strCache>
                <c:ptCount val="1"/>
                <c:pt idx="0">
                  <c:v>2021 IRP Update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with High Loads'!$I$5:$I$24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with High Loads'!$J$5:$J$24</c:f>
              <c:numCache>
                <c:formatCode>#,##0</c:formatCode>
                <c:ptCount val="20"/>
                <c:pt idx="0">
                  <c:v>10471.902</c:v>
                </c:pt>
                <c:pt idx="1">
                  <c:v>10561.333999999999</c:v>
                </c:pt>
                <c:pt idx="2">
                  <c:v>10717.346</c:v>
                </c:pt>
                <c:pt idx="3">
                  <c:v>10863.629000000001</c:v>
                </c:pt>
                <c:pt idx="4">
                  <c:v>11034.897000000001</c:v>
                </c:pt>
                <c:pt idx="5">
                  <c:v>11027.225</c:v>
                </c:pt>
                <c:pt idx="6">
                  <c:v>11125.68</c:v>
                </c:pt>
                <c:pt idx="7">
                  <c:v>11255.032999999999</c:v>
                </c:pt>
                <c:pt idx="8">
                  <c:v>11369.65</c:v>
                </c:pt>
                <c:pt idx="9">
                  <c:v>11486.688</c:v>
                </c:pt>
                <c:pt idx="10">
                  <c:v>11589.625</c:v>
                </c:pt>
                <c:pt idx="11">
                  <c:v>11658.097</c:v>
                </c:pt>
                <c:pt idx="12">
                  <c:v>11721.657999999999</c:v>
                </c:pt>
                <c:pt idx="13">
                  <c:v>11775.860999999999</c:v>
                </c:pt>
                <c:pt idx="14">
                  <c:v>11851.659999999998</c:v>
                </c:pt>
                <c:pt idx="15">
                  <c:v>11966.456999999999</c:v>
                </c:pt>
                <c:pt idx="16">
                  <c:v>12040.473</c:v>
                </c:pt>
                <c:pt idx="17">
                  <c:v>12122.133</c:v>
                </c:pt>
                <c:pt idx="18">
                  <c:v>12210.258</c:v>
                </c:pt>
                <c:pt idx="19">
                  <c:v>12304.877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C-43B3-817F-7C4BD4ED517A}"/>
            </c:ext>
          </c:extLst>
        </c:ser>
        <c:ser>
          <c:idx val="4"/>
          <c:order val="1"/>
          <c:tx>
            <c:strRef>
              <c:f>'Load Charts with High Loads'!$M$4</c:f>
              <c:strCache>
                <c:ptCount val="1"/>
                <c:pt idx="0">
                  <c:v>2021 IRP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with High Loads'!$I$5:$I$24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with High Loads'!$K$5:$K$24</c:f>
              <c:numCache>
                <c:formatCode>#,##0</c:formatCode>
                <c:ptCount val="20"/>
                <c:pt idx="0">
                  <c:v>10373.619000000001</c:v>
                </c:pt>
                <c:pt idx="1">
                  <c:v>10535.441000000003</c:v>
                </c:pt>
                <c:pt idx="2">
                  <c:v>10691.366000000002</c:v>
                </c:pt>
                <c:pt idx="3">
                  <c:v>10807.838000000002</c:v>
                </c:pt>
                <c:pt idx="4">
                  <c:v>10942.272000000001</c:v>
                </c:pt>
                <c:pt idx="5">
                  <c:v>10866.995999999999</c:v>
                </c:pt>
                <c:pt idx="6">
                  <c:v>10939.546999999999</c:v>
                </c:pt>
                <c:pt idx="7">
                  <c:v>11043.349</c:v>
                </c:pt>
                <c:pt idx="8">
                  <c:v>11133.15</c:v>
                </c:pt>
                <c:pt idx="9">
                  <c:v>11238.493999999999</c:v>
                </c:pt>
                <c:pt idx="10">
                  <c:v>11337.243</c:v>
                </c:pt>
                <c:pt idx="11">
                  <c:v>11401.562</c:v>
                </c:pt>
                <c:pt idx="12">
                  <c:v>11455.421999999999</c:v>
                </c:pt>
                <c:pt idx="13">
                  <c:v>11495.572999999999</c:v>
                </c:pt>
                <c:pt idx="14">
                  <c:v>11534.846000000001</c:v>
                </c:pt>
                <c:pt idx="15">
                  <c:v>11649.535</c:v>
                </c:pt>
                <c:pt idx="16">
                  <c:v>11695.398999999999</c:v>
                </c:pt>
                <c:pt idx="17">
                  <c:v>11764.188</c:v>
                </c:pt>
                <c:pt idx="18">
                  <c:v>11833.412</c:v>
                </c:pt>
                <c:pt idx="19">
                  <c:v>11912.041000000001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C-43B3-817F-7C4BD4ED517A}"/>
            </c:ext>
          </c:extLst>
        </c:ser>
        <c:ser>
          <c:idx val="1"/>
          <c:order val="3"/>
          <c:tx>
            <c:strRef>
              <c:f>'Load Charts with High Loads'!$L$4</c:f>
              <c:strCache>
                <c:ptCount val="1"/>
                <c:pt idx="0">
                  <c:v>2021 IRP High</c:v>
                </c:pt>
              </c:strCache>
            </c:strRef>
          </c:tx>
          <c:marker>
            <c:symbol val="none"/>
          </c:marker>
          <c:val>
            <c:numRef>
              <c:f>'Load Charts with High Loads'!$L$5:$L$24</c:f>
              <c:numCache>
                <c:formatCode>#,##0_);\(#,##0\)</c:formatCode>
                <c:ptCount val="20"/>
                <c:pt idx="0">
                  <c:v>10830.76</c:v>
                </c:pt>
                <c:pt idx="1">
                  <c:v>11023.246999999999</c:v>
                </c:pt>
                <c:pt idx="2">
                  <c:v>11210.291999999999</c:v>
                </c:pt>
                <c:pt idx="3">
                  <c:v>11343.665000000001</c:v>
                </c:pt>
                <c:pt idx="4">
                  <c:v>11482.4</c:v>
                </c:pt>
                <c:pt idx="5">
                  <c:v>11412.307000000001</c:v>
                </c:pt>
                <c:pt idx="6">
                  <c:v>11493.771999999999</c:v>
                </c:pt>
                <c:pt idx="7">
                  <c:v>11607.67</c:v>
                </c:pt>
                <c:pt idx="8">
                  <c:v>11710.228000000001</c:v>
                </c:pt>
                <c:pt idx="9">
                  <c:v>11836.911</c:v>
                </c:pt>
                <c:pt idx="10">
                  <c:v>11995.18</c:v>
                </c:pt>
                <c:pt idx="11">
                  <c:v>12115.240999999998</c:v>
                </c:pt>
                <c:pt idx="12">
                  <c:v>12226.152999999998</c:v>
                </c:pt>
                <c:pt idx="13">
                  <c:v>12317.534</c:v>
                </c:pt>
                <c:pt idx="14">
                  <c:v>12408.773999999999</c:v>
                </c:pt>
                <c:pt idx="15">
                  <c:v>12551.689000000002</c:v>
                </c:pt>
                <c:pt idx="16">
                  <c:v>12599.383000000002</c:v>
                </c:pt>
                <c:pt idx="17">
                  <c:v>12685.272000000001</c:v>
                </c:pt>
                <c:pt idx="18">
                  <c:v>12754.088</c:v>
                </c:pt>
                <c:pt idx="19">
                  <c:v>12802.161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B-46F1-8B16-265D2D15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8560"/>
        <c:axId val="1037833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with High Loads'!$N$4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with High Loads'!$I$5:$I$24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with High Loads'!$M$5:$M$24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98.282999999999447</c:v>
                      </c:pt>
                      <c:pt idx="1">
                        <c:v>25.892999999996391</c:v>
                      </c:pt>
                      <c:pt idx="2">
                        <c:v>25.979999999997744</c:v>
                      </c:pt>
                      <c:pt idx="3">
                        <c:v>55.790999999999258</c:v>
                      </c:pt>
                      <c:pt idx="4">
                        <c:v>92.625</c:v>
                      </c:pt>
                      <c:pt idx="5">
                        <c:v>160.22900000000118</c:v>
                      </c:pt>
                      <c:pt idx="6">
                        <c:v>186.13300000000163</c:v>
                      </c:pt>
                      <c:pt idx="7">
                        <c:v>211.68399999999929</c:v>
                      </c:pt>
                      <c:pt idx="8">
                        <c:v>236.5</c:v>
                      </c:pt>
                      <c:pt idx="9">
                        <c:v>248.19400000000132</c:v>
                      </c:pt>
                      <c:pt idx="10">
                        <c:v>252.38199999999961</c:v>
                      </c:pt>
                      <c:pt idx="11">
                        <c:v>256.53499999999985</c:v>
                      </c:pt>
                      <c:pt idx="12">
                        <c:v>266.23600000000079</c:v>
                      </c:pt>
                      <c:pt idx="13">
                        <c:v>280.28800000000047</c:v>
                      </c:pt>
                      <c:pt idx="14">
                        <c:v>316.81399999999667</c:v>
                      </c:pt>
                      <c:pt idx="15">
                        <c:v>316.92199999999866</c:v>
                      </c:pt>
                      <c:pt idx="16">
                        <c:v>345.07400000000052</c:v>
                      </c:pt>
                      <c:pt idx="17">
                        <c:v>357.94499999999971</c:v>
                      </c:pt>
                      <c:pt idx="18">
                        <c:v>376.84599999999955</c:v>
                      </c:pt>
                      <c:pt idx="19">
                        <c:v>392.83599999999933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57C-43B3-817F-7C4BD4ED517A}"/>
                  </c:ext>
                </c:extLst>
              </c15:ser>
            </c15:filteredLineSeries>
          </c:ext>
        </c:extLst>
      </c:lineChart>
      <c:catAx>
        <c:axId val="34274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833808"/>
        <c:crosses val="autoZero"/>
        <c:auto val="1"/>
        <c:lblAlgn val="ctr"/>
        <c:lblOffset val="100"/>
        <c:noMultiLvlLbl val="0"/>
      </c:catAx>
      <c:valAx>
        <c:axId val="1037833808"/>
        <c:scaling>
          <c:orientation val="minMax"/>
          <c:min val="8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274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ES'!$D$4</c:f>
              <c:strCache>
                <c:ptCount val="1"/>
                <c:pt idx="0">
                  <c:v>2021 IRP Update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ES'!$D$5:$D$24</c:f>
              <c:numCache>
                <c:formatCode>#,##0_);\(#,##0\)</c:formatCode>
                <c:ptCount val="20"/>
                <c:pt idx="0">
                  <c:v>60131.511549999996</c:v>
                </c:pt>
                <c:pt idx="1">
                  <c:v>61564.328688000009</c:v>
                </c:pt>
                <c:pt idx="2">
                  <c:v>63153.008475999995</c:v>
                </c:pt>
                <c:pt idx="3">
                  <c:v>64661.776368999999</c:v>
                </c:pt>
                <c:pt idx="4">
                  <c:v>65743.107789999995</c:v>
                </c:pt>
                <c:pt idx="5">
                  <c:v>65308.288735000002</c:v>
                </c:pt>
                <c:pt idx="6">
                  <c:v>66210.480119</c:v>
                </c:pt>
                <c:pt idx="7">
                  <c:v>67345.990938999996</c:v>
                </c:pt>
                <c:pt idx="8">
                  <c:v>68250.251506999994</c:v>
                </c:pt>
                <c:pt idx="9">
                  <c:v>69298.255761000008</c:v>
                </c:pt>
                <c:pt idx="10">
                  <c:v>70122.892534000013</c:v>
                </c:pt>
                <c:pt idx="11">
                  <c:v>71088.901119000002</c:v>
                </c:pt>
                <c:pt idx="12">
                  <c:v>71784.678734000001</c:v>
                </c:pt>
                <c:pt idx="13">
                  <c:v>72638.004335999998</c:v>
                </c:pt>
                <c:pt idx="14">
                  <c:v>73484.264180000013</c:v>
                </c:pt>
                <c:pt idx="15">
                  <c:v>74507.409862</c:v>
                </c:pt>
                <c:pt idx="16">
                  <c:v>75225.320526999989</c:v>
                </c:pt>
                <c:pt idx="17">
                  <c:v>76093.473127999998</c:v>
                </c:pt>
                <c:pt idx="18">
                  <c:v>76912.439740000002</c:v>
                </c:pt>
                <c:pt idx="19">
                  <c:v>77850.136616999996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A-4413-9C3D-B36C7C5FDF24}"/>
            </c:ext>
          </c:extLst>
        </c:ser>
        <c:ser>
          <c:idx val="4"/>
          <c:order val="1"/>
          <c:tx>
            <c:strRef>
              <c:f>'Load Charts for ES'!$E$4</c:f>
              <c:strCache>
                <c:ptCount val="1"/>
                <c:pt idx="0">
                  <c:v>2021 IRP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ES'!$C$5:$C$24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ES'!$E$5:$E$24</c:f>
              <c:numCache>
                <c:formatCode>#,##0_);\(#,##0\)</c:formatCode>
                <c:ptCount val="20"/>
                <c:pt idx="0">
                  <c:v>60221.57</c:v>
                </c:pt>
                <c:pt idx="1">
                  <c:v>61760.91</c:v>
                </c:pt>
                <c:pt idx="2">
                  <c:v>63242.99</c:v>
                </c:pt>
                <c:pt idx="3">
                  <c:v>64451.31</c:v>
                </c:pt>
                <c:pt idx="4">
                  <c:v>65162.26</c:v>
                </c:pt>
                <c:pt idx="5">
                  <c:v>64527.03</c:v>
                </c:pt>
                <c:pt idx="6">
                  <c:v>65178.400000000001</c:v>
                </c:pt>
                <c:pt idx="7">
                  <c:v>66083.42</c:v>
                </c:pt>
                <c:pt idx="8">
                  <c:v>66768.66</c:v>
                </c:pt>
                <c:pt idx="9">
                  <c:v>67723.210000000006</c:v>
                </c:pt>
                <c:pt idx="10">
                  <c:v>68528.649999999994</c:v>
                </c:pt>
                <c:pt idx="11">
                  <c:v>69507.210000000006</c:v>
                </c:pt>
                <c:pt idx="12">
                  <c:v>70170.850000000006</c:v>
                </c:pt>
                <c:pt idx="13">
                  <c:v>70955.08</c:v>
                </c:pt>
                <c:pt idx="14">
                  <c:v>71713.38</c:v>
                </c:pt>
                <c:pt idx="15">
                  <c:v>72641.240000000005</c:v>
                </c:pt>
                <c:pt idx="16">
                  <c:v>73263.63</c:v>
                </c:pt>
                <c:pt idx="17">
                  <c:v>74042.539999999994</c:v>
                </c:pt>
                <c:pt idx="18">
                  <c:v>74771.42</c:v>
                </c:pt>
                <c:pt idx="19">
                  <c:v>75613.33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A-4413-9C3D-B36C7C5FD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7776"/>
        <c:axId val="342749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for ES'!$F$4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for ES'!$C$5:$C$24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for ES'!$F$5:$F$24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-90.058450000004086</c:v>
                      </c:pt>
                      <c:pt idx="1">
                        <c:v>-196.5813119999948</c:v>
                      </c:pt>
                      <c:pt idx="2">
                        <c:v>-89.981524000002537</c:v>
                      </c:pt>
                      <c:pt idx="3">
                        <c:v>210.46636900000158</c:v>
                      </c:pt>
                      <c:pt idx="4">
                        <c:v>580.84778999999253</c:v>
                      </c:pt>
                      <c:pt idx="5">
                        <c:v>781.25873500000307</c:v>
                      </c:pt>
                      <c:pt idx="6">
                        <c:v>1032.0801189999984</c:v>
                      </c:pt>
                      <c:pt idx="7">
                        <c:v>1262.5709389999975</c:v>
                      </c:pt>
                      <c:pt idx="8">
                        <c:v>1481.5915069999901</c:v>
                      </c:pt>
                      <c:pt idx="9">
                        <c:v>1575.0457610000012</c:v>
                      </c:pt>
                      <c:pt idx="10">
                        <c:v>1594.2425340000191</c:v>
                      </c:pt>
                      <c:pt idx="11">
                        <c:v>1581.6911189999955</c:v>
                      </c:pt>
                      <c:pt idx="12">
                        <c:v>1613.8287339999952</c:v>
                      </c:pt>
                      <c:pt idx="13">
                        <c:v>1682.9243359999964</c:v>
                      </c:pt>
                      <c:pt idx="14">
                        <c:v>1770.8841800000082</c:v>
                      </c:pt>
                      <c:pt idx="15">
                        <c:v>1866.1698619999952</c:v>
                      </c:pt>
                      <c:pt idx="16">
                        <c:v>1961.6905269999843</c:v>
                      </c:pt>
                      <c:pt idx="17">
                        <c:v>2050.9331280000042</c:v>
                      </c:pt>
                      <c:pt idx="18">
                        <c:v>2141.0197400000034</c:v>
                      </c:pt>
                      <c:pt idx="19">
                        <c:v>2236.8066169999947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89A-4413-9C3D-B36C7C5FDF24}"/>
                  </c:ext>
                </c:extLst>
              </c15:ser>
            </c15:filteredLineSeries>
          </c:ext>
        </c:extLst>
      </c:lineChart>
      <c:catAx>
        <c:axId val="342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2749344"/>
        <c:crosses val="autoZero"/>
        <c:auto val="1"/>
        <c:lblAlgn val="ctr"/>
        <c:lblOffset val="100"/>
        <c:noMultiLvlLbl val="0"/>
      </c:catAx>
      <c:valAx>
        <c:axId val="342749344"/>
        <c:scaling>
          <c:orientation val="minMax"/>
          <c:min val="40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342747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ES'!$J$4</c:f>
              <c:strCache>
                <c:ptCount val="1"/>
                <c:pt idx="0">
                  <c:v>2021 IRP Update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ES'!$J$5:$J$24</c:f>
              <c:numCache>
                <c:formatCode>#,##0</c:formatCode>
                <c:ptCount val="20"/>
                <c:pt idx="0">
                  <c:v>10471.902</c:v>
                </c:pt>
                <c:pt idx="1">
                  <c:v>10561.333999999999</c:v>
                </c:pt>
                <c:pt idx="2">
                  <c:v>10717.346</c:v>
                </c:pt>
                <c:pt idx="3">
                  <c:v>10863.629000000001</c:v>
                </c:pt>
                <c:pt idx="4">
                  <c:v>11034.897000000001</c:v>
                </c:pt>
                <c:pt idx="5">
                  <c:v>11027.225</c:v>
                </c:pt>
                <c:pt idx="6">
                  <c:v>11125.68</c:v>
                </c:pt>
                <c:pt idx="7">
                  <c:v>11255.032999999999</c:v>
                </c:pt>
                <c:pt idx="8">
                  <c:v>11369.65</c:v>
                </c:pt>
                <c:pt idx="9">
                  <c:v>11486.688</c:v>
                </c:pt>
                <c:pt idx="10">
                  <c:v>11589.625</c:v>
                </c:pt>
                <c:pt idx="11">
                  <c:v>11658.097</c:v>
                </c:pt>
                <c:pt idx="12">
                  <c:v>11721.657999999999</c:v>
                </c:pt>
                <c:pt idx="13">
                  <c:v>11775.860999999999</c:v>
                </c:pt>
                <c:pt idx="14">
                  <c:v>11851.659999999998</c:v>
                </c:pt>
                <c:pt idx="15">
                  <c:v>11966.456999999999</c:v>
                </c:pt>
                <c:pt idx="16">
                  <c:v>12040.473</c:v>
                </c:pt>
                <c:pt idx="17">
                  <c:v>12122.133</c:v>
                </c:pt>
                <c:pt idx="18">
                  <c:v>12210.258</c:v>
                </c:pt>
                <c:pt idx="19">
                  <c:v>12304.877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D-414E-BACC-6E645C91C9A4}"/>
            </c:ext>
          </c:extLst>
        </c:ser>
        <c:ser>
          <c:idx val="4"/>
          <c:order val="1"/>
          <c:tx>
            <c:strRef>
              <c:f>'Load Charts for ES'!$K$4</c:f>
              <c:strCache>
                <c:ptCount val="1"/>
                <c:pt idx="0">
                  <c:v>2021 IRP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ES'!$I$5:$I$24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'Load Charts for ES'!$K$5:$K$24</c:f>
              <c:numCache>
                <c:formatCode>#,##0</c:formatCode>
                <c:ptCount val="20"/>
                <c:pt idx="0">
                  <c:v>10373.619000000001</c:v>
                </c:pt>
                <c:pt idx="1">
                  <c:v>10535.441000000003</c:v>
                </c:pt>
                <c:pt idx="2">
                  <c:v>10691.366000000002</c:v>
                </c:pt>
                <c:pt idx="3">
                  <c:v>10807.838000000002</c:v>
                </c:pt>
                <c:pt idx="4">
                  <c:v>10942.272000000001</c:v>
                </c:pt>
                <c:pt idx="5">
                  <c:v>10866.995999999999</c:v>
                </c:pt>
                <c:pt idx="6">
                  <c:v>10939.546999999999</c:v>
                </c:pt>
                <c:pt idx="7">
                  <c:v>11043.349</c:v>
                </c:pt>
                <c:pt idx="8">
                  <c:v>11133.15</c:v>
                </c:pt>
                <c:pt idx="9">
                  <c:v>11238.493999999999</c:v>
                </c:pt>
                <c:pt idx="10">
                  <c:v>11337.243</c:v>
                </c:pt>
                <c:pt idx="11">
                  <c:v>11401.562</c:v>
                </c:pt>
                <c:pt idx="12">
                  <c:v>11455.421999999999</c:v>
                </c:pt>
                <c:pt idx="13">
                  <c:v>11495.572999999999</c:v>
                </c:pt>
                <c:pt idx="14">
                  <c:v>11534.846000000001</c:v>
                </c:pt>
                <c:pt idx="15">
                  <c:v>11649.535</c:v>
                </c:pt>
                <c:pt idx="16">
                  <c:v>11695.398999999999</c:v>
                </c:pt>
                <c:pt idx="17">
                  <c:v>11764.188</c:v>
                </c:pt>
                <c:pt idx="18">
                  <c:v>11833.412</c:v>
                </c:pt>
                <c:pt idx="19">
                  <c:v>11912.041000000001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D-414E-BACC-6E645C91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748560"/>
        <c:axId val="1037833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'Load Charts for ES'!$L$4</c15:sqref>
                        </c15:formulaRef>
                      </c:ext>
                    </c:extLst>
                    <c:strCache>
                      <c:ptCount val="1"/>
                      <c:pt idx="0">
                        <c:v>Delta</c:v>
                      </c:pt>
                    </c:strCache>
                  </c:strRef>
                </c:tx>
                <c:spPr>
                  <a:ln w="19050">
                    <a:solidFill>
                      <a:schemeClr val="tx2"/>
                    </a:solidFill>
                  </a:ln>
                </c:spPr>
                <c:marker>
                  <c:symbol val="diamond"/>
                  <c:size val="5"/>
                  <c:spPr>
                    <a:solidFill>
                      <a:schemeClr val="tx2"/>
                    </a:solidFill>
                    <a:ln>
                      <a:solidFill>
                        <a:schemeClr val="tx2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'Load Charts for ES'!$I$5:$I$24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'Load Charts for ES'!$L$5:$L$24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98.282999999999447</c:v>
                      </c:pt>
                      <c:pt idx="1">
                        <c:v>25.892999999996391</c:v>
                      </c:pt>
                      <c:pt idx="2">
                        <c:v>25.979999999997744</c:v>
                      </c:pt>
                      <c:pt idx="3">
                        <c:v>55.790999999999258</c:v>
                      </c:pt>
                      <c:pt idx="4">
                        <c:v>92.625</c:v>
                      </c:pt>
                      <c:pt idx="5">
                        <c:v>160.22900000000118</c:v>
                      </c:pt>
                      <c:pt idx="6">
                        <c:v>186.13300000000163</c:v>
                      </c:pt>
                      <c:pt idx="7">
                        <c:v>211.68399999999929</c:v>
                      </c:pt>
                      <c:pt idx="8">
                        <c:v>236.5</c:v>
                      </c:pt>
                      <c:pt idx="9">
                        <c:v>248.19400000000132</c:v>
                      </c:pt>
                      <c:pt idx="10">
                        <c:v>252.38199999999961</c:v>
                      </c:pt>
                      <c:pt idx="11">
                        <c:v>256.53499999999985</c:v>
                      </c:pt>
                      <c:pt idx="12">
                        <c:v>266.23600000000079</c:v>
                      </c:pt>
                      <c:pt idx="13">
                        <c:v>280.28800000000047</c:v>
                      </c:pt>
                      <c:pt idx="14">
                        <c:v>316.81399999999667</c:v>
                      </c:pt>
                      <c:pt idx="15">
                        <c:v>316.92199999999866</c:v>
                      </c:pt>
                      <c:pt idx="16">
                        <c:v>345.07400000000052</c:v>
                      </c:pt>
                      <c:pt idx="17">
                        <c:v>357.94499999999971</c:v>
                      </c:pt>
                      <c:pt idx="18">
                        <c:v>376.84599999999955</c:v>
                      </c:pt>
                      <c:pt idx="19">
                        <c:v>392.83599999999933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CAD-414E-BACC-6E645C91C9A4}"/>
                  </c:ext>
                </c:extLst>
              </c15:ser>
            </c15:filteredLineSeries>
          </c:ext>
        </c:extLst>
      </c:lineChart>
      <c:catAx>
        <c:axId val="34274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833808"/>
        <c:crosses val="autoZero"/>
        <c:auto val="1"/>
        <c:lblAlgn val="ctr"/>
        <c:lblOffset val="100"/>
        <c:noMultiLvlLbl val="0"/>
      </c:catAx>
      <c:valAx>
        <c:axId val="1037833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274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D5917-1134-4DCD-971B-5A91CB7D9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14</xdr:col>
      <xdr:colOff>247650</xdr:colOff>
      <xdr:row>41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23C776-7075-4DD9-8001-827D9306DC7D}"/>
            </a:ext>
            <a:ext uri="{147F2762-F138-4A5C-976F-8EAC2B608ADB}">
              <a16:predDERef xmlns:a16="http://schemas.microsoft.com/office/drawing/2014/main" pred="{1C7D5917-1134-4DCD-971B-5A91CB7D9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14</xdr:col>
      <xdr:colOff>247650</xdr:colOff>
      <xdr:row>41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16A2-9A63-43A3-8B66-8510F826C380}">
  <sheetPr>
    <pageSetUpPr fitToPage="1"/>
  </sheetPr>
  <dimension ref="C3:V31"/>
  <sheetViews>
    <sheetView showGridLines="0" zoomScaleNormal="100" workbookViewId="0"/>
  </sheetViews>
  <sheetFormatPr defaultColWidth="8.85546875" defaultRowHeight="15" x14ac:dyDescent="0.25"/>
  <cols>
    <col min="1" max="3" width="8.85546875" style="1"/>
    <col min="4" max="5" width="9.28515625" style="1" customWidth="1"/>
    <col min="6" max="6" width="13.42578125" style="1" bestFit="1" customWidth="1"/>
    <col min="7" max="7" width="10.85546875" style="1" bestFit="1" customWidth="1"/>
    <col min="8" max="15" width="8.85546875" style="1"/>
    <col min="16" max="16" width="10.5703125" style="1" customWidth="1"/>
    <col min="17" max="17" width="10.42578125" style="1" customWidth="1"/>
    <col min="18" max="16384" width="8.85546875" style="1"/>
  </cols>
  <sheetData>
    <row r="3" spans="3:22" x14ac:dyDescent="0.25">
      <c r="C3" s="1" t="s">
        <v>0</v>
      </c>
      <c r="I3" s="1" t="s">
        <v>1</v>
      </c>
      <c r="O3" s="1" t="s">
        <v>2</v>
      </c>
    </row>
    <row r="4" spans="3:22" x14ac:dyDescent="0.25">
      <c r="D4" s="2" t="s">
        <v>3</v>
      </c>
      <c r="E4" s="3" t="s">
        <v>4</v>
      </c>
      <c r="F4" s="3" t="s">
        <v>5</v>
      </c>
      <c r="G4" s="3" t="s">
        <v>6</v>
      </c>
      <c r="H4" s="4"/>
      <c r="K4" s="5" t="str">
        <f>D4</f>
        <v>2021 IRP Update</v>
      </c>
      <c r="L4" s="3" t="s">
        <v>5</v>
      </c>
      <c r="M4" s="4" t="str">
        <f>E4</f>
        <v>2021 IRP</v>
      </c>
      <c r="N4" s="3" t="s">
        <v>7</v>
      </c>
      <c r="O4" s="4"/>
      <c r="Q4" s="1" t="str">
        <f>K4</f>
        <v>2021 IRP Update</v>
      </c>
      <c r="R4" s="1" t="str">
        <f>M4</f>
        <v>2021 IRP</v>
      </c>
      <c r="U4" s="1" t="str">
        <f>Q4</f>
        <v>2021 IRP Update</v>
      </c>
      <c r="V4" s="1" t="str">
        <f>R4</f>
        <v>2021 IRP</v>
      </c>
    </row>
    <row r="5" spans="3:22" x14ac:dyDescent="0.25">
      <c r="C5" s="1">
        <v>2021</v>
      </c>
      <c r="D5" s="2">
        <v>60131.511549999996</v>
      </c>
      <c r="E5" s="2">
        <v>60221.57</v>
      </c>
      <c r="F5" s="2">
        <v>61564.49</v>
      </c>
      <c r="G5" s="6">
        <f>F5/E5</f>
        <v>1.0222996511050775</v>
      </c>
      <c r="I5" s="1">
        <f>C5</f>
        <v>2021</v>
      </c>
      <c r="J5" s="7">
        <v>10471.902</v>
      </c>
      <c r="K5" s="7">
        <v>10373.619000000001</v>
      </c>
      <c r="L5" s="2">
        <v>10830.76</v>
      </c>
      <c r="M5" s="2">
        <f t="shared" ref="M5:M24" si="0">J5-K5</f>
        <v>98.282999999999447</v>
      </c>
      <c r="N5" s="6">
        <f t="shared" ref="N5:N24" si="1">M5/K5</f>
        <v>9.4743213530398065E-3</v>
      </c>
      <c r="P5" s="8">
        <v>0</v>
      </c>
      <c r="Q5" s="7">
        <v>0</v>
      </c>
      <c r="R5" s="8"/>
      <c r="S5" s="7"/>
      <c r="T5" s="7">
        <v>0</v>
      </c>
      <c r="U5" s="7">
        <v>0</v>
      </c>
      <c r="V5" s="7"/>
    </row>
    <row r="6" spans="3:22" x14ac:dyDescent="0.25">
      <c r="C6" s="1">
        <f>C5+1</f>
        <v>2022</v>
      </c>
      <c r="D6" s="2">
        <v>61564.328688000009</v>
      </c>
      <c r="E6" s="2">
        <v>61760.91</v>
      </c>
      <c r="F6" s="2">
        <v>63276.73</v>
      </c>
      <c r="G6" s="6">
        <f t="shared" ref="G6:G24" si="2">F6/E6</f>
        <v>1.0245433559835826</v>
      </c>
      <c r="I6" s="1">
        <f t="shared" ref="I6:I24" si="3">I5+1</f>
        <v>2022</v>
      </c>
      <c r="J6" s="7">
        <v>10561.333999999999</v>
      </c>
      <c r="K6" s="7">
        <v>10535.441000000003</v>
      </c>
      <c r="L6" s="2">
        <v>11023.246999999999</v>
      </c>
      <c r="M6" s="2">
        <f t="shared" si="0"/>
        <v>25.892999999996391</v>
      </c>
      <c r="N6" s="6">
        <f t="shared" si="1"/>
        <v>2.4577044283192687E-3</v>
      </c>
      <c r="P6" s="8">
        <v>0</v>
      </c>
      <c r="Q6" s="7">
        <v>0</v>
      </c>
      <c r="R6" s="8"/>
      <c r="S6" s="7"/>
      <c r="T6" s="7">
        <v>0</v>
      </c>
      <c r="U6" s="7">
        <v>0</v>
      </c>
      <c r="V6" s="7"/>
    </row>
    <row r="7" spans="3:22" x14ac:dyDescent="0.25">
      <c r="C7" s="1">
        <f t="shared" ref="C7:C24" si="4">C6+1</f>
        <v>2023</v>
      </c>
      <c r="D7" s="2">
        <v>63153.008475999995</v>
      </c>
      <c r="E7" s="2">
        <v>63242.99</v>
      </c>
      <c r="F7" s="2">
        <v>64919.87</v>
      </c>
      <c r="G7" s="6">
        <f t="shared" si="2"/>
        <v>1.0265148754035824</v>
      </c>
      <c r="I7" s="1">
        <f t="shared" si="3"/>
        <v>2023</v>
      </c>
      <c r="J7" s="7">
        <v>10717.346</v>
      </c>
      <c r="K7" s="7">
        <v>10691.366000000002</v>
      </c>
      <c r="L7" s="2">
        <v>11210.291999999999</v>
      </c>
      <c r="M7" s="2">
        <f t="shared" si="0"/>
        <v>25.979999999997744</v>
      </c>
      <c r="N7" s="6">
        <f t="shared" si="1"/>
        <v>2.429998187322157E-3</v>
      </c>
      <c r="P7" s="8">
        <v>0</v>
      </c>
      <c r="Q7" s="7">
        <v>0</v>
      </c>
      <c r="R7" s="8"/>
      <c r="S7" s="7"/>
      <c r="T7" s="7">
        <v>0</v>
      </c>
      <c r="U7" s="7">
        <v>0</v>
      </c>
      <c r="V7" s="7"/>
    </row>
    <row r="8" spans="3:22" x14ac:dyDescent="0.25">
      <c r="C8" s="1">
        <f t="shared" si="4"/>
        <v>2024</v>
      </c>
      <c r="D8" s="2">
        <v>64661.776368999999</v>
      </c>
      <c r="E8" s="2">
        <v>64451.31</v>
      </c>
      <c r="F8" s="2">
        <v>66249.67</v>
      </c>
      <c r="G8" s="6">
        <f t="shared" si="2"/>
        <v>1.0279026136163874</v>
      </c>
      <c r="I8" s="1">
        <f t="shared" si="3"/>
        <v>2024</v>
      </c>
      <c r="J8" s="7">
        <v>10863.629000000001</v>
      </c>
      <c r="K8" s="7">
        <v>10807.838000000002</v>
      </c>
      <c r="L8" s="2">
        <v>11343.665000000001</v>
      </c>
      <c r="M8" s="2">
        <f t="shared" si="0"/>
        <v>55.790999999999258</v>
      </c>
      <c r="N8" s="6">
        <f t="shared" si="1"/>
        <v>5.1620869964926607E-3</v>
      </c>
      <c r="P8" s="8">
        <v>0</v>
      </c>
      <c r="Q8" s="7">
        <v>0</v>
      </c>
      <c r="R8" s="8"/>
      <c r="S8" s="7"/>
      <c r="T8" s="7">
        <v>0</v>
      </c>
      <c r="U8" s="7">
        <v>0</v>
      </c>
      <c r="V8" s="7"/>
    </row>
    <row r="9" spans="3:22" x14ac:dyDescent="0.25">
      <c r="C9" s="1">
        <f t="shared" si="4"/>
        <v>2025</v>
      </c>
      <c r="D9" s="2">
        <v>65743.107789999995</v>
      </c>
      <c r="E9" s="2">
        <v>65162.26</v>
      </c>
      <c r="F9" s="2">
        <v>66999.89</v>
      </c>
      <c r="G9" s="6">
        <f t="shared" si="2"/>
        <v>1.0282008328133492</v>
      </c>
      <c r="I9" s="1">
        <f t="shared" si="3"/>
        <v>2025</v>
      </c>
      <c r="J9" s="7">
        <v>11034.897000000001</v>
      </c>
      <c r="K9" s="7">
        <v>10942.272000000001</v>
      </c>
      <c r="L9" s="2">
        <v>11482.4</v>
      </c>
      <c r="M9" s="2">
        <f t="shared" si="0"/>
        <v>92.625</v>
      </c>
      <c r="N9" s="6">
        <f t="shared" si="1"/>
        <v>8.4648782263866216E-3</v>
      </c>
      <c r="P9" s="8">
        <v>0</v>
      </c>
      <c r="Q9" s="7">
        <v>0</v>
      </c>
      <c r="R9" s="8"/>
      <c r="S9" s="7"/>
      <c r="T9" s="7">
        <v>0</v>
      </c>
      <c r="U9" s="7">
        <v>0</v>
      </c>
      <c r="V9" s="7"/>
    </row>
    <row r="10" spans="3:22" x14ac:dyDescent="0.25">
      <c r="C10" s="1">
        <f t="shared" si="4"/>
        <v>2026</v>
      </c>
      <c r="D10" s="2">
        <v>65308.288735000002</v>
      </c>
      <c r="E10" s="2">
        <v>64527.03</v>
      </c>
      <c r="F10" s="2">
        <v>66411.009999999995</v>
      </c>
      <c r="G10" s="6">
        <f t="shared" si="2"/>
        <v>1.0291967567699922</v>
      </c>
      <c r="I10" s="1">
        <f t="shared" si="3"/>
        <v>2026</v>
      </c>
      <c r="J10" s="7">
        <v>11027.225</v>
      </c>
      <c r="K10" s="7">
        <v>10866.995999999999</v>
      </c>
      <c r="L10" s="2">
        <v>11412.307000000001</v>
      </c>
      <c r="M10" s="2">
        <f t="shared" si="0"/>
        <v>160.22900000000118</v>
      </c>
      <c r="N10" s="6">
        <f t="shared" si="1"/>
        <v>1.4744553140536833E-2</v>
      </c>
      <c r="P10" s="8">
        <v>0</v>
      </c>
      <c r="Q10" s="7">
        <v>0</v>
      </c>
      <c r="R10" s="8"/>
      <c r="S10" s="7"/>
      <c r="T10" s="7">
        <v>0</v>
      </c>
      <c r="U10" s="7">
        <v>0</v>
      </c>
      <c r="V10" s="7"/>
    </row>
    <row r="11" spans="3:22" x14ac:dyDescent="0.25">
      <c r="C11" s="1">
        <f t="shared" si="4"/>
        <v>2027</v>
      </c>
      <c r="D11" s="2">
        <v>66210.480119</v>
      </c>
      <c r="E11" s="2">
        <v>65178.400000000001</v>
      </c>
      <c r="F11" s="2">
        <v>67121.95</v>
      </c>
      <c r="G11" s="6">
        <f t="shared" si="2"/>
        <v>1.0298189277429333</v>
      </c>
      <c r="I11" s="1">
        <f t="shared" si="3"/>
        <v>2027</v>
      </c>
      <c r="J11" s="7">
        <v>11125.68</v>
      </c>
      <c r="K11" s="7">
        <v>10939.546999999999</v>
      </c>
      <c r="L11" s="2">
        <v>11493.771999999999</v>
      </c>
      <c r="M11" s="2">
        <f t="shared" si="0"/>
        <v>186.13300000000163</v>
      </c>
      <c r="N11" s="6">
        <f t="shared" si="1"/>
        <v>1.7014689913577012E-2</v>
      </c>
      <c r="P11" s="8">
        <v>0</v>
      </c>
      <c r="Q11" s="7">
        <v>0</v>
      </c>
      <c r="R11" s="8"/>
      <c r="S11" s="7"/>
      <c r="T11" s="7">
        <v>0</v>
      </c>
      <c r="U11" s="7">
        <v>0</v>
      </c>
      <c r="V11" s="7"/>
    </row>
    <row r="12" spans="3:22" x14ac:dyDescent="0.25">
      <c r="C12" s="1">
        <f t="shared" si="4"/>
        <v>2028</v>
      </c>
      <c r="D12" s="2">
        <v>67345.990938999996</v>
      </c>
      <c r="E12" s="2">
        <v>66083.42</v>
      </c>
      <c r="F12" s="2">
        <v>68082.91</v>
      </c>
      <c r="G12" s="6">
        <f t="shared" si="2"/>
        <v>1.0302570599402998</v>
      </c>
      <c r="I12" s="1">
        <f t="shared" si="3"/>
        <v>2028</v>
      </c>
      <c r="J12" s="7">
        <v>11255.032999999999</v>
      </c>
      <c r="K12" s="7">
        <v>11043.349</v>
      </c>
      <c r="L12" s="2">
        <v>11607.67</v>
      </c>
      <c r="M12" s="2">
        <f t="shared" si="0"/>
        <v>211.68399999999929</v>
      </c>
      <c r="N12" s="6">
        <f t="shared" si="1"/>
        <v>1.9168460582020843E-2</v>
      </c>
      <c r="P12" s="8">
        <v>0</v>
      </c>
      <c r="Q12" s="7">
        <v>0</v>
      </c>
      <c r="R12" s="8"/>
      <c r="S12" s="7"/>
      <c r="T12" s="7">
        <v>0</v>
      </c>
      <c r="U12" s="7">
        <v>0</v>
      </c>
      <c r="V12" s="7"/>
    </row>
    <row r="13" spans="3:22" x14ac:dyDescent="0.25">
      <c r="C13" s="1">
        <f t="shared" si="4"/>
        <v>2029</v>
      </c>
      <c r="D13" s="2">
        <v>68250.251506999994</v>
      </c>
      <c r="E13" s="2">
        <v>66768.66</v>
      </c>
      <c r="F13" s="2">
        <v>68815.19</v>
      </c>
      <c r="G13" s="6">
        <f t="shared" si="2"/>
        <v>1.0306510569479752</v>
      </c>
      <c r="I13" s="1">
        <f t="shared" si="3"/>
        <v>2029</v>
      </c>
      <c r="J13" s="7">
        <v>11369.65</v>
      </c>
      <c r="K13" s="7">
        <v>11133.15</v>
      </c>
      <c r="L13" s="2">
        <v>11710.228000000001</v>
      </c>
      <c r="M13" s="2">
        <f t="shared" si="0"/>
        <v>236.5</v>
      </c>
      <c r="N13" s="6">
        <f t="shared" si="1"/>
        <v>2.1242864777713408E-2</v>
      </c>
      <c r="P13" s="8">
        <v>0</v>
      </c>
      <c r="Q13" s="7">
        <v>0</v>
      </c>
      <c r="R13" s="8"/>
      <c r="S13" s="7"/>
      <c r="T13" s="7">
        <v>0</v>
      </c>
      <c r="U13" s="7">
        <v>0</v>
      </c>
      <c r="V13" s="7"/>
    </row>
    <row r="14" spans="3:22" x14ac:dyDescent="0.25">
      <c r="C14" s="1">
        <f t="shared" si="4"/>
        <v>2030</v>
      </c>
      <c r="D14" s="2">
        <v>69298.255761000008</v>
      </c>
      <c r="E14" s="2">
        <v>67723.210000000006</v>
      </c>
      <c r="F14" s="2">
        <v>69838.17</v>
      </c>
      <c r="G14" s="6">
        <f t="shared" si="2"/>
        <v>1.0312294706644884</v>
      </c>
      <c r="I14" s="1">
        <f t="shared" si="3"/>
        <v>2030</v>
      </c>
      <c r="J14" s="7">
        <v>11486.688</v>
      </c>
      <c r="K14" s="7">
        <v>11238.493999999999</v>
      </c>
      <c r="L14" s="2">
        <v>11836.911</v>
      </c>
      <c r="M14" s="2">
        <f t="shared" si="0"/>
        <v>248.19400000000132</v>
      </c>
      <c r="N14" s="6">
        <f t="shared" si="1"/>
        <v>2.2084275704556264E-2</v>
      </c>
      <c r="P14" s="8">
        <v>0</v>
      </c>
      <c r="Q14" s="7">
        <v>0</v>
      </c>
      <c r="R14" s="8"/>
      <c r="S14" s="7"/>
      <c r="T14" s="7">
        <v>0</v>
      </c>
      <c r="U14" s="7">
        <v>0</v>
      </c>
      <c r="V14" s="7"/>
    </row>
    <row r="15" spans="3:22" x14ac:dyDescent="0.25">
      <c r="C15" s="1">
        <f t="shared" si="4"/>
        <v>2031</v>
      </c>
      <c r="D15" s="2">
        <v>70122.892534000013</v>
      </c>
      <c r="E15" s="2">
        <v>68528.649999999994</v>
      </c>
      <c r="F15" s="2">
        <v>70939.490000000005</v>
      </c>
      <c r="G15" s="6">
        <f t="shared" si="2"/>
        <v>1.0351800305419705</v>
      </c>
      <c r="I15" s="1">
        <f t="shared" si="3"/>
        <v>2031</v>
      </c>
      <c r="J15" s="7">
        <v>11589.625</v>
      </c>
      <c r="K15" s="7">
        <v>11337.243</v>
      </c>
      <c r="L15" s="2">
        <v>11995.18</v>
      </c>
      <c r="M15" s="2">
        <f t="shared" si="0"/>
        <v>252.38199999999961</v>
      </c>
      <c r="N15" s="6">
        <f t="shared" si="1"/>
        <v>2.2261320499172472E-2</v>
      </c>
      <c r="P15" s="8">
        <v>0</v>
      </c>
      <c r="Q15" s="7">
        <v>0</v>
      </c>
      <c r="R15" s="8"/>
      <c r="S15" s="7"/>
      <c r="T15" s="7">
        <v>0</v>
      </c>
      <c r="U15" s="7">
        <v>0</v>
      </c>
      <c r="V15" s="7"/>
    </row>
    <row r="16" spans="3:22" x14ac:dyDescent="0.25">
      <c r="C16" s="1">
        <f t="shared" si="4"/>
        <v>2032</v>
      </c>
      <c r="D16" s="2">
        <v>71088.901119000002</v>
      </c>
      <c r="E16" s="2">
        <v>69507.210000000006</v>
      </c>
      <c r="F16" s="2">
        <v>72061.759999999995</v>
      </c>
      <c r="G16" s="6">
        <f t="shared" si="2"/>
        <v>1.0367523023870471</v>
      </c>
      <c r="I16" s="1">
        <f t="shared" si="3"/>
        <v>2032</v>
      </c>
      <c r="J16" s="7">
        <v>11658.097</v>
      </c>
      <c r="K16" s="7">
        <v>11401.562</v>
      </c>
      <c r="L16" s="2">
        <v>12115.240999999998</v>
      </c>
      <c r="M16" s="2">
        <f t="shared" si="0"/>
        <v>256.53499999999985</v>
      </c>
      <c r="N16" s="6">
        <f t="shared" si="1"/>
        <v>2.2499987282444268E-2</v>
      </c>
      <c r="P16" s="8">
        <v>0</v>
      </c>
      <c r="Q16" s="7">
        <v>0</v>
      </c>
      <c r="R16" s="8"/>
      <c r="S16" s="7"/>
      <c r="T16" s="7">
        <v>0</v>
      </c>
      <c r="U16" s="7">
        <v>0</v>
      </c>
      <c r="V16" s="7"/>
    </row>
    <row r="17" spans="3:22" x14ac:dyDescent="0.25">
      <c r="C17" s="1">
        <f t="shared" si="4"/>
        <v>2033</v>
      </c>
      <c r="D17" s="2">
        <v>71784.678734000001</v>
      </c>
      <c r="E17" s="2">
        <v>70170.850000000006</v>
      </c>
      <c r="F17" s="2">
        <v>72869.210000000006</v>
      </c>
      <c r="G17" s="6">
        <f t="shared" si="2"/>
        <v>1.0384541444203683</v>
      </c>
      <c r="I17" s="1">
        <f t="shared" si="3"/>
        <v>2033</v>
      </c>
      <c r="J17" s="7">
        <v>11721.657999999999</v>
      </c>
      <c r="K17" s="7">
        <v>11455.421999999999</v>
      </c>
      <c r="L17" s="2">
        <v>12226.152999999998</v>
      </c>
      <c r="M17" s="2">
        <f t="shared" si="0"/>
        <v>266.23600000000079</v>
      </c>
      <c r="N17" s="6">
        <f t="shared" si="1"/>
        <v>2.3241046903379099E-2</v>
      </c>
      <c r="P17" s="8">
        <v>0</v>
      </c>
      <c r="Q17" s="7">
        <v>0</v>
      </c>
      <c r="R17" s="8"/>
      <c r="S17" s="7"/>
      <c r="T17" s="7">
        <v>0</v>
      </c>
      <c r="U17" s="7">
        <v>0</v>
      </c>
      <c r="V17" s="7"/>
    </row>
    <row r="18" spans="3:22" x14ac:dyDescent="0.25">
      <c r="C18" s="1">
        <f t="shared" si="4"/>
        <v>2034</v>
      </c>
      <c r="D18" s="2">
        <v>72638.004335999998</v>
      </c>
      <c r="E18" s="2">
        <v>70955.08</v>
      </c>
      <c r="F18" s="2">
        <v>73801.55</v>
      </c>
      <c r="G18" s="6">
        <f t="shared" si="2"/>
        <v>1.0401165075143317</v>
      </c>
      <c r="I18" s="1">
        <f t="shared" si="3"/>
        <v>2034</v>
      </c>
      <c r="J18" s="7">
        <v>11775.860999999999</v>
      </c>
      <c r="K18" s="7">
        <v>11495.572999999999</v>
      </c>
      <c r="L18" s="2">
        <v>12317.534</v>
      </c>
      <c r="M18" s="2">
        <f t="shared" si="0"/>
        <v>280.28800000000047</v>
      </c>
      <c r="N18" s="6">
        <f t="shared" si="1"/>
        <v>2.438225567355368E-2</v>
      </c>
      <c r="P18" s="8">
        <v>0</v>
      </c>
      <c r="Q18" s="7">
        <v>0</v>
      </c>
      <c r="R18" s="8"/>
      <c r="S18" s="7"/>
      <c r="T18" s="7">
        <v>0</v>
      </c>
      <c r="U18" s="7">
        <v>0</v>
      </c>
      <c r="V18" s="7"/>
    </row>
    <row r="19" spans="3:22" x14ac:dyDescent="0.25">
      <c r="C19" s="1">
        <f t="shared" si="4"/>
        <v>2035</v>
      </c>
      <c r="D19" s="2">
        <v>73484.264180000013</v>
      </c>
      <c r="E19" s="2">
        <v>71713.38</v>
      </c>
      <c r="F19" s="2">
        <v>74711.759999999995</v>
      </c>
      <c r="G19" s="6">
        <f t="shared" si="2"/>
        <v>1.0418106077275955</v>
      </c>
      <c r="I19" s="1">
        <f t="shared" si="3"/>
        <v>2035</v>
      </c>
      <c r="J19" s="7">
        <v>11851.659999999998</v>
      </c>
      <c r="K19" s="7">
        <v>11534.846000000001</v>
      </c>
      <c r="L19" s="2">
        <v>12408.773999999999</v>
      </c>
      <c r="M19" s="2">
        <f t="shared" si="0"/>
        <v>316.81399999999667</v>
      </c>
      <c r="N19" s="6">
        <f t="shared" si="1"/>
        <v>2.7465819656369631E-2</v>
      </c>
      <c r="P19" s="8">
        <v>0</v>
      </c>
      <c r="Q19" s="7">
        <v>0</v>
      </c>
      <c r="R19" s="8"/>
      <c r="S19" s="7"/>
      <c r="T19" s="7">
        <v>0</v>
      </c>
      <c r="U19" s="7">
        <v>0</v>
      </c>
      <c r="V19" s="7"/>
    </row>
    <row r="20" spans="3:22" x14ac:dyDescent="0.25">
      <c r="C20" s="1">
        <f t="shared" si="4"/>
        <v>2036</v>
      </c>
      <c r="D20" s="2">
        <v>74507.409862</v>
      </c>
      <c r="E20" s="2">
        <v>72641.240000000005</v>
      </c>
      <c r="F20" s="2">
        <v>75780</v>
      </c>
      <c r="G20" s="6">
        <f t="shared" si="2"/>
        <v>1.043209064162451</v>
      </c>
      <c r="I20" s="1">
        <f t="shared" si="3"/>
        <v>2036</v>
      </c>
      <c r="J20" s="7">
        <v>11966.456999999999</v>
      </c>
      <c r="K20" s="7">
        <v>11649.535</v>
      </c>
      <c r="L20" s="2">
        <v>12551.689000000002</v>
      </c>
      <c r="M20" s="2">
        <f t="shared" si="0"/>
        <v>316.92199999999866</v>
      </c>
      <c r="N20" s="6">
        <f t="shared" si="1"/>
        <v>2.7204691002687974E-2</v>
      </c>
      <c r="P20" s="8">
        <v>0</v>
      </c>
      <c r="Q20" s="7">
        <v>0</v>
      </c>
      <c r="R20" s="8"/>
      <c r="S20" s="7"/>
      <c r="T20" s="7">
        <v>0</v>
      </c>
      <c r="U20" s="7">
        <v>0</v>
      </c>
      <c r="V20" s="7"/>
    </row>
    <row r="21" spans="3:22" x14ac:dyDescent="0.25">
      <c r="C21" s="1">
        <f t="shared" si="4"/>
        <v>2037</v>
      </c>
      <c r="D21" s="2">
        <v>75225.320526999989</v>
      </c>
      <c r="E21" s="2">
        <v>73263.63</v>
      </c>
      <c r="F21" s="2">
        <v>76534.990000000005</v>
      </c>
      <c r="G21" s="6">
        <f t="shared" si="2"/>
        <v>1.0446518961727667</v>
      </c>
      <c r="I21" s="1">
        <f t="shared" si="3"/>
        <v>2037</v>
      </c>
      <c r="J21" s="7">
        <v>12040.473</v>
      </c>
      <c r="K21" s="7">
        <v>11695.398999999999</v>
      </c>
      <c r="L21" s="2">
        <v>12599.383000000002</v>
      </c>
      <c r="M21" s="2">
        <f t="shared" si="0"/>
        <v>345.07400000000052</v>
      </c>
      <c r="N21" s="6">
        <f t="shared" si="1"/>
        <v>2.9505107093823865E-2</v>
      </c>
      <c r="P21" s="8">
        <v>0</v>
      </c>
      <c r="Q21" s="7">
        <v>0</v>
      </c>
      <c r="R21" s="8"/>
      <c r="S21" s="7"/>
      <c r="T21" s="7">
        <v>0</v>
      </c>
      <c r="U21" s="7">
        <v>0</v>
      </c>
      <c r="V21" s="7"/>
    </row>
    <row r="22" spans="3:22" x14ac:dyDescent="0.25">
      <c r="C22" s="1">
        <f t="shared" si="4"/>
        <v>2038</v>
      </c>
      <c r="D22" s="2">
        <v>76093.473127999998</v>
      </c>
      <c r="E22" s="2">
        <v>74042.539999999994</v>
      </c>
      <c r="F22" s="2">
        <v>77466.69</v>
      </c>
      <c r="G22" s="6">
        <f t="shared" si="2"/>
        <v>1.0462457122621673</v>
      </c>
      <c r="I22" s="1">
        <f t="shared" si="3"/>
        <v>2038</v>
      </c>
      <c r="J22" s="7">
        <v>12122.133</v>
      </c>
      <c r="K22" s="7">
        <v>11764.188</v>
      </c>
      <c r="L22" s="2">
        <v>12685.272000000001</v>
      </c>
      <c r="M22" s="2">
        <f t="shared" si="0"/>
        <v>357.94499999999971</v>
      </c>
      <c r="N22" s="6">
        <f t="shared" si="1"/>
        <v>3.0426664381766059E-2</v>
      </c>
      <c r="P22" s="8">
        <v>0</v>
      </c>
      <c r="Q22" s="7">
        <v>0</v>
      </c>
      <c r="R22" s="8"/>
      <c r="S22" s="7"/>
      <c r="T22" s="7">
        <v>0</v>
      </c>
      <c r="U22" s="7">
        <v>0</v>
      </c>
      <c r="V22" s="7"/>
    </row>
    <row r="23" spans="3:22" x14ac:dyDescent="0.25">
      <c r="C23" s="1">
        <f t="shared" si="4"/>
        <v>2039</v>
      </c>
      <c r="D23" s="2">
        <v>76912.439740000002</v>
      </c>
      <c r="E23" s="2">
        <v>74771.42</v>
      </c>
      <c r="F23" s="2">
        <v>78365.5</v>
      </c>
      <c r="G23" s="6">
        <f t="shared" si="2"/>
        <v>1.0480675637830605</v>
      </c>
      <c r="I23" s="1">
        <f t="shared" si="3"/>
        <v>2039</v>
      </c>
      <c r="J23" s="7">
        <v>12210.258</v>
      </c>
      <c r="K23" s="7">
        <v>11833.412</v>
      </c>
      <c r="L23" s="2">
        <v>12754.088</v>
      </c>
      <c r="M23" s="2">
        <f t="shared" si="0"/>
        <v>376.84599999999955</v>
      </c>
      <c r="N23" s="6">
        <f t="shared" si="1"/>
        <v>3.1845929136921754E-2</v>
      </c>
      <c r="P23" s="8">
        <v>0</v>
      </c>
      <c r="Q23" s="7">
        <v>0</v>
      </c>
      <c r="R23" s="8"/>
      <c r="S23" s="7"/>
      <c r="T23" s="7">
        <v>0</v>
      </c>
      <c r="U23" s="7">
        <v>0</v>
      </c>
      <c r="V23" s="7"/>
    </row>
    <row r="24" spans="3:22" x14ac:dyDescent="0.25">
      <c r="C24" s="1">
        <f t="shared" si="4"/>
        <v>2040</v>
      </c>
      <c r="D24" s="2">
        <v>77850.136616999996</v>
      </c>
      <c r="E24" s="2">
        <v>75613.33</v>
      </c>
      <c r="F24" s="2">
        <v>79361.75</v>
      </c>
      <c r="G24" s="6">
        <f t="shared" si="2"/>
        <v>1.0495735341903338</v>
      </c>
      <c r="I24" s="1">
        <f t="shared" si="3"/>
        <v>2040</v>
      </c>
      <c r="J24" s="7">
        <v>12304.877</v>
      </c>
      <c r="K24" s="7">
        <v>11912.041000000001</v>
      </c>
      <c r="L24" s="2">
        <v>12802.161</v>
      </c>
      <c r="M24" s="2">
        <f t="shared" si="0"/>
        <v>392.83599999999933</v>
      </c>
      <c r="N24" s="6">
        <f t="shared" si="1"/>
        <v>3.2978059763226077E-2</v>
      </c>
      <c r="P24" s="8">
        <v>0</v>
      </c>
      <c r="Q24" s="7">
        <v>0</v>
      </c>
      <c r="R24" s="8"/>
      <c r="S24" s="7"/>
      <c r="T24" s="7">
        <v>0</v>
      </c>
      <c r="U24" s="7">
        <v>0</v>
      </c>
      <c r="V24" s="7"/>
    </row>
    <row r="25" spans="3:22" x14ac:dyDescent="0.25">
      <c r="F25" s="2"/>
      <c r="Q25" s="7"/>
      <c r="R25" s="7"/>
    </row>
    <row r="26" spans="3:22" x14ac:dyDescent="0.25">
      <c r="F26" s="2"/>
      <c r="Q26" s="7"/>
      <c r="R26" s="7"/>
    </row>
    <row r="27" spans="3:22" x14ac:dyDescent="0.25">
      <c r="R27" s="7"/>
    </row>
    <row r="28" spans="3:22" x14ac:dyDescent="0.25">
      <c r="R28" s="7"/>
    </row>
    <row r="29" spans="3:22" x14ac:dyDescent="0.25">
      <c r="R29" s="7"/>
    </row>
    <row r="30" spans="3:22" x14ac:dyDescent="0.25">
      <c r="R30" s="7"/>
    </row>
    <row r="31" spans="3:22" x14ac:dyDescent="0.25">
      <c r="R31" s="7"/>
    </row>
  </sheetData>
  <pageMargins left="0.7" right="0.7" top="0.75" bottom="0.75" header="0.3" footer="0.3"/>
  <pageSetup scale="8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U31"/>
  <sheetViews>
    <sheetView showGridLines="0" tabSelected="1" zoomScaleNormal="100" workbookViewId="0">
      <selection activeCell="F4" sqref="F4"/>
    </sheetView>
  </sheetViews>
  <sheetFormatPr defaultColWidth="8.85546875" defaultRowHeight="15" x14ac:dyDescent="0.25"/>
  <cols>
    <col min="1" max="3" width="8.85546875" style="1"/>
    <col min="4" max="6" width="9.28515625" style="1" customWidth="1"/>
    <col min="7" max="15" width="8.85546875" style="1"/>
    <col min="16" max="16" width="10.5703125" style="1" customWidth="1"/>
    <col min="17" max="17" width="10.42578125" style="1" customWidth="1"/>
    <col min="18" max="16384" width="8.85546875" style="1"/>
  </cols>
  <sheetData>
    <row r="3" spans="3:21" x14ac:dyDescent="0.25">
      <c r="C3" s="1" t="s">
        <v>0</v>
      </c>
      <c r="I3" s="1" t="s">
        <v>1</v>
      </c>
      <c r="O3" s="1" t="s">
        <v>2</v>
      </c>
    </row>
    <row r="4" spans="3:21" x14ac:dyDescent="0.25">
      <c r="D4" s="2" t="s">
        <v>3</v>
      </c>
      <c r="E4" s="3" t="s">
        <v>4</v>
      </c>
      <c r="F4" s="3" t="s">
        <v>7</v>
      </c>
      <c r="G4" s="4"/>
      <c r="J4" s="5" t="str">
        <f>D4</f>
        <v>2021 IRP Update</v>
      </c>
      <c r="K4" s="4" t="str">
        <f>E4</f>
        <v>2021 IRP</v>
      </c>
      <c r="L4" s="3" t="s">
        <v>7</v>
      </c>
      <c r="M4" s="4"/>
      <c r="O4" s="1" t="str">
        <f>J4</f>
        <v>2021 IRP Update</v>
      </c>
      <c r="P4" s="1" t="str">
        <f>K4</f>
        <v>2021 IRP</v>
      </c>
      <c r="S4" s="1" t="str">
        <f>O4</f>
        <v>2021 IRP Update</v>
      </c>
      <c r="T4" s="1" t="str">
        <f>P4</f>
        <v>2021 IRP</v>
      </c>
    </row>
    <row r="5" spans="3:21" x14ac:dyDescent="0.25">
      <c r="C5" s="1">
        <v>2021</v>
      </c>
      <c r="D5" s="2">
        <v>60131.511549999996</v>
      </c>
      <c r="E5" s="2">
        <v>60221.57</v>
      </c>
      <c r="F5" s="2">
        <f>D5-E5</f>
        <v>-90.058450000004086</v>
      </c>
      <c r="G5" s="6">
        <f>F5/E5</f>
        <v>-1.4954517127335619E-3</v>
      </c>
      <c r="I5" s="1">
        <f>C5</f>
        <v>2021</v>
      </c>
      <c r="J5" s="7">
        <v>10471.902</v>
      </c>
      <c r="K5" s="7">
        <v>10373.619000000001</v>
      </c>
      <c r="L5" s="2">
        <f>J5-K5</f>
        <v>98.282999999999447</v>
      </c>
      <c r="M5" s="6">
        <f>L5/K5</f>
        <v>9.4743213530398065E-3</v>
      </c>
      <c r="O5" s="8">
        <v>0</v>
      </c>
      <c r="P5" s="7">
        <v>0</v>
      </c>
      <c r="Q5" s="8"/>
      <c r="R5" s="7"/>
      <c r="S5" s="7">
        <v>0</v>
      </c>
      <c r="T5" s="7">
        <v>0</v>
      </c>
      <c r="U5" s="7"/>
    </row>
    <row r="6" spans="3:21" x14ac:dyDescent="0.25">
      <c r="C6" s="1">
        <f>C5+1</f>
        <v>2022</v>
      </c>
      <c r="D6" s="2">
        <v>61564.328688000009</v>
      </c>
      <c r="E6" s="2">
        <v>61760.91</v>
      </c>
      <c r="F6" s="2">
        <f t="shared" ref="F6:F24" si="0">D6-E6</f>
        <v>-196.5813119999948</v>
      </c>
      <c r="G6" s="6">
        <f t="shared" ref="G6:G24" si="1">F6/E6</f>
        <v>-3.1829406658676952E-3</v>
      </c>
      <c r="I6" s="1">
        <f t="shared" ref="I6:I24" si="2">I5+1</f>
        <v>2022</v>
      </c>
      <c r="J6" s="7">
        <v>10561.333999999999</v>
      </c>
      <c r="K6" s="7">
        <v>10535.441000000003</v>
      </c>
      <c r="L6" s="2">
        <f t="shared" ref="L6:L24" si="3">J6-K6</f>
        <v>25.892999999996391</v>
      </c>
      <c r="M6" s="6">
        <f t="shared" ref="M6:M24" si="4">L6/K6</f>
        <v>2.4577044283192687E-3</v>
      </c>
      <c r="O6" s="8">
        <v>0</v>
      </c>
      <c r="P6" s="7">
        <v>0</v>
      </c>
      <c r="Q6" s="8"/>
      <c r="R6" s="7"/>
      <c r="S6" s="7">
        <v>0</v>
      </c>
      <c r="T6" s="7">
        <v>0</v>
      </c>
      <c r="U6" s="7"/>
    </row>
    <row r="7" spans="3:21" x14ac:dyDescent="0.25">
      <c r="C7" s="1">
        <f t="shared" ref="C7:C23" si="5">C6+1</f>
        <v>2023</v>
      </c>
      <c r="D7" s="2">
        <v>63153.008475999995</v>
      </c>
      <c r="E7" s="2">
        <v>63242.99</v>
      </c>
      <c r="F7" s="2">
        <f t="shared" si="0"/>
        <v>-89.981524000002537</v>
      </c>
      <c r="G7" s="6">
        <f t="shared" si="1"/>
        <v>-1.4227904784388362E-3</v>
      </c>
      <c r="I7" s="1">
        <f t="shared" si="2"/>
        <v>2023</v>
      </c>
      <c r="J7" s="7">
        <v>10717.346</v>
      </c>
      <c r="K7" s="7">
        <v>10691.366000000002</v>
      </c>
      <c r="L7" s="2">
        <f t="shared" si="3"/>
        <v>25.979999999997744</v>
      </c>
      <c r="M7" s="6">
        <f t="shared" si="4"/>
        <v>2.429998187322157E-3</v>
      </c>
      <c r="O7" s="8">
        <v>0</v>
      </c>
      <c r="P7" s="7">
        <v>0</v>
      </c>
      <c r="Q7" s="8"/>
      <c r="R7" s="7"/>
      <c r="S7" s="7">
        <v>0</v>
      </c>
      <c r="T7" s="7">
        <v>0</v>
      </c>
      <c r="U7" s="7"/>
    </row>
    <row r="8" spans="3:21" x14ac:dyDescent="0.25">
      <c r="C8" s="1">
        <f t="shared" si="5"/>
        <v>2024</v>
      </c>
      <c r="D8" s="2">
        <v>64661.776368999999</v>
      </c>
      <c r="E8" s="2">
        <v>64451.31</v>
      </c>
      <c r="F8" s="2">
        <f t="shared" si="0"/>
        <v>210.46636900000158</v>
      </c>
      <c r="G8" s="6">
        <f t="shared" si="1"/>
        <v>3.2655095606280399E-3</v>
      </c>
      <c r="I8" s="1">
        <f t="shared" si="2"/>
        <v>2024</v>
      </c>
      <c r="J8" s="7">
        <v>10863.629000000001</v>
      </c>
      <c r="K8" s="7">
        <v>10807.838000000002</v>
      </c>
      <c r="L8" s="2">
        <f t="shared" si="3"/>
        <v>55.790999999999258</v>
      </c>
      <c r="M8" s="6">
        <f t="shared" si="4"/>
        <v>5.1620869964926607E-3</v>
      </c>
      <c r="O8" s="8">
        <v>0</v>
      </c>
      <c r="P8" s="7">
        <v>0</v>
      </c>
      <c r="Q8" s="8"/>
      <c r="R8" s="7"/>
      <c r="S8" s="7">
        <v>0</v>
      </c>
      <c r="T8" s="7">
        <v>0</v>
      </c>
      <c r="U8" s="7"/>
    </row>
    <row r="9" spans="3:21" x14ac:dyDescent="0.25">
      <c r="C9" s="1">
        <f t="shared" si="5"/>
        <v>2025</v>
      </c>
      <c r="D9" s="2">
        <v>65743.107789999995</v>
      </c>
      <c r="E9" s="2">
        <v>65162.26</v>
      </c>
      <c r="F9" s="2">
        <f t="shared" si="0"/>
        <v>580.84778999999253</v>
      </c>
      <c r="G9" s="6">
        <f t="shared" si="1"/>
        <v>8.9138680886757544E-3</v>
      </c>
      <c r="I9" s="1">
        <f t="shared" si="2"/>
        <v>2025</v>
      </c>
      <c r="J9" s="7">
        <v>11034.897000000001</v>
      </c>
      <c r="K9" s="7">
        <v>10942.272000000001</v>
      </c>
      <c r="L9" s="2">
        <f t="shared" si="3"/>
        <v>92.625</v>
      </c>
      <c r="M9" s="6">
        <f t="shared" si="4"/>
        <v>8.4648782263866216E-3</v>
      </c>
      <c r="O9" s="8">
        <v>0</v>
      </c>
      <c r="P9" s="7">
        <v>0</v>
      </c>
      <c r="Q9" s="8"/>
      <c r="R9" s="7"/>
      <c r="S9" s="7">
        <v>0</v>
      </c>
      <c r="T9" s="7">
        <v>0</v>
      </c>
      <c r="U9" s="7"/>
    </row>
    <row r="10" spans="3:21" x14ac:dyDescent="0.25">
      <c r="C10" s="1">
        <f t="shared" si="5"/>
        <v>2026</v>
      </c>
      <c r="D10" s="2">
        <v>65308.288735000002</v>
      </c>
      <c r="E10" s="2">
        <v>64527.03</v>
      </c>
      <c r="F10" s="2">
        <f t="shared" si="0"/>
        <v>781.25873500000307</v>
      </c>
      <c r="G10" s="6">
        <f t="shared" si="1"/>
        <v>1.2107464654734661E-2</v>
      </c>
      <c r="I10" s="1">
        <f t="shared" si="2"/>
        <v>2026</v>
      </c>
      <c r="J10" s="7">
        <v>11027.225</v>
      </c>
      <c r="K10" s="7">
        <v>10866.995999999999</v>
      </c>
      <c r="L10" s="2">
        <f t="shared" si="3"/>
        <v>160.22900000000118</v>
      </c>
      <c r="M10" s="6">
        <f t="shared" si="4"/>
        <v>1.4744553140536833E-2</v>
      </c>
      <c r="O10" s="8">
        <v>0</v>
      </c>
      <c r="P10" s="7">
        <v>0</v>
      </c>
      <c r="Q10" s="8"/>
      <c r="R10" s="7"/>
      <c r="S10" s="7">
        <v>0</v>
      </c>
      <c r="T10" s="7">
        <v>0</v>
      </c>
      <c r="U10" s="7"/>
    </row>
    <row r="11" spans="3:21" x14ac:dyDescent="0.25">
      <c r="C11" s="1">
        <f t="shared" si="5"/>
        <v>2027</v>
      </c>
      <c r="D11" s="2">
        <v>66210.480119</v>
      </c>
      <c r="E11" s="2">
        <v>65178.400000000001</v>
      </c>
      <c r="F11" s="2">
        <f t="shared" si="0"/>
        <v>1032.0801189999984</v>
      </c>
      <c r="G11" s="6">
        <f t="shared" si="1"/>
        <v>1.5834695527966295E-2</v>
      </c>
      <c r="I11" s="1">
        <f t="shared" si="2"/>
        <v>2027</v>
      </c>
      <c r="J11" s="7">
        <v>11125.68</v>
      </c>
      <c r="K11" s="7">
        <v>10939.546999999999</v>
      </c>
      <c r="L11" s="2">
        <f t="shared" si="3"/>
        <v>186.13300000000163</v>
      </c>
      <c r="M11" s="6">
        <f t="shared" si="4"/>
        <v>1.7014689913577012E-2</v>
      </c>
      <c r="O11" s="8">
        <v>0</v>
      </c>
      <c r="P11" s="7">
        <v>0</v>
      </c>
      <c r="Q11" s="8"/>
      <c r="R11" s="7"/>
      <c r="S11" s="7">
        <v>0</v>
      </c>
      <c r="T11" s="7">
        <v>0</v>
      </c>
      <c r="U11" s="7"/>
    </row>
    <row r="12" spans="3:21" x14ac:dyDescent="0.25">
      <c r="C12" s="1">
        <f t="shared" si="5"/>
        <v>2028</v>
      </c>
      <c r="D12" s="2">
        <v>67345.990938999996</v>
      </c>
      <c r="E12" s="2">
        <v>66083.42</v>
      </c>
      <c r="F12" s="2">
        <f t="shared" si="0"/>
        <v>1262.5709389999975</v>
      </c>
      <c r="G12" s="6">
        <f t="shared" si="1"/>
        <v>1.9105714247234746E-2</v>
      </c>
      <c r="I12" s="1">
        <f t="shared" si="2"/>
        <v>2028</v>
      </c>
      <c r="J12" s="7">
        <v>11255.032999999999</v>
      </c>
      <c r="K12" s="7">
        <v>11043.349</v>
      </c>
      <c r="L12" s="2">
        <f t="shared" si="3"/>
        <v>211.68399999999929</v>
      </c>
      <c r="M12" s="6">
        <f t="shared" si="4"/>
        <v>1.9168460582020843E-2</v>
      </c>
      <c r="O12" s="8">
        <v>0</v>
      </c>
      <c r="P12" s="7">
        <v>0</v>
      </c>
      <c r="Q12" s="8"/>
      <c r="R12" s="7"/>
      <c r="S12" s="7">
        <v>0</v>
      </c>
      <c r="T12" s="7">
        <v>0</v>
      </c>
      <c r="U12" s="7"/>
    </row>
    <row r="13" spans="3:21" x14ac:dyDescent="0.25">
      <c r="C13" s="1">
        <f t="shared" si="5"/>
        <v>2029</v>
      </c>
      <c r="D13" s="2">
        <v>68250.251506999994</v>
      </c>
      <c r="E13" s="2">
        <v>66768.66</v>
      </c>
      <c r="F13" s="2">
        <f t="shared" si="0"/>
        <v>1481.5915069999901</v>
      </c>
      <c r="G13" s="6">
        <f t="shared" si="1"/>
        <v>2.218992423990522E-2</v>
      </c>
      <c r="I13" s="1">
        <f t="shared" si="2"/>
        <v>2029</v>
      </c>
      <c r="J13" s="7">
        <v>11369.65</v>
      </c>
      <c r="K13" s="7">
        <v>11133.15</v>
      </c>
      <c r="L13" s="2">
        <f t="shared" si="3"/>
        <v>236.5</v>
      </c>
      <c r="M13" s="6">
        <f t="shared" si="4"/>
        <v>2.1242864777713408E-2</v>
      </c>
      <c r="O13" s="8">
        <v>0</v>
      </c>
      <c r="P13" s="7">
        <v>0</v>
      </c>
      <c r="Q13" s="8"/>
      <c r="R13" s="7"/>
      <c r="S13" s="7">
        <v>0</v>
      </c>
      <c r="T13" s="7">
        <v>0</v>
      </c>
      <c r="U13" s="7"/>
    </row>
    <row r="14" spans="3:21" x14ac:dyDescent="0.25">
      <c r="C14" s="1">
        <f t="shared" si="5"/>
        <v>2030</v>
      </c>
      <c r="D14" s="2">
        <v>69298.255761000008</v>
      </c>
      <c r="E14" s="2">
        <v>67723.210000000006</v>
      </c>
      <c r="F14" s="2">
        <f t="shared" si="0"/>
        <v>1575.0457610000012</v>
      </c>
      <c r="G14" s="6">
        <f t="shared" si="1"/>
        <v>2.3257104336903124E-2</v>
      </c>
      <c r="I14" s="1">
        <f t="shared" si="2"/>
        <v>2030</v>
      </c>
      <c r="J14" s="7">
        <v>11486.688</v>
      </c>
      <c r="K14" s="7">
        <v>11238.493999999999</v>
      </c>
      <c r="L14" s="2">
        <f t="shared" si="3"/>
        <v>248.19400000000132</v>
      </c>
      <c r="M14" s="6">
        <f t="shared" si="4"/>
        <v>2.2084275704556264E-2</v>
      </c>
      <c r="O14" s="8">
        <v>0</v>
      </c>
      <c r="P14" s="7">
        <v>0</v>
      </c>
      <c r="Q14" s="8"/>
      <c r="R14" s="7"/>
      <c r="S14" s="7">
        <v>0</v>
      </c>
      <c r="T14" s="7">
        <v>0</v>
      </c>
      <c r="U14" s="7"/>
    </row>
    <row r="15" spans="3:21" x14ac:dyDescent="0.25">
      <c r="C15" s="1">
        <f t="shared" si="5"/>
        <v>2031</v>
      </c>
      <c r="D15" s="2">
        <v>70122.892534000013</v>
      </c>
      <c r="E15" s="2">
        <v>68528.649999999994</v>
      </c>
      <c r="F15" s="2">
        <f t="shared" si="0"/>
        <v>1594.2425340000191</v>
      </c>
      <c r="G15" s="6">
        <f t="shared" si="1"/>
        <v>2.3263883558190906E-2</v>
      </c>
      <c r="I15" s="1">
        <f t="shared" si="2"/>
        <v>2031</v>
      </c>
      <c r="J15" s="7">
        <v>11589.625</v>
      </c>
      <c r="K15" s="7">
        <v>11337.243</v>
      </c>
      <c r="L15" s="2">
        <f t="shared" si="3"/>
        <v>252.38199999999961</v>
      </c>
      <c r="M15" s="6">
        <f t="shared" si="4"/>
        <v>2.2261320499172472E-2</v>
      </c>
      <c r="O15" s="8">
        <v>0</v>
      </c>
      <c r="P15" s="7">
        <v>0</v>
      </c>
      <c r="Q15" s="8"/>
      <c r="R15" s="7"/>
      <c r="S15" s="7">
        <v>0</v>
      </c>
      <c r="T15" s="7">
        <v>0</v>
      </c>
      <c r="U15" s="7"/>
    </row>
    <row r="16" spans="3:21" x14ac:dyDescent="0.25">
      <c r="C16" s="1">
        <f t="shared" si="5"/>
        <v>2032</v>
      </c>
      <c r="D16" s="2">
        <v>71088.901119000002</v>
      </c>
      <c r="E16" s="2">
        <v>69507.210000000006</v>
      </c>
      <c r="F16" s="2">
        <f t="shared" si="0"/>
        <v>1581.6911189999955</v>
      </c>
      <c r="G16" s="6">
        <f t="shared" si="1"/>
        <v>2.2755784889078347E-2</v>
      </c>
      <c r="I16" s="1">
        <f t="shared" si="2"/>
        <v>2032</v>
      </c>
      <c r="J16" s="7">
        <v>11658.097</v>
      </c>
      <c r="K16" s="7">
        <v>11401.562</v>
      </c>
      <c r="L16" s="2">
        <f t="shared" si="3"/>
        <v>256.53499999999985</v>
      </c>
      <c r="M16" s="6">
        <f t="shared" si="4"/>
        <v>2.2499987282444268E-2</v>
      </c>
      <c r="O16" s="8">
        <v>0</v>
      </c>
      <c r="P16" s="7">
        <v>0</v>
      </c>
      <c r="Q16" s="8"/>
      <c r="R16" s="7"/>
      <c r="S16" s="7">
        <v>0</v>
      </c>
      <c r="T16" s="7">
        <v>0</v>
      </c>
      <c r="U16" s="7"/>
    </row>
    <row r="17" spans="3:21" x14ac:dyDescent="0.25">
      <c r="C17" s="1">
        <f t="shared" si="5"/>
        <v>2033</v>
      </c>
      <c r="D17" s="2">
        <v>71784.678734000001</v>
      </c>
      <c r="E17" s="2">
        <v>70170.850000000006</v>
      </c>
      <c r="F17" s="2">
        <f t="shared" si="0"/>
        <v>1613.8287339999952</v>
      </c>
      <c r="G17" s="6">
        <f t="shared" si="1"/>
        <v>2.2998563278056272E-2</v>
      </c>
      <c r="I17" s="1">
        <f t="shared" si="2"/>
        <v>2033</v>
      </c>
      <c r="J17" s="7">
        <v>11721.657999999999</v>
      </c>
      <c r="K17" s="7">
        <v>11455.421999999999</v>
      </c>
      <c r="L17" s="2">
        <f t="shared" si="3"/>
        <v>266.23600000000079</v>
      </c>
      <c r="M17" s="6">
        <f t="shared" si="4"/>
        <v>2.3241046903379099E-2</v>
      </c>
      <c r="O17" s="8">
        <v>0</v>
      </c>
      <c r="P17" s="7">
        <v>0</v>
      </c>
      <c r="Q17" s="8"/>
      <c r="R17" s="7"/>
      <c r="S17" s="7">
        <v>0</v>
      </c>
      <c r="T17" s="7">
        <v>0</v>
      </c>
      <c r="U17" s="7"/>
    </row>
    <row r="18" spans="3:21" x14ac:dyDescent="0.25">
      <c r="C18" s="1">
        <f t="shared" si="5"/>
        <v>2034</v>
      </c>
      <c r="D18" s="2">
        <v>72638.004335999998</v>
      </c>
      <c r="E18" s="2">
        <v>70955.08</v>
      </c>
      <c r="F18" s="2">
        <f t="shared" si="0"/>
        <v>1682.9243359999964</v>
      </c>
      <c r="G18" s="6">
        <f t="shared" si="1"/>
        <v>2.3718165577432882E-2</v>
      </c>
      <c r="I18" s="1">
        <f t="shared" si="2"/>
        <v>2034</v>
      </c>
      <c r="J18" s="7">
        <v>11775.860999999999</v>
      </c>
      <c r="K18" s="7">
        <v>11495.572999999999</v>
      </c>
      <c r="L18" s="2">
        <f t="shared" si="3"/>
        <v>280.28800000000047</v>
      </c>
      <c r="M18" s="6">
        <f t="shared" si="4"/>
        <v>2.438225567355368E-2</v>
      </c>
      <c r="O18" s="8">
        <v>0</v>
      </c>
      <c r="P18" s="7">
        <v>0</v>
      </c>
      <c r="Q18" s="8"/>
      <c r="R18" s="7"/>
      <c r="S18" s="7">
        <v>0</v>
      </c>
      <c r="T18" s="7">
        <v>0</v>
      </c>
      <c r="U18" s="7"/>
    </row>
    <row r="19" spans="3:21" x14ac:dyDescent="0.25">
      <c r="C19" s="1">
        <f t="shared" si="5"/>
        <v>2035</v>
      </c>
      <c r="D19" s="2">
        <v>73484.264180000013</v>
      </c>
      <c r="E19" s="2">
        <v>71713.38</v>
      </c>
      <c r="F19" s="2">
        <f t="shared" si="0"/>
        <v>1770.8841800000082</v>
      </c>
      <c r="G19" s="6">
        <f t="shared" si="1"/>
        <v>2.4693915974954857E-2</v>
      </c>
      <c r="I19" s="1">
        <f t="shared" si="2"/>
        <v>2035</v>
      </c>
      <c r="J19" s="7">
        <v>11851.659999999998</v>
      </c>
      <c r="K19" s="7">
        <v>11534.846000000001</v>
      </c>
      <c r="L19" s="2">
        <f t="shared" si="3"/>
        <v>316.81399999999667</v>
      </c>
      <c r="M19" s="6">
        <f t="shared" si="4"/>
        <v>2.7465819656369631E-2</v>
      </c>
      <c r="O19" s="8">
        <v>0</v>
      </c>
      <c r="P19" s="7">
        <v>0</v>
      </c>
      <c r="Q19" s="8"/>
      <c r="R19" s="7"/>
      <c r="S19" s="7">
        <v>0</v>
      </c>
      <c r="T19" s="7">
        <v>0</v>
      </c>
      <c r="U19" s="7"/>
    </row>
    <row r="20" spans="3:21" x14ac:dyDescent="0.25">
      <c r="C20" s="1">
        <f t="shared" si="5"/>
        <v>2036</v>
      </c>
      <c r="D20" s="2">
        <v>74507.409862</v>
      </c>
      <c r="E20" s="2">
        <v>72641.240000000005</v>
      </c>
      <c r="F20" s="2">
        <f t="shared" si="0"/>
        <v>1866.1698619999952</v>
      </c>
      <c r="G20" s="6">
        <f t="shared" si="1"/>
        <v>2.5690225855175313E-2</v>
      </c>
      <c r="I20" s="1">
        <f t="shared" si="2"/>
        <v>2036</v>
      </c>
      <c r="J20" s="7">
        <v>11966.456999999999</v>
      </c>
      <c r="K20" s="7">
        <v>11649.535</v>
      </c>
      <c r="L20" s="2">
        <f t="shared" si="3"/>
        <v>316.92199999999866</v>
      </c>
      <c r="M20" s="6">
        <f t="shared" si="4"/>
        <v>2.7204691002687974E-2</v>
      </c>
      <c r="O20" s="8">
        <v>0</v>
      </c>
      <c r="P20" s="7">
        <v>0</v>
      </c>
      <c r="Q20" s="8"/>
      <c r="R20" s="7"/>
      <c r="S20" s="7">
        <v>0</v>
      </c>
      <c r="T20" s="7">
        <v>0</v>
      </c>
      <c r="U20" s="7"/>
    </row>
    <row r="21" spans="3:21" x14ac:dyDescent="0.25">
      <c r="C21" s="1">
        <f t="shared" si="5"/>
        <v>2037</v>
      </c>
      <c r="D21" s="2">
        <v>75225.320526999989</v>
      </c>
      <c r="E21" s="2">
        <v>73263.63</v>
      </c>
      <c r="F21" s="2">
        <f t="shared" si="0"/>
        <v>1961.6905269999843</v>
      </c>
      <c r="G21" s="6">
        <f t="shared" si="1"/>
        <v>2.6775775743025348E-2</v>
      </c>
      <c r="I21" s="1">
        <f t="shared" si="2"/>
        <v>2037</v>
      </c>
      <c r="J21" s="7">
        <v>12040.473</v>
      </c>
      <c r="K21" s="7">
        <v>11695.398999999999</v>
      </c>
      <c r="L21" s="2">
        <f t="shared" si="3"/>
        <v>345.07400000000052</v>
      </c>
      <c r="M21" s="6">
        <f t="shared" si="4"/>
        <v>2.9505107093823865E-2</v>
      </c>
      <c r="O21" s="8">
        <v>0</v>
      </c>
      <c r="P21" s="7">
        <v>0</v>
      </c>
      <c r="Q21" s="8"/>
      <c r="R21" s="7"/>
      <c r="S21" s="7">
        <v>0</v>
      </c>
      <c r="T21" s="7">
        <v>0</v>
      </c>
      <c r="U21" s="7"/>
    </row>
    <row r="22" spans="3:21" x14ac:dyDescent="0.25">
      <c r="C22" s="1">
        <f t="shared" si="5"/>
        <v>2038</v>
      </c>
      <c r="D22" s="2">
        <v>76093.473127999998</v>
      </c>
      <c r="E22" s="2">
        <v>74042.539999999994</v>
      </c>
      <c r="F22" s="2">
        <f t="shared" si="0"/>
        <v>2050.9331280000042</v>
      </c>
      <c r="G22" s="6">
        <f t="shared" si="1"/>
        <v>2.7699389134948699E-2</v>
      </c>
      <c r="I22" s="1">
        <f t="shared" si="2"/>
        <v>2038</v>
      </c>
      <c r="J22" s="7">
        <v>12122.133</v>
      </c>
      <c r="K22" s="7">
        <v>11764.188</v>
      </c>
      <c r="L22" s="2">
        <f t="shared" si="3"/>
        <v>357.94499999999971</v>
      </c>
      <c r="M22" s="6">
        <f t="shared" si="4"/>
        <v>3.0426664381766059E-2</v>
      </c>
      <c r="O22" s="8">
        <v>0</v>
      </c>
      <c r="P22" s="7">
        <v>0</v>
      </c>
      <c r="Q22" s="8"/>
      <c r="R22" s="7"/>
      <c r="S22" s="7">
        <v>0</v>
      </c>
      <c r="T22" s="7">
        <v>0</v>
      </c>
      <c r="U22" s="7"/>
    </row>
    <row r="23" spans="3:21" x14ac:dyDescent="0.25">
      <c r="C23" s="1">
        <f t="shared" si="5"/>
        <v>2039</v>
      </c>
      <c r="D23" s="2">
        <v>76912.439740000002</v>
      </c>
      <c r="E23" s="2">
        <v>74771.42</v>
      </c>
      <c r="F23" s="2">
        <f t="shared" si="0"/>
        <v>2141.0197400000034</v>
      </c>
      <c r="G23" s="6">
        <f t="shared" si="1"/>
        <v>2.863419927025598E-2</v>
      </c>
      <c r="I23" s="1">
        <f t="shared" si="2"/>
        <v>2039</v>
      </c>
      <c r="J23" s="7">
        <v>12210.258</v>
      </c>
      <c r="K23" s="7">
        <v>11833.412</v>
      </c>
      <c r="L23" s="2">
        <f t="shared" si="3"/>
        <v>376.84599999999955</v>
      </c>
      <c r="M23" s="6">
        <f t="shared" si="4"/>
        <v>3.1845929136921754E-2</v>
      </c>
      <c r="O23" s="8">
        <v>0</v>
      </c>
      <c r="P23" s="7">
        <v>0</v>
      </c>
      <c r="Q23" s="8"/>
      <c r="R23" s="7"/>
      <c r="S23" s="7">
        <v>0</v>
      </c>
      <c r="T23" s="7">
        <v>0</v>
      </c>
      <c r="U23" s="7"/>
    </row>
    <row r="24" spans="3:21" x14ac:dyDescent="0.25">
      <c r="C24" s="1">
        <f t="shared" ref="C24" si="6">C23+1</f>
        <v>2040</v>
      </c>
      <c r="D24" s="2">
        <v>77850.136616999996</v>
      </c>
      <c r="E24" s="2">
        <v>75613.33</v>
      </c>
      <c r="F24" s="2">
        <f t="shared" si="0"/>
        <v>2236.8066169999947</v>
      </c>
      <c r="G24" s="6">
        <f t="shared" si="1"/>
        <v>2.9582173103604809E-2</v>
      </c>
      <c r="I24" s="1">
        <f t="shared" si="2"/>
        <v>2040</v>
      </c>
      <c r="J24" s="7">
        <v>12304.877</v>
      </c>
      <c r="K24" s="7">
        <v>11912.041000000001</v>
      </c>
      <c r="L24" s="2">
        <f t="shared" si="3"/>
        <v>392.83599999999933</v>
      </c>
      <c r="M24" s="6">
        <f t="shared" si="4"/>
        <v>3.2978059763226077E-2</v>
      </c>
      <c r="O24" s="8">
        <v>0</v>
      </c>
      <c r="P24" s="7">
        <v>0</v>
      </c>
      <c r="Q24" s="8"/>
      <c r="R24" s="7"/>
      <c r="S24" s="7">
        <v>0</v>
      </c>
      <c r="T24" s="7">
        <v>0</v>
      </c>
      <c r="U24" s="7"/>
    </row>
    <row r="25" spans="3:21" x14ac:dyDescent="0.25">
      <c r="Q25" s="7"/>
      <c r="R25" s="7"/>
    </row>
    <row r="26" spans="3:21" x14ac:dyDescent="0.25">
      <c r="Q26" s="7"/>
      <c r="R26" s="7"/>
    </row>
    <row r="27" spans="3:21" x14ac:dyDescent="0.25">
      <c r="R27" s="7"/>
    </row>
    <row r="28" spans="3:21" x14ac:dyDescent="0.25">
      <c r="R28" s="7"/>
    </row>
    <row r="29" spans="3:21" x14ac:dyDescent="0.25">
      <c r="R29" s="7"/>
    </row>
    <row r="30" spans="3:21" x14ac:dyDescent="0.25">
      <c r="R30" s="7"/>
    </row>
    <row r="31" spans="3:21" x14ac:dyDescent="0.25">
      <c r="R31" s="7"/>
    </row>
  </sheetData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DCFD4AA-BFE5-4EAD-BCAF-4EA2F354E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A75CA-AC99-4CD6-ACE2-70D7BA44BE8C}"/>
</file>

<file path=customXml/itemProps3.xml><?xml version="1.0" encoding="utf-8"?>
<ds:datastoreItem xmlns:ds="http://schemas.openxmlformats.org/officeDocument/2006/customXml" ds:itemID="{2A37DD27-F398-4556-99C4-354F9DE48156}">
  <ds:schemaRefs>
    <ds:schemaRef ds:uri="http://purl.org/dc/elements/1.1/"/>
    <ds:schemaRef ds:uri="http://purl.org/dc/dcmitype/"/>
    <ds:schemaRef ds:uri="f76b03e6-e26c-4f8c-b02e-043b0e884ded"/>
    <ds:schemaRef ds:uri="http://www.w3.org/XML/1998/namespace"/>
    <ds:schemaRef ds:uri="http://purl.org/dc/terms/"/>
    <ds:schemaRef ds:uri="http://schemas.microsoft.com/office/2006/documentManagement/types"/>
    <ds:schemaRef ds:uri="354f2c22-5c3c-4df6-a7cf-3d1fdebf999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178FF99-067E-408E-9212-A16705D62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Load Charts with High Loads</vt:lpstr>
      <vt:lpstr>Load Charts for 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p14261</dc:creator>
  <cp:keywords/>
  <dc:description/>
  <cp:lastModifiedBy>MacNeil, Daniel (PacifiCorp)</cp:lastModifiedBy>
  <cp:revision/>
  <dcterms:created xsi:type="dcterms:W3CDTF">2013-04-19T03:59:43Z</dcterms:created>
  <dcterms:modified xsi:type="dcterms:W3CDTF">2022-03-31T22:23:10Z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