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2475" windowWidth="15330" windowHeight="4080" activeTab="2"/>
  </bookViews>
  <sheets>
    <sheet name="Estimate of WA Small Bus Revs" sheetId="1" r:id="rId1"/>
    <sheet name="New Request" sheetId="2" r:id="rId2"/>
    <sheet name="Synergy Allocation to WA" sheetId="3" r:id="rId3"/>
    <sheet name="PDMS" sheetId="4" state="hidden" r:id="rId4"/>
  </sheets>
  <definedNames>
    <definedName name="_xlnm.Print_Area" localSheetId="1">'New Request'!$A$1:$O$50</definedName>
  </definedNames>
  <calcPr fullCalcOnLoad="1"/>
</workbook>
</file>

<file path=xl/comments2.xml><?xml version="1.0" encoding="utf-8"?>
<comments xmlns="http://schemas.openxmlformats.org/spreadsheetml/2006/main">
  <authors>
    <author>verizon</author>
  </authors>
  <commentList>
    <comment ref="A18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from rick roy forecast forwarded by amelia
</t>
        </r>
      </text>
    </comment>
    <comment ref="A14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assumes conf conn is non reg
</t>
        </r>
      </text>
    </comment>
    <comment ref="A7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assumes VAS and enhanced represent Non Reg
</t>
        </r>
      </text>
    </comment>
    <comment ref="A6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picks up corridor only
</t>
        </r>
      </text>
    </comment>
    <comment ref="A12" authorId="0">
      <text>
        <r>
          <rPr>
            <b/>
            <sz val="8"/>
            <rFont val="Tahoma"/>
            <family val="0"/>
          </rPr>
          <t>verizon:</t>
        </r>
        <r>
          <rPr>
            <sz val="8"/>
            <rFont val="Tahoma"/>
            <family val="0"/>
          </rPr>
          <t xml:space="preserve">
1+ Intra rev stream
</t>
        </r>
      </text>
    </comment>
  </commentList>
</comments>
</file>

<file path=xl/sharedStrings.xml><?xml version="1.0" encoding="utf-8"?>
<sst xmlns="http://schemas.openxmlformats.org/spreadsheetml/2006/main" count="268" uniqueCount="156">
  <si>
    <t>Access Line Estimate</t>
  </si>
  <si>
    <t>Feb 2005 - Post NEW LOB Update</t>
  </si>
  <si>
    <t>Premium</t>
  </si>
  <si>
    <t>Mass Markets</t>
  </si>
  <si>
    <t>Total</t>
  </si>
  <si>
    <t>Prem %</t>
  </si>
  <si>
    <t>Voice</t>
  </si>
  <si>
    <t>Data</t>
  </si>
  <si>
    <t>Alloc</t>
  </si>
  <si>
    <t>Corrections</t>
  </si>
  <si>
    <t>Long Distance</t>
  </si>
  <si>
    <t>Core Revenue ($M's)</t>
  </si>
  <si>
    <t>Broadband</t>
  </si>
  <si>
    <t>DSL</t>
  </si>
  <si>
    <t>IP</t>
  </si>
  <si>
    <t>Totals Per Month</t>
  </si>
  <si>
    <t>Total Broadband</t>
  </si>
  <si>
    <t>Premium Est.</t>
  </si>
  <si>
    <t>Total Verizon Retail Business Revenue</t>
  </si>
  <si>
    <t>2005 CV</t>
  </si>
  <si>
    <t>Intra</t>
  </si>
  <si>
    <t>Inter</t>
  </si>
  <si>
    <t>Non Reg</t>
  </si>
  <si>
    <t>LD</t>
  </si>
  <si>
    <t xml:space="preserve">Intra </t>
  </si>
  <si>
    <t>Total LD</t>
  </si>
  <si>
    <t>Core</t>
  </si>
  <si>
    <t>Grand Total</t>
  </si>
  <si>
    <t>Factors - Premium v. Mass Markets</t>
  </si>
  <si>
    <t>Growth</t>
  </si>
  <si>
    <t>Rate</t>
  </si>
  <si>
    <t>06 v. 05</t>
  </si>
  <si>
    <t>07 v. 06</t>
  </si>
  <si>
    <t>05 v. 04</t>
  </si>
  <si>
    <t>($M's)</t>
  </si>
  <si>
    <t>Small Business Segment Only (Premium)</t>
  </si>
  <si>
    <t xml:space="preserve">  Intra</t>
  </si>
  <si>
    <t xml:space="preserve">  Inter</t>
  </si>
  <si>
    <t xml:space="preserve">  Non Reg</t>
  </si>
  <si>
    <t>Regulatory Jurisdictions</t>
  </si>
  <si>
    <t>Total Retail Business</t>
  </si>
  <si>
    <t xml:space="preserve">Total </t>
  </si>
  <si>
    <t>Small Business =</t>
  </si>
  <si>
    <t>Synergy Targets by Type</t>
  </si>
  <si>
    <t>New Customer Growth</t>
  </si>
  <si>
    <t>Hosted IP-C</t>
  </si>
  <si>
    <t>Hosting &amp; Security</t>
  </si>
  <si>
    <t>IP VPN</t>
  </si>
  <si>
    <t>Churn Reduction</t>
  </si>
  <si>
    <t>Totals</t>
  </si>
  <si>
    <t xml:space="preserve"> Input total small</t>
  </si>
  <si>
    <t>business synergy</t>
  </si>
  <si>
    <t>values in blue area</t>
  </si>
  <si>
    <t>will calculate on each</t>
  </si>
  <si>
    <t>Jurisdictional Allocation by Synergy Type</t>
  </si>
  <si>
    <t>SMB</t>
  </si>
  <si>
    <t>$ in Millions</t>
  </si>
  <si>
    <t>RJ</t>
  </si>
  <si>
    <t>WA</t>
  </si>
  <si>
    <t>LOBLDESC</t>
  </si>
  <si>
    <t>BUS SOL GRP PREMIUM MARKETS</t>
  </si>
  <si>
    <t>Sum of FEB</t>
  </si>
  <si>
    <t>Type</t>
  </si>
  <si>
    <t>Mod Fam</t>
  </si>
  <si>
    <t>CPE</t>
  </si>
  <si>
    <t>FAST PACKET</t>
  </si>
  <si>
    <t>INTERPREM TR</t>
  </si>
  <si>
    <t>PREM TR/911E</t>
  </si>
  <si>
    <t>SPECIAL ACC</t>
  </si>
  <si>
    <t>SWITCHED ACC</t>
  </si>
  <si>
    <t>Verticals-Data</t>
  </si>
  <si>
    <t>Verticals-PRI</t>
  </si>
  <si>
    <t>Verticals-Voice</t>
  </si>
  <si>
    <t>Data Total</t>
  </si>
  <si>
    <t>Other</t>
  </si>
  <si>
    <t>BILL MISC</t>
  </si>
  <si>
    <t>PAYPHONE</t>
  </si>
  <si>
    <t>WIRELESS ACC</t>
  </si>
  <si>
    <t>Other Total</t>
  </si>
  <si>
    <t>Usage</t>
  </si>
  <si>
    <t>Local Usage</t>
  </si>
  <si>
    <t>TOLL SERVICE</t>
  </si>
  <si>
    <t>Usage Total</t>
  </si>
  <si>
    <t>BILLING SVC</t>
  </si>
  <si>
    <t>C O VOICE</t>
  </si>
  <si>
    <t>DTL</t>
  </si>
  <si>
    <t>ENH-VOICE</t>
  </si>
  <si>
    <t>V A CO SVCS</t>
  </si>
  <si>
    <t>Voice Total</t>
  </si>
  <si>
    <t>Annual Estimate of WA Premium Segment</t>
  </si>
  <si>
    <t>DATA2</t>
  </si>
  <si>
    <t>ACTUAL 2005</t>
  </si>
  <si>
    <t>BUS SOL GRP MASS MARKETS</t>
  </si>
  <si>
    <t>CALL COMP</t>
  </si>
  <si>
    <t>CONTRACT SVCS</t>
  </si>
  <si>
    <t>VAS PKG</t>
  </si>
  <si>
    <t>BUS SOL GRP ISP</t>
  </si>
  <si>
    <t>ISP</t>
  </si>
  <si>
    <t>DATA RTRVL</t>
  </si>
  <si>
    <t>ISP Total</t>
  </si>
  <si>
    <t>WA Switched Access Lines (000's)</t>
  </si>
  <si>
    <t>Area</t>
  </si>
  <si>
    <t>RJ_Roll</t>
  </si>
  <si>
    <t>Sum of JAN</t>
  </si>
  <si>
    <t>Sum of MAR</t>
  </si>
  <si>
    <t>Sum of APR</t>
  </si>
  <si>
    <t>Sum of MAY</t>
  </si>
  <si>
    <t>Sum of JUN</t>
  </si>
  <si>
    <t>North</t>
  </si>
  <si>
    <t>MA</t>
  </si>
  <si>
    <t>ME</t>
  </si>
  <si>
    <t>NH</t>
  </si>
  <si>
    <t>NY</t>
  </si>
  <si>
    <t>RI</t>
  </si>
  <si>
    <t>VT</t>
  </si>
  <si>
    <t>North Total</t>
  </si>
  <si>
    <t>South</t>
  </si>
  <si>
    <t>DC</t>
  </si>
  <si>
    <t>DE</t>
  </si>
  <si>
    <t>MD</t>
  </si>
  <si>
    <t>NJ</t>
  </si>
  <si>
    <t>PA</t>
  </si>
  <si>
    <t>VA</t>
  </si>
  <si>
    <t>WV</t>
  </si>
  <si>
    <t>South Total</t>
  </si>
  <si>
    <t>West</t>
  </si>
  <si>
    <t>AL</t>
  </si>
  <si>
    <t>AZ</t>
  </si>
  <si>
    <t>CA</t>
  </si>
  <si>
    <t>FL</t>
  </si>
  <si>
    <t>ID</t>
  </si>
  <si>
    <t>IL</t>
  </si>
  <si>
    <t>IN</t>
  </si>
  <si>
    <t>KY</t>
  </si>
  <si>
    <t>MI</t>
  </si>
  <si>
    <t>MO</t>
  </si>
  <si>
    <t>NC</t>
  </si>
  <si>
    <t>NV</t>
  </si>
  <si>
    <t>OH</t>
  </si>
  <si>
    <t>OR</t>
  </si>
  <si>
    <t>PAW</t>
  </si>
  <si>
    <t>SC</t>
  </si>
  <si>
    <t>TX</t>
  </si>
  <si>
    <t>VAW</t>
  </si>
  <si>
    <t>WI</t>
  </si>
  <si>
    <t>West Total</t>
  </si>
  <si>
    <t>ACTUAL 2005 Total</t>
  </si>
  <si>
    <t>WA %</t>
  </si>
  <si>
    <t>CA %</t>
  </si>
  <si>
    <t>WA Revenue Estimate to Total</t>
  </si>
  <si>
    <t>WA Grand Total</t>
  </si>
  <si>
    <t>Total Core</t>
  </si>
  <si>
    <t>WA Alloc</t>
  </si>
  <si>
    <t>Total &amp; WA Allocated Synergy Amounts</t>
  </si>
  <si>
    <t xml:space="preserve">by year, WA values </t>
  </si>
  <si>
    <t>Prem(inc ISP) 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</si>
</sst>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;\(&quot;$&quot;#,\)"/>
    <numFmt numFmtId="165" formatCode="&quot;$&quot;#.0,;\(&quot;$&quot;#.0,\)"/>
    <numFmt numFmtId="166" formatCode="#,##0.0"/>
    <numFmt numFmtId="167" formatCode="#,##0.0000000000"/>
    <numFmt numFmtId="168" formatCode="#,##0.000000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0.0"/>
    <numFmt numFmtId="174" formatCode="0.0000"/>
    <numFmt numFmtId="175" formatCode="0.000"/>
    <numFmt numFmtId="176" formatCode="0.00000"/>
    <numFmt numFmtId="177" formatCode="&quot;$&quot;#.00,;\(&quot;$&quot;#.00,\)"/>
    <numFmt numFmtId="178" formatCode="&quot;$&quot;#.000,;\(&quot;$&quot;#.000,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9" fontId="0" fillId="0" borderId="1" xfId="19" applyFont="1" applyFill="1" applyBorder="1" applyAlignment="1">
      <alignment/>
    </xf>
    <xf numFmtId="0" fontId="0" fillId="0" borderId="2" xfId="0" applyBorder="1" applyAlignment="1">
      <alignment/>
    </xf>
    <xf numFmtId="1" fontId="0" fillId="0" borderId="3" xfId="15" applyNumberFormat="1" applyFont="1" applyBorder="1" applyAlignment="1">
      <alignment/>
    </xf>
    <xf numFmtId="1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" fontId="0" fillId="0" borderId="0" xfId="15" applyNumberFormat="1" applyFont="1" applyBorder="1" applyAlignment="1">
      <alignment/>
    </xf>
    <xf numFmtId="1" fontId="0" fillId="0" borderId="6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6" xfId="19" applyBorder="1" applyAlignment="1">
      <alignment/>
    </xf>
    <xf numFmtId="0" fontId="0" fillId="0" borderId="7" xfId="0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9" fontId="0" fillId="0" borderId="5" xfId="19" applyBorder="1" applyAlignment="1">
      <alignment/>
    </xf>
    <xf numFmtId="9" fontId="0" fillId="0" borderId="10" xfId="19" applyFont="1" applyFill="1" applyBorder="1" applyAlignment="1">
      <alignment/>
    </xf>
    <xf numFmtId="9" fontId="0" fillId="0" borderId="11" xfId="19" applyFont="1" applyFill="1" applyBorder="1" applyAlignment="1">
      <alignment/>
    </xf>
    <xf numFmtId="9" fontId="0" fillId="0" borderId="10" xfId="19" applyBorder="1" applyAlignment="1">
      <alignment/>
    </xf>
    <xf numFmtId="9" fontId="0" fillId="0" borderId="11" xfId="19" applyBorder="1" applyAlignment="1">
      <alignment/>
    </xf>
    <xf numFmtId="9" fontId="0" fillId="0" borderId="12" xfId="19" applyFont="1" applyFill="1" applyBorder="1" applyAlignment="1">
      <alignment/>
    </xf>
    <xf numFmtId="9" fontId="0" fillId="0" borderId="13" xfId="19" applyFont="1" applyFill="1" applyBorder="1" applyAlignment="1">
      <alignment/>
    </xf>
    <xf numFmtId="9" fontId="0" fillId="0" borderId="14" xfId="19" applyFont="1" applyFill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2" borderId="15" xfId="0" applyNumberFormat="1" applyFill="1" applyBorder="1" applyAlignment="1">
      <alignment/>
    </xf>
    <xf numFmtId="173" fontId="0" fillId="2" borderId="17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43" fontId="0" fillId="0" borderId="1" xfId="15" applyBorder="1" applyAlignment="1">
      <alignment/>
    </xf>
    <xf numFmtId="180" fontId="0" fillId="0" borderId="0" xfId="17" applyNumberFormat="1" applyAlignment="1">
      <alignment/>
    </xf>
    <xf numFmtId="169" fontId="1" fillId="0" borderId="0" xfId="19" applyNumberFormat="1" applyFont="1" applyAlignment="1">
      <alignment/>
    </xf>
    <xf numFmtId="169" fontId="0" fillId="0" borderId="9" xfId="19" applyNumberFormat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9" xfId="19" applyBorder="1" applyAlignment="1">
      <alignment/>
    </xf>
    <xf numFmtId="169" fontId="0" fillId="0" borderId="0" xfId="19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5" fontId="0" fillId="0" borderId="1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9" fontId="0" fillId="0" borderId="20" xfId="19" applyNumberForma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9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19" applyFill="1" applyAlignment="1">
      <alignment/>
    </xf>
    <xf numFmtId="165" fontId="0" fillId="0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9" fontId="0" fillId="0" borderId="1" xfId="19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3">
      <selection activeCell="E30" sqref="E30"/>
    </sheetView>
  </sheetViews>
  <sheetFormatPr defaultColWidth="9.140625" defaultRowHeight="12.75"/>
  <cols>
    <col min="1" max="4" width="9.140625" style="86" customWidth="1"/>
    <col min="5" max="5" width="17.421875" style="86" bestFit="1" customWidth="1"/>
    <col min="6" max="16384" width="9.140625" style="86" customWidth="1"/>
  </cols>
  <sheetData>
    <row r="2" ht="12.75">
      <c r="A2" s="86" t="s">
        <v>0</v>
      </c>
    </row>
    <row r="4" ht="12.75">
      <c r="A4" s="86" t="s">
        <v>1</v>
      </c>
    </row>
    <row r="6" ht="12.75">
      <c r="A6" s="86" t="s">
        <v>100</v>
      </c>
    </row>
    <row r="7" ht="12.75">
      <c r="A7" s="86" t="s">
        <v>2</v>
      </c>
    </row>
    <row r="8" ht="12.75">
      <c r="A8" s="86" t="s">
        <v>3</v>
      </c>
    </row>
    <row r="9" spans="1:3" ht="13.5" thickBot="1">
      <c r="A9" s="87" t="s">
        <v>4</v>
      </c>
      <c r="B9" s="87"/>
      <c r="C9" s="88"/>
    </row>
    <row r="10" ht="14.25" thickBot="1" thickTop="1"/>
    <row r="11" spans="1:3" ht="13.5" thickBot="1">
      <c r="A11" s="89" t="s">
        <v>5</v>
      </c>
      <c r="B11" s="90"/>
      <c r="C11" s="91"/>
    </row>
    <row r="12" spans="1:5" ht="13.5" thickBot="1">
      <c r="A12" s="92"/>
      <c r="B12" s="92"/>
      <c r="C12" s="93"/>
      <c r="D12" s="92"/>
      <c r="E12" s="92"/>
    </row>
    <row r="13" ht="13.5" thickTop="1"/>
    <row r="14" spans="1:5" ht="12.75">
      <c r="A14" s="86" t="s">
        <v>11</v>
      </c>
      <c r="C14" s="94">
        <v>38384</v>
      </c>
      <c r="D14" s="95" t="s">
        <v>8</v>
      </c>
      <c r="E14" s="95" t="s">
        <v>17</v>
      </c>
    </row>
    <row r="16" spans="1:5" ht="12.75">
      <c r="A16" s="86" t="s">
        <v>6</v>
      </c>
      <c r="C16" s="96"/>
      <c r="D16" s="97"/>
      <c r="E16" s="96"/>
    </row>
    <row r="17" spans="1:7" ht="12.75">
      <c r="A17" s="86" t="s">
        <v>7</v>
      </c>
      <c r="C17" s="96"/>
      <c r="D17" s="97"/>
      <c r="E17" s="96"/>
      <c r="G17" s="98"/>
    </row>
    <row r="18" spans="1:5" ht="12.75">
      <c r="A18" s="86" t="s">
        <v>9</v>
      </c>
      <c r="C18" s="96"/>
      <c r="D18" s="97"/>
      <c r="E18" s="96"/>
    </row>
    <row r="19" spans="1:5" ht="13.5" thickBot="1">
      <c r="A19" s="87" t="s">
        <v>4</v>
      </c>
      <c r="B19" s="87"/>
      <c r="C19" s="99"/>
      <c r="D19" s="97"/>
      <c r="E19" s="99"/>
    </row>
    <row r="20" ht="13.5" thickTop="1"/>
    <row r="21" spans="1:5" ht="13.5" thickBot="1">
      <c r="A21" s="87" t="s">
        <v>10</v>
      </c>
      <c r="B21" s="87"/>
      <c r="C21" s="99"/>
      <c r="D21" s="100"/>
      <c r="E21" s="99"/>
    </row>
    <row r="22" ht="13.5" thickTop="1"/>
    <row r="23" spans="1:5" ht="12.75">
      <c r="A23" s="86" t="s">
        <v>12</v>
      </c>
      <c r="C23" s="94">
        <v>38384</v>
      </c>
      <c r="D23" s="95" t="s">
        <v>8</v>
      </c>
      <c r="E23" s="95" t="s">
        <v>17</v>
      </c>
    </row>
    <row r="24" spans="1:5" ht="12.75">
      <c r="A24" s="86" t="s">
        <v>13</v>
      </c>
      <c r="C24" s="96"/>
      <c r="D24" s="98"/>
      <c r="E24" s="96"/>
    </row>
    <row r="25" spans="1:5" ht="12.75">
      <c r="A25" s="86" t="s">
        <v>14</v>
      </c>
      <c r="C25" s="96"/>
      <c r="D25" s="98"/>
      <c r="E25" s="96"/>
    </row>
    <row r="26" spans="1:7" ht="13.5" thickBot="1">
      <c r="A26" s="87" t="s">
        <v>16</v>
      </c>
      <c r="B26" s="87"/>
      <c r="C26" s="99"/>
      <c r="D26" s="101"/>
      <c r="E26" s="99"/>
      <c r="G26" s="98"/>
    </row>
    <row r="27" ht="13.5" thickTop="1"/>
    <row r="28" spans="1:5" ht="13.5" thickBot="1">
      <c r="A28" s="87" t="s">
        <v>15</v>
      </c>
      <c r="B28" s="87"/>
      <c r="C28" s="87"/>
      <c r="D28" s="87"/>
      <c r="E28" s="99"/>
    </row>
    <row r="29" spans="1:5" ht="14.25" thickBot="1" thickTop="1">
      <c r="A29" s="102"/>
      <c r="B29" s="102"/>
      <c r="C29" s="102"/>
      <c r="D29" s="102"/>
      <c r="E29" s="103"/>
    </row>
    <row r="30" spans="1:5" ht="14.25" thickBot="1" thickTop="1">
      <c r="A30" s="92" t="s">
        <v>89</v>
      </c>
      <c r="B30" s="92"/>
      <c r="C30" s="92"/>
      <c r="D30" s="92"/>
      <c r="E30" s="104"/>
    </row>
    <row r="31" ht="13.5" thickTop="1"/>
    <row r="33" spans="2:3" ht="12.75">
      <c r="B33" s="83"/>
      <c r="C33" s="82"/>
    </row>
    <row r="34" spans="2:3" ht="12.75">
      <c r="B34" s="83"/>
      <c r="C34" s="82"/>
    </row>
    <row r="35" spans="2:3" ht="12.75">
      <c r="B35" s="83"/>
      <c r="C35" s="8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
&amp;A</oddHeader>
    <oddFooter>&amp;C&amp;"Arial,Bold"&amp;12REDACTED
Highly Confidential per Protective Order in WUTC Docket No. UT-050814&amp;R20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60" workbookViewId="0" topLeftCell="A7">
      <selection activeCell="B53" sqref="B53:C53"/>
    </sheetView>
  </sheetViews>
  <sheetFormatPr defaultColWidth="9.140625" defaultRowHeight="12.75"/>
  <cols>
    <col min="1" max="1" width="21.421875" style="0" customWidth="1"/>
    <col min="2" max="2" width="10.8515625" style="0" customWidth="1"/>
    <col min="3" max="3" width="10.7109375" style="0" customWidth="1"/>
    <col min="6" max="6" width="3.57421875" style="0" customWidth="1"/>
    <col min="7" max="7" width="10.00390625" style="0" customWidth="1"/>
    <col min="10" max="10" width="4.00390625" style="0" customWidth="1"/>
    <col min="11" max="11" width="19.57421875" style="0" customWidth="1"/>
    <col min="12" max="12" width="11.7109375" style="0" bestFit="1" customWidth="1"/>
  </cols>
  <sheetData>
    <row r="1" spans="1:15" ht="12.75">
      <c r="A1" s="26" t="s">
        <v>18</v>
      </c>
      <c r="B1" s="27"/>
      <c r="C1" s="28"/>
      <c r="D1" s="28"/>
      <c r="E1" s="25"/>
      <c r="G1" s="42" t="s">
        <v>33</v>
      </c>
      <c r="H1" s="43" t="s">
        <v>31</v>
      </c>
      <c r="I1" s="44" t="s">
        <v>32</v>
      </c>
      <c r="K1" s="26" t="s">
        <v>35</v>
      </c>
      <c r="L1" s="27"/>
      <c r="M1" s="28"/>
      <c r="N1" s="28"/>
      <c r="O1" s="25"/>
    </row>
    <row r="2" spans="1:15" ht="12.75">
      <c r="A2" s="12" t="s">
        <v>34</v>
      </c>
      <c r="B2" s="16"/>
      <c r="C2" s="16"/>
      <c r="D2" s="16"/>
      <c r="E2" s="17"/>
      <c r="G2" s="45" t="s">
        <v>29</v>
      </c>
      <c r="H2" s="30" t="s">
        <v>29</v>
      </c>
      <c r="I2" s="31" t="s">
        <v>29</v>
      </c>
      <c r="K2" s="12" t="s">
        <v>34</v>
      </c>
      <c r="L2" s="16"/>
      <c r="M2" s="16"/>
      <c r="N2" s="16"/>
      <c r="O2" s="17"/>
    </row>
    <row r="3" spans="1:15" s="2" customFormat="1" ht="12" customHeight="1">
      <c r="A3" s="29"/>
      <c r="B3" s="30">
        <v>2004</v>
      </c>
      <c r="C3" s="30" t="s">
        <v>19</v>
      </c>
      <c r="D3" s="30">
        <v>2006</v>
      </c>
      <c r="E3" s="31">
        <v>2007</v>
      </c>
      <c r="G3" s="45" t="s">
        <v>30</v>
      </c>
      <c r="H3" s="30" t="s">
        <v>30</v>
      </c>
      <c r="I3" s="31" t="s">
        <v>30</v>
      </c>
      <c r="K3" s="29"/>
      <c r="L3" s="30">
        <v>2004</v>
      </c>
      <c r="M3" s="30" t="s">
        <v>19</v>
      </c>
      <c r="N3" s="30">
        <v>2006</v>
      </c>
      <c r="O3" s="31">
        <v>2007</v>
      </c>
    </row>
    <row r="4" spans="1:15" ht="12.75">
      <c r="A4" s="15" t="s">
        <v>26</v>
      </c>
      <c r="B4" s="37"/>
      <c r="C4" s="37"/>
      <c r="D4" s="16"/>
      <c r="E4" s="17"/>
      <c r="G4" s="12"/>
      <c r="H4" s="16"/>
      <c r="I4" s="17"/>
      <c r="K4" s="15" t="s">
        <v>26</v>
      </c>
      <c r="L4" s="32"/>
      <c r="M4" s="16"/>
      <c r="N4" s="16"/>
      <c r="O4" s="17"/>
    </row>
    <row r="5" spans="1:15" ht="12.75">
      <c r="A5" s="12" t="s">
        <v>20</v>
      </c>
      <c r="B5" s="33"/>
      <c r="C5" s="33"/>
      <c r="D5" s="33"/>
      <c r="E5" s="34"/>
      <c r="G5" s="46"/>
      <c r="H5" s="20"/>
      <c r="I5" s="21"/>
      <c r="K5" s="12"/>
      <c r="L5" s="33"/>
      <c r="M5" s="33"/>
      <c r="N5" s="33"/>
      <c r="O5" s="34"/>
    </row>
    <row r="6" spans="1:15" ht="12.75">
      <c r="A6" s="12" t="s">
        <v>21</v>
      </c>
      <c r="B6" s="33"/>
      <c r="C6" s="33"/>
      <c r="D6" s="33"/>
      <c r="E6" s="34"/>
      <c r="G6" s="46"/>
      <c r="H6" s="20"/>
      <c r="I6" s="21"/>
      <c r="K6" s="12"/>
      <c r="L6" s="33"/>
      <c r="M6" s="33"/>
      <c r="N6" s="33"/>
      <c r="O6" s="34"/>
    </row>
    <row r="7" spans="1:15" ht="12.75">
      <c r="A7" s="12" t="s">
        <v>22</v>
      </c>
      <c r="B7" s="33"/>
      <c r="C7" s="33"/>
      <c r="D7" s="33"/>
      <c r="E7" s="34"/>
      <c r="G7" s="46"/>
      <c r="H7" s="20"/>
      <c r="I7" s="21"/>
      <c r="K7" s="12"/>
      <c r="L7" s="33"/>
      <c r="M7" s="33"/>
      <c r="N7" s="33"/>
      <c r="O7" s="34"/>
    </row>
    <row r="8" spans="1:15" ht="12.75">
      <c r="A8" s="12"/>
      <c r="B8" s="33"/>
      <c r="C8" s="33"/>
      <c r="D8" s="33"/>
      <c r="E8" s="34"/>
      <c r="G8" s="12"/>
      <c r="H8" s="16"/>
      <c r="I8" s="17"/>
      <c r="K8" s="12"/>
      <c r="L8" s="33"/>
      <c r="M8" s="33"/>
      <c r="N8" s="33"/>
      <c r="O8" s="34"/>
    </row>
    <row r="9" spans="1:15" ht="13.5" thickBot="1">
      <c r="A9" s="35" t="s">
        <v>151</v>
      </c>
      <c r="B9" s="105"/>
      <c r="C9" s="105"/>
      <c r="D9" s="7"/>
      <c r="E9" s="36"/>
      <c r="G9" s="47"/>
      <c r="H9" s="8"/>
      <c r="I9" s="48"/>
      <c r="K9" s="35"/>
      <c r="L9" s="7"/>
      <c r="M9" s="7"/>
      <c r="N9" s="7"/>
      <c r="O9" s="36"/>
    </row>
    <row r="10" spans="1:15" ht="13.5" thickTop="1">
      <c r="A10" s="12"/>
      <c r="B10" s="37"/>
      <c r="C10" s="37"/>
      <c r="D10" s="37"/>
      <c r="E10" s="38"/>
      <c r="G10" s="12"/>
      <c r="H10" s="16"/>
      <c r="I10" s="17"/>
      <c r="K10" s="12"/>
      <c r="L10" s="37"/>
      <c r="M10" s="37"/>
      <c r="N10" s="37"/>
      <c r="O10" s="38"/>
    </row>
    <row r="11" spans="1:15" ht="12.75">
      <c r="A11" s="15" t="s">
        <v>23</v>
      </c>
      <c r="B11" s="37"/>
      <c r="C11" s="37"/>
      <c r="D11" s="37"/>
      <c r="E11" s="38"/>
      <c r="G11" s="12"/>
      <c r="H11" s="16"/>
      <c r="I11" s="17"/>
      <c r="K11" s="15"/>
      <c r="L11" s="37"/>
      <c r="M11" s="37"/>
      <c r="N11" s="37"/>
      <c r="O11" s="38"/>
    </row>
    <row r="12" spans="1:15" ht="12.75">
      <c r="A12" s="12" t="s">
        <v>24</v>
      </c>
      <c r="B12" s="33"/>
      <c r="C12" s="33"/>
      <c r="D12" s="33"/>
      <c r="E12" s="34"/>
      <c r="G12" s="46"/>
      <c r="H12" s="20"/>
      <c r="I12" s="21"/>
      <c r="K12" s="12"/>
      <c r="L12" s="33"/>
      <c r="M12" s="33"/>
      <c r="N12" s="33"/>
      <c r="O12" s="34"/>
    </row>
    <row r="13" spans="1:15" ht="12.75">
      <c r="A13" s="12" t="s">
        <v>21</v>
      </c>
      <c r="B13" s="33"/>
      <c r="C13" s="33"/>
      <c r="D13" s="33"/>
      <c r="E13" s="34"/>
      <c r="G13" s="46"/>
      <c r="H13" s="20"/>
      <c r="I13" s="21"/>
      <c r="K13" s="12"/>
      <c r="L13" s="33"/>
      <c r="M13" s="33"/>
      <c r="N13" s="33"/>
      <c r="O13" s="34"/>
    </row>
    <row r="14" spans="1:15" ht="12.75">
      <c r="A14" s="12" t="s">
        <v>22</v>
      </c>
      <c r="B14" s="33"/>
      <c r="C14" s="33"/>
      <c r="D14" s="33"/>
      <c r="E14" s="34"/>
      <c r="G14" s="46"/>
      <c r="H14" s="20"/>
      <c r="I14" s="21"/>
      <c r="K14" s="12"/>
      <c r="L14" s="33"/>
      <c r="M14" s="33"/>
      <c r="N14" s="33"/>
      <c r="O14" s="34"/>
    </row>
    <row r="15" spans="1:15" ht="12.75">
      <c r="A15" s="12"/>
      <c r="B15" s="33"/>
      <c r="C15" s="33"/>
      <c r="D15" s="33"/>
      <c r="E15" s="34"/>
      <c r="G15" s="12"/>
      <c r="H15" s="16"/>
      <c r="I15" s="17"/>
      <c r="K15" s="12"/>
      <c r="L15" s="33"/>
      <c r="M15" s="33"/>
      <c r="N15" s="33"/>
      <c r="O15" s="34"/>
    </row>
    <row r="16" spans="1:15" ht="13.5" thickBot="1">
      <c r="A16" s="35" t="s">
        <v>25</v>
      </c>
      <c r="B16" s="7"/>
      <c r="C16" s="7"/>
      <c r="D16" s="7"/>
      <c r="E16" s="36"/>
      <c r="G16" s="47"/>
      <c r="H16" s="8"/>
      <c r="I16" s="48"/>
      <c r="K16" s="35"/>
      <c r="L16" s="7"/>
      <c r="M16" s="7"/>
      <c r="N16" s="7"/>
      <c r="O16" s="36"/>
    </row>
    <row r="17" spans="1:15" ht="13.5" thickTop="1">
      <c r="A17" s="12"/>
      <c r="B17" s="37"/>
      <c r="C17" s="37"/>
      <c r="D17" s="37"/>
      <c r="E17" s="38"/>
      <c r="G17" s="12"/>
      <c r="H17" s="16"/>
      <c r="I17" s="17"/>
      <c r="K17" s="12"/>
      <c r="L17" s="37"/>
      <c r="M17" s="37"/>
      <c r="N17" s="37"/>
      <c r="O17" s="38"/>
    </row>
    <row r="18" spans="1:15" ht="12.75">
      <c r="A18" s="15" t="s">
        <v>12</v>
      </c>
      <c r="B18" s="37"/>
      <c r="C18" s="37"/>
      <c r="D18" s="37"/>
      <c r="E18" s="38"/>
      <c r="G18" s="12"/>
      <c r="H18" s="16"/>
      <c r="I18" s="17"/>
      <c r="K18" s="15"/>
      <c r="L18" s="37"/>
      <c r="M18" s="37"/>
      <c r="N18" s="37"/>
      <c r="O18" s="38"/>
    </row>
    <row r="19" spans="1:15" ht="13.5" thickBot="1">
      <c r="A19" s="35" t="s">
        <v>22</v>
      </c>
      <c r="B19" s="7"/>
      <c r="C19" s="7"/>
      <c r="D19" s="7"/>
      <c r="E19" s="36"/>
      <c r="G19" s="49"/>
      <c r="H19" s="4"/>
      <c r="I19" s="50"/>
      <c r="K19" s="35"/>
      <c r="L19" s="7"/>
      <c r="M19" s="7"/>
      <c r="N19" s="7"/>
      <c r="O19" s="36"/>
    </row>
    <row r="20" spans="1:15" ht="13.5" thickTop="1">
      <c r="A20" s="12"/>
      <c r="B20" s="33"/>
      <c r="C20" s="33"/>
      <c r="D20" s="33"/>
      <c r="E20" s="34"/>
      <c r="G20" s="12"/>
      <c r="H20" s="16"/>
      <c r="I20" s="17"/>
      <c r="K20" s="12"/>
      <c r="L20" s="33"/>
      <c r="M20" s="33"/>
      <c r="N20" s="33"/>
      <c r="O20" s="34"/>
    </row>
    <row r="21" spans="1:15" ht="13.5" thickBot="1">
      <c r="A21" s="39" t="s">
        <v>27</v>
      </c>
      <c r="B21" s="40"/>
      <c r="C21" s="40"/>
      <c r="D21" s="40"/>
      <c r="E21" s="41"/>
      <c r="G21" s="51"/>
      <c r="H21" s="52"/>
      <c r="I21" s="53"/>
      <c r="K21" s="39"/>
      <c r="L21" s="40"/>
      <c r="M21" s="40"/>
      <c r="N21" s="40"/>
      <c r="O21" s="41"/>
    </row>
    <row r="22" spans="3:15" ht="13.5" thickBot="1">
      <c r="C22" s="6"/>
      <c r="D22" s="6"/>
      <c r="E22" s="6"/>
      <c r="M22" s="6"/>
      <c r="N22" s="6"/>
      <c r="O22" s="6"/>
    </row>
    <row r="23" spans="1:9" ht="12.75">
      <c r="A23" s="9" t="s">
        <v>28</v>
      </c>
      <c r="B23" s="25"/>
      <c r="C23" s="5"/>
      <c r="G23" s="9" t="s">
        <v>149</v>
      </c>
      <c r="H23" s="28"/>
      <c r="I23" s="25"/>
    </row>
    <row r="24" spans="1:9" ht="13.5" thickBot="1">
      <c r="A24" s="12"/>
      <c r="B24" s="17"/>
      <c r="C24" s="2"/>
      <c r="G24" s="22" t="s">
        <v>42</v>
      </c>
      <c r="H24" s="54"/>
      <c r="I24" s="81"/>
    </row>
    <row r="25" spans="1:3" ht="12.75">
      <c r="A25" s="12" t="s">
        <v>26</v>
      </c>
      <c r="B25" s="19"/>
      <c r="C25" s="1"/>
    </row>
    <row r="26" spans="1:3" ht="12.75">
      <c r="A26" s="12" t="s">
        <v>23</v>
      </c>
      <c r="B26" s="19"/>
      <c r="C26" s="1"/>
    </row>
    <row r="27" spans="1:3" ht="13.5" thickBot="1">
      <c r="A27" s="22" t="s">
        <v>14</v>
      </c>
      <c r="B27" s="84"/>
      <c r="C27" s="1"/>
    </row>
    <row r="28" ht="13.5" thickBot="1">
      <c r="B28" s="1"/>
    </row>
    <row r="29" spans="1:5" ht="12.75">
      <c r="A29" s="9" t="s">
        <v>39</v>
      </c>
      <c r="B29" s="10">
        <v>2004</v>
      </c>
      <c r="C29" s="10">
        <v>2005</v>
      </c>
      <c r="D29" s="10">
        <v>2006</v>
      </c>
      <c r="E29" s="11">
        <v>2007</v>
      </c>
    </row>
    <row r="30" spans="1:5" ht="12.75">
      <c r="A30" s="12"/>
      <c r="B30" s="13"/>
      <c r="C30" s="13"/>
      <c r="D30" s="13"/>
      <c r="E30" s="14"/>
    </row>
    <row r="31" spans="1:5" ht="12.75">
      <c r="A31" s="15" t="s">
        <v>26</v>
      </c>
      <c r="B31" s="16"/>
      <c r="C31" s="16"/>
      <c r="D31" s="16"/>
      <c r="E31" s="17"/>
    </row>
    <row r="32" spans="1:5" ht="12.75">
      <c r="A32" s="12" t="s">
        <v>36</v>
      </c>
      <c r="B32" s="18"/>
      <c r="C32" s="18"/>
      <c r="D32" s="18"/>
      <c r="E32" s="19"/>
    </row>
    <row r="33" spans="1:5" ht="12.75">
      <c r="A33" s="12" t="s">
        <v>37</v>
      </c>
      <c r="B33" s="18"/>
      <c r="C33" s="18"/>
      <c r="D33" s="18"/>
      <c r="E33" s="19"/>
    </row>
    <row r="34" spans="1:5" ht="12.75">
      <c r="A34" s="12" t="s">
        <v>38</v>
      </c>
      <c r="B34" s="18"/>
      <c r="C34" s="18"/>
      <c r="D34" s="18"/>
      <c r="E34" s="19"/>
    </row>
    <row r="35" spans="1:5" ht="12.75">
      <c r="A35" s="12"/>
      <c r="B35" s="18"/>
      <c r="C35" s="18"/>
      <c r="D35" s="18"/>
      <c r="E35" s="19"/>
    </row>
    <row r="36" spans="1:5" ht="12.75">
      <c r="A36" s="15" t="s">
        <v>23</v>
      </c>
      <c r="B36" s="18"/>
      <c r="C36" s="18"/>
      <c r="D36" s="18"/>
      <c r="E36" s="19"/>
    </row>
    <row r="37" spans="1:5" ht="12.75">
      <c r="A37" s="12" t="s">
        <v>36</v>
      </c>
      <c r="B37" s="18"/>
      <c r="C37" s="18"/>
      <c r="D37" s="18"/>
      <c r="E37" s="19"/>
    </row>
    <row r="38" spans="1:5" ht="12.75">
      <c r="A38" s="12" t="s">
        <v>37</v>
      </c>
      <c r="B38" s="18"/>
      <c r="C38" s="18"/>
      <c r="D38" s="18"/>
      <c r="E38" s="19"/>
    </row>
    <row r="39" spans="1:5" ht="12.75">
      <c r="A39" s="12" t="s">
        <v>38</v>
      </c>
      <c r="B39" s="20"/>
      <c r="C39" s="20"/>
      <c r="D39" s="20"/>
      <c r="E39" s="21"/>
    </row>
    <row r="40" spans="1:5" ht="12.75">
      <c r="A40" s="12"/>
      <c r="B40" s="16"/>
      <c r="C40" s="16"/>
      <c r="D40" s="16"/>
      <c r="E40" s="17"/>
    </row>
    <row r="41" spans="1:5" ht="12.75">
      <c r="A41" s="15" t="s">
        <v>12</v>
      </c>
      <c r="B41" s="20"/>
      <c r="C41" s="20"/>
      <c r="D41" s="20"/>
      <c r="E41" s="21"/>
    </row>
    <row r="42" spans="1:5" ht="12.75">
      <c r="A42" s="12" t="s">
        <v>36</v>
      </c>
      <c r="B42" s="16"/>
      <c r="C42" s="16"/>
      <c r="D42" s="16"/>
      <c r="E42" s="17"/>
    </row>
    <row r="43" spans="1:5" ht="12.75">
      <c r="A43" s="12" t="s">
        <v>37</v>
      </c>
      <c r="B43" s="16"/>
      <c r="C43" s="16"/>
      <c r="D43" s="16"/>
      <c r="E43" s="17"/>
    </row>
    <row r="44" spans="1:6" ht="12.75">
      <c r="A44" s="12" t="s">
        <v>38</v>
      </c>
      <c r="B44" s="20"/>
      <c r="C44" s="20"/>
      <c r="D44" s="20"/>
      <c r="E44" s="21"/>
      <c r="F44" s="1"/>
    </row>
    <row r="45" spans="1:5" ht="12.75">
      <c r="A45" s="12"/>
      <c r="B45" s="16"/>
      <c r="C45" s="16"/>
      <c r="D45" s="16"/>
      <c r="E45" s="17"/>
    </row>
    <row r="46" spans="1:5" ht="12.75">
      <c r="A46" s="15" t="s">
        <v>40</v>
      </c>
      <c r="B46" s="16"/>
      <c r="C46" s="16"/>
      <c r="D46" s="16"/>
      <c r="E46" s="17"/>
    </row>
    <row r="47" spans="1:5" ht="12.75">
      <c r="A47" s="12" t="s">
        <v>36</v>
      </c>
      <c r="B47" s="18"/>
      <c r="C47" s="18"/>
      <c r="D47" s="18"/>
      <c r="E47" s="19"/>
    </row>
    <row r="48" spans="1:5" ht="12.75">
      <c r="A48" s="12" t="s">
        <v>37</v>
      </c>
      <c r="B48" s="18"/>
      <c r="C48" s="18"/>
      <c r="D48" s="18"/>
      <c r="E48" s="19"/>
    </row>
    <row r="49" spans="1:5" ht="12.75">
      <c r="A49" s="12" t="s">
        <v>38</v>
      </c>
      <c r="B49" s="18"/>
      <c r="C49" s="18"/>
      <c r="D49" s="18"/>
      <c r="E49" s="19"/>
    </row>
    <row r="50" spans="1:5" ht="13.5" thickBot="1">
      <c r="A50" s="22" t="s">
        <v>41</v>
      </c>
      <c r="B50" s="23"/>
      <c r="C50" s="23"/>
      <c r="D50" s="23"/>
      <c r="E50" s="24"/>
    </row>
  </sheetData>
  <printOptions gridLines="1" headings="1"/>
  <pageMargins left="0.75" right="0.75" top="0.81" bottom="0.47" header="0.45" footer="0.34"/>
  <pageSetup fitToHeight="1" fitToWidth="1" horizontalDpi="600" verticalDpi="600" orientation="landscape" scale="76" r:id="rId3"/>
  <headerFooter alignWithMargins="0">
    <oddHeader>&amp;C
&amp;A</oddHeader>
    <oddFooter>&amp;CREDACTED
Highly Confidential per Protective Order in WUTC Docket No. UT-050814&amp;R21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A1">
      <selection activeCell="K5" sqref="K5:N35"/>
    </sheetView>
  </sheetViews>
  <sheetFormatPr defaultColWidth="9.140625" defaultRowHeight="12.75"/>
  <cols>
    <col min="1" max="1" width="19.421875" style="0" customWidth="1"/>
    <col min="2" max="2" width="11.140625" style="0" customWidth="1"/>
    <col min="9" max="9" width="3.8515625" style="0" customWidth="1"/>
    <col min="10" max="10" width="14.421875" style="0" customWidth="1"/>
    <col min="15" max="15" width="3.140625" style="0" customWidth="1"/>
  </cols>
  <sheetData>
    <row r="1" spans="1:17" ht="12.75">
      <c r="A1" s="26" t="s">
        <v>43</v>
      </c>
      <c r="B1" s="27"/>
      <c r="C1" s="28"/>
      <c r="D1" s="28"/>
      <c r="E1" s="28"/>
      <c r="F1" s="28"/>
      <c r="G1" s="28"/>
      <c r="H1" s="25"/>
      <c r="J1" s="9"/>
      <c r="K1" s="28"/>
      <c r="L1" s="28"/>
      <c r="M1" s="28"/>
      <c r="N1" s="25"/>
      <c r="P1" s="9" t="s">
        <v>50</v>
      </c>
      <c r="Q1" s="25"/>
    </row>
    <row r="2" spans="1:17" ht="12.75">
      <c r="A2" s="15" t="s">
        <v>55</v>
      </c>
      <c r="B2" s="16"/>
      <c r="C2" s="106" t="s">
        <v>54</v>
      </c>
      <c r="D2" s="107"/>
      <c r="E2" s="107"/>
      <c r="F2" s="107"/>
      <c r="G2" s="107"/>
      <c r="H2" s="108"/>
      <c r="J2" s="12"/>
      <c r="K2" s="106" t="s">
        <v>153</v>
      </c>
      <c r="L2" s="107"/>
      <c r="M2" s="107"/>
      <c r="N2" s="108"/>
      <c r="P2" s="12" t="s">
        <v>51</v>
      </c>
      <c r="Q2" s="17"/>
    </row>
    <row r="3" spans="1:17" ht="12.75">
      <c r="A3" s="12"/>
      <c r="B3" s="59" t="s">
        <v>152</v>
      </c>
      <c r="C3" s="59">
        <v>2004</v>
      </c>
      <c r="D3" s="59">
        <v>2005</v>
      </c>
      <c r="E3" s="59">
        <v>2006</v>
      </c>
      <c r="F3" s="59">
        <v>2007</v>
      </c>
      <c r="G3" s="59">
        <v>2008</v>
      </c>
      <c r="H3" s="60">
        <v>2009</v>
      </c>
      <c r="J3" s="12"/>
      <c r="K3" s="59">
        <v>2006</v>
      </c>
      <c r="L3" s="59">
        <v>2007</v>
      </c>
      <c r="M3" s="59">
        <v>2008</v>
      </c>
      <c r="N3" s="60">
        <v>2009</v>
      </c>
      <c r="P3" s="12" t="s">
        <v>52</v>
      </c>
      <c r="Q3" s="17"/>
    </row>
    <row r="4" spans="1:17" ht="12.75">
      <c r="A4" s="15" t="s">
        <v>56</v>
      </c>
      <c r="B4" s="16"/>
      <c r="C4" s="59"/>
      <c r="D4" s="59"/>
      <c r="E4" s="59"/>
      <c r="F4" s="59"/>
      <c r="G4" s="59"/>
      <c r="H4" s="60"/>
      <c r="J4" s="12"/>
      <c r="K4" s="16"/>
      <c r="L4" s="16"/>
      <c r="M4" s="16"/>
      <c r="N4" s="17"/>
      <c r="P4" s="12" t="s">
        <v>154</v>
      </c>
      <c r="Q4" s="17"/>
    </row>
    <row r="5" spans="1:17" ht="13.5" thickBot="1">
      <c r="A5" s="61" t="s">
        <v>45</v>
      </c>
      <c r="B5" s="56"/>
      <c r="C5" s="55"/>
      <c r="D5" s="55"/>
      <c r="E5" s="55"/>
      <c r="F5" s="55"/>
      <c r="G5" s="55"/>
      <c r="H5" s="62"/>
      <c r="I5" s="55"/>
      <c r="J5" s="61" t="s">
        <v>49</v>
      </c>
      <c r="K5" s="73"/>
      <c r="L5" s="73"/>
      <c r="M5" s="73"/>
      <c r="N5" s="74"/>
      <c r="P5" s="22" t="s">
        <v>53</v>
      </c>
      <c r="Q5" s="68"/>
    </row>
    <row r="6" spans="1:14" ht="12.75">
      <c r="A6" s="12" t="s">
        <v>36</v>
      </c>
      <c r="B6" s="16"/>
      <c r="C6" s="16"/>
      <c r="D6" s="16"/>
      <c r="E6" s="16"/>
      <c r="F6" s="16"/>
      <c r="G6" s="16"/>
      <c r="H6" s="17"/>
      <c r="J6" s="12" t="s">
        <v>36</v>
      </c>
      <c r="K6" s="69"/>
      <c r="L6" s="69"/>
      <c r="M6" s="69"/>
      <c r="N6" s="70"/>
    </row>
    <row r="7" spans="1:14" ht="12.75">
      <c r="A7" s="12" t="s">
        <v>37</v>
      </c>
      <c r="B7" s="16"/>
      <c r="C7" s="20"/>
      <c r="D7" s="20"/>
      <c r="E7" s="20"/>
      <c r="F7" s="20"/>
      <c r="G7" s="20"/>
      <c r="H7" s="21"/>
      <c r="J7" s="12" t="s">
        <v>37</v>
      </c>
      <c r="K7" s="69"/>
      <c r="L7" s="69"/>
      <c r="M7" s="69"/>
      <c r="N7" s="70"/>
    </row>
    <row r="8" spans="1:14" ht="12.75">
      <c r="A8" s="12" t="s">
        <v>38</v>
      </c>
      <c r="B8" s="16"/>
      <c r="C8" s="16"/>
      <c r="D8" s="16"/>
      <c r="E8" s="16"/>
      <c r="F8" s="16"/>
      <c r="G8" s="16"/>
      <c r="H8" s="17"/>
      <c r="J8" s="12" t="s">
        <v>38</v>
      </c>
      <c r="K8" s="69"/>
      <c r="L8" s="69"/>
      <c r="M8" s="69"/>
      <c r="N8" s="70"/>
    </row>
    <row r="9" spans="1:14" ht="12.75">
      <c r="A9" s="12"/>
      <c r="B9" s="16"/>
      <c r="C9" s="16"/>
      <c r="D9" s="16"/>
      <c r="E9" s="16"/>
      <c r="F9" s="16"/>
      <c r="G9" s="16"/>
      <c r="H9" s="17"/>
      <c r="J9" s="12"/>
      <c r="K9" s="69"/>
      <c r="L9" s="69"/>
      <c r="M9" s="69"/>
      <c r="N9" s="70"/>
    </row>
    <row r="10" spans="1:14" ht="12.75">
      <c r="A10" s="61" t="s">
        <v>46</v>
      </c>
      <c r="B10" s="56"/>
      <c r="C10" s="55"/>
      <c r="D10" s="55"/>
      <c r="E10" s="55"/>
      <c r="F10" s="55"/>
      <c r="G10" s="55"/>
      <c r="H10" s="62"/>
      <c r="I10" s="55"/>
      <c r="J10" s="61" t="s">
        <v>49</v>
      </c>
      <c r="K10" s="73"/>
      <c r="L10" s="73"/>
      <c r="M10" s="73"/>
      <c r="N10" s="74"/>
    </row>
    <row r="11" spans="1:14" ht="12.75">
      <c r="A11" s="12" t="s">
        <v>36</v>
      </c>
      <c r="B11" s="16"/>
      <c r="C11" s="16"/>
      <c r="D11" s="16"/>
      <c r="E11" s="16"/>
      <c r="F11" s="16"/>
      <c r="G11" s="16"/>
      <c r="H11" s="17"/>
      <c r="J11" s="12" t="s">
        <v>36</v>
      </c>
      <c r="K11" s="69"/>
      <c r="L11" s="69"/>
      <c r="M11" s="69"/>
      <c r="N11" s="70"/>
    </row>
    <row r="12" spans="1:14" ht="12.75">
      <c r="A12" s="12" t="s">
        <v>37</v>
      </c>
      <c r="B12" s="16"/>
      <c r="C12" s="16"/>
      <c r="D12" s="16"/>
      <c r="E12" s="16"/>
      <c r="F12" s="16"/>
      <c r="G12" s="16"/>
      <c r="H12" s="17"/>
      <c r="J12" s="12" t="s">
        <v>37</v>
      </c>
      <c r="K12" s="69"/>
      <c r="L12" s="69"/>
      <c r="M12" s="69"/>
      <c r="N12" s="70"/>
    </row>
    <row r="13" spans="1:14" ht="12.75">
      <c r="A13" s="12" t="s">
        <v>38</v>
      </c>
      <c r="B13" s="16"/>
      <c r="C13" s="20"/>
      <c r="D13" s="20"/>
      <c r="E13" s="20"/>
      <c r="F13" s="20"/>
      <c r="G13" s="20"/>
      <c r="H13" s="21"/>
      <c r="J13" s="12" t="s">
        <v>38</v>
      </c>
      <c r="K13" s="69"/>
      <c r="L13" s="69"/>
      <c r="M13" s="69"/>
      <c r="N13" s="70"/>
    </row>
    <row r="14" spans="1:14" ht="12.75">
      <c r="A14" s="12"/>
      <c r="B14" s="16"/>
      <c r="C14" s="16"/>
      <c r="D14" s="16"/>
      <c r="E14" s="16"/>
      <c r="F14" s="16"/>
      <c r="G14" s="16"/>
      <c r="H14" s="17"/>
      <c r="J14" s="12"/>
      <c r="K14" s="69"/>
      <c r="L14" s="69"/>
      <c r="M14" s="69"/>
      <c r="N14" s="70"/>
    </row>
    <row r="15" spans="1:14" ht="12.75">
      <c r="A15" s="61" t="s">
        <v>47</v>
      </c>
      <c r="B15" s="56"/>
      <c r="C15" s="55"/>
      <c r="D15" s="55"/>
      <c r="E15" s="55"/>
      <c r="F15" s="55"/>
      <c r="G15" s="55"/>
      <c r="H15" s="62"/>
      <c r="I15" s="55"/>
      <c r="J15" s="61" t="s">
        <v>49</v>
      </c>
      <c r="K15" s="73"/>
      <c r="L15" s="73"/>
      <c r="M15" s="73"/>
      <c r="N15" s="74"/>
    </row>
    <row r="16" spans="1:14" ht="12.75">
      <c r="A16" s="12" t="s">
        <v>36</v>
      </c>
      <c r="B16" s="16"/>
      <c r="C16" s="16"/>
      <c r="D16" s="16"/>
      <c r="E16" s="16"/>
      <c r="F16" s="16"/>
      <c r="G16" s="16"/>
      <c r="H16" s="17"/>
      <c r="J16" s="12" t="s">
        <v>36</v>
      </c>
      <c r="K16" s="69"/>
      <c r="L16" s="69"/>
      <c r="M16" s="69"/>
      <c r="N16" s="70"/>
    </row>
    <row r="17" spans="1:14" ht="12.75">
      <c r="A17" s="12" t="s">
        <v>37</v>
      </c>
      <c r="B17" s="16"/>
      <c r="C17" s="20"/>
      <c r="D17" s="20"/>
      <c r="E17" s="20"/>
      <c r="F17" s="20"/>
      <c r="G17" s="20"/>
      <c r="H17" s="21"/>
      <c r="J17" s="12" t="s">
        <v>37</v>
      </c>
      <c r="K17" s="69"/>
      <c r="L17" s="69"/>
      <c r="M17" s="69"/>
      <c r="N17" s="70"/>
    </row>
    <row r="18" spans="1:14" ht="12.75">
      <c r="A18" s="12" t="s">
        <v>38</v>
      </c>
      <c r="B18" s="16"/>
      <c r="C18" s="16"/>
      <c r="D18" s="16"/>
      <c r="E18" s="16"/>
      <c r="F18" s="16"/>
      <c r="G18" s="16"/>
      <c r="H18" s="17"/>
      <c r="J18" s="12" t="s">
        <v>38</v>
      </c>
      <c r="K18" s="69"/>
      <c r="L18" s="69"/>
      <c r="M18" s="69"/>
      <c r="N18" s="70"/>
    </row>
    <row r="19" spans="1:14" ht="12.75">
      <c r="A19" s="12"/>
      <c r="B19" s="16"/>
      <c r="C19" s="16"/>
      <c r="D19" s="16"/>
      <c r="E19" s="16"/>
      <c r="F19" s="16"/>
      <c r="G19" s="16"/>
      <c r="H19" s="17"/>
      <c r="J19" s="12"/>
      <c r="K19" s="69"/>
      <c r="L19" s="69"/>
      <c r="M19" s="69"/>
      <c r="N19" s="70"/>
    </row>
    <row r="20" spans="1:14" ht="12.75">
      <c r="A20" s="61" t="s">
        <v>48</v>
      </c>
      <c r="B20" s="56"/>
      <c r="C20" s="55"/>
      <c r="D20" s="55"/>
      <c r="E20" s="55"/>
      <c r="F20" s="55"/>
      <c r="G20" s="55"/>
      <c r="H20" s="62"/>
      <c r="I20" s="55"/>
      <c r="J20" s="61" t="s">
        <v>49</v>
      </c>
      <c r="K20" s="73"/>
      <c r="L20" s="73"/>
      <c r="M20" s="73"/>
      <c r="N20" s="74"/>
    </row>
    <row r="21" spans="1:14" ht="12.75">
      <c r="A21" s="12" t="s">
        <v>36</v>
      </c>
      <c r="B21" s="16"/>
      <c r="C21" s="18"/>
      <c r="D21" s="18"/>
      <c r="E21" s="18"/>
      <c r="F21" s="18"/>
      <c r="G21" s="18"/>
      <c r="H21" s="19"/>
      <c r="J21" s="12" t="s">
        <v>36</v>
      </c>
      <c r="K21" s="69"/>
      <c r="L21" s="69"/>
      <c r="M21" s="69"/>
      <c r="N21" s="70"/>
    </row>
    <row r="22" spans="1:14" ht="12.75">
      <c r="A22" s="12" t="s">
        <v>37</v>
      </c>
      <c r="B22" s="16"/>
      <c r="C22" s="18"/>
      <c r="D22" s="18"/>
      <c r="E22" s="18"/>
      <c r="F22" s="18"/>
      <c r="G22" s="18"/>
      <c r="H22" s="19"/>
      <c r="J22" s="12" t="s">
        <v>37</v>
      </c>
      <c r="K22" s="69"/>
      <c r="L22" s="69"/>
      <c r="M22" s="69"/>
      <c r="N22" s="70"/>
    </row>
    <row r="23" spans="1:14" ht="12.75">
      <c r="A23" s="12" t="s">
        <v>38</v>
      </c>
      <c r="B23" s="16"/>
      <c r="C23" s="18"/>
      <c r="D23" s="18"/>
      <c r="E23" s="18"/>
      <c r="F23" s="18"/>
      <c r="G23" s="18"/>
      <c r="H23" s="19"/>
      <c r="J23" s="12" t="s">
        <v>38</v>
      </c>
      <c r="K23" s="69"/>
      <c r="L23" s="69"/>
      <c r="M23" s="69"/>
      <c r="N23" s="70"/>
    </row>
    <row r="24" spans="1:14" ht="12.75">
      <c r="A24" s="12"/>
      <c r="B24" s="16"/>
      <c r="C24" s="16"/>
      <c r="D24" s="16"/>
      <c r="E24" s="16"/>
      <c r="F24" s="16"/>
      <c r="G24" s="16"/>
      <c r="H24" s="17"/>
      <c r="J24" s="12"/>
      <c r="K24" s="69"/>
      <c r="L24" s="69"/>
      <c r="M24" s="69"/>
      <c r="N24" s="70"/>
    </row>
    <row r="25" spans="1:14" ht="12.75">
      <c r="A25" s="61" t="s">
        <v>44</v>
      </c>
      <c r="B25" s="56"/>
      <c r="C25" s="55"/>
      <c r="D25" s="55"/>
      <c r="E25" s="55"/>
      <c r="F25" s="55"/>
      <c r="G25" s="55"/>
      <c r="H25" s="62"/>
      <c r="I25" s="55"/>
      <c r="J25" s="61" t="s">
        <v>49</v>
      </c>
      <c r="K25" s="73"/>
      <c r="L25" s="73"/>
      <c r="M25" s="73"/>
      <c r="N25" s="74"/>
    </row>
    <row r="26" spans="1:14" ht="12.75">
      <c r="A26" s="12" t="s">
        <v>36</v>
      </c>
      <c r="B26" s="16"/>
      <c r="C26" s="18"/>
      <c r="D26" s="18"/>
      <c r="E26" s="18"/>
      <c r="F26" s="18"/>
      <c r="G26" s="18"/>
      <c r="H26" s="19"/>
      <c r="J26" s="12" t="s">
        <v>36</v>
      </c>
      <c r="K26" s="69"/>
      <c r="L26" s="69"/>
      <c r="M26" s="69"/>
      <c r="N26" s="70"/>
    </row>
    <row r="27" spans="1:14" ht="12.75">
      <c r="A27" s="12" t="s">
        <v>37</v>
      </c>
      <c r="B27" s="16"/>
      <c r="C27" s="18"/>
      <c r="D27" s="18"/>
      <c r="E27" s="18"/>
      <c r="F27" s="18"/>
      <c r="G27" s="18"/>
      <c r="H27" s="19"/>
      <c r="J27" s="12" t="s">
        <v>37</v>
      </c>
      <c r="K27" s="69"/>
      <c r="L27" s="69"/>
      <c r="M27" s="69"/>
      <c r="N27" s="70"/>
    </row>
    <row r="28" spans="1:14" ht="12.75">
      <c r="A28" s="12" t="s">
        <v>38</v>
      </c>
      <c r="B28" s="16"/>
      <c r="C28" s="18"/>
      <c r="D28" s="18"/>
      <c r="E28" s="18"/>
      <c r="F28" s="18"/>
      <c r="G28" s="18"/>
      <c r="H28" s="19"/>
      <c r="J28" s="12" t="s">
        <v>38</v>
      </c>
      <c r="K28" s="69"/>
      <c r="L28" s="69"/>
      <c r="M28" s="69"/>
      <c r="N28" s="70"/>
    </row>
    <row r="29" spans="1:14" ht="12.75">
      <c r="A29" s="12"/>
      <c r="B29" s="16"/>
      <c r="C29" s="16"/>
      <c r="D29" s="16"/>
      <c r="E29" s="16"/>
      <c r="F29" s="16"/>
      <c r="G29" s="16"/>
      <c r="H29" s="17"/>
      <c r="J29" s="12"/>
      <c r="K29" s="16"/>
      <c r="L29" s="16"/>
      <c r="M29" s="16"/>
      <c r="N29" s="17"/>
    </row>
    <row r="30" spans="1:14" ht="12.75">
      <c r="A30" s="61" t="s">
        <v>49</v>
      </c>
      <c r="B30" s="55"/>
      <c r="C30" s="57"/>
      <c r="D30" s="57"/>
      <c r="E30" s="57"/>
      <c r="F30" s="57"/>
      <c r="G30" s="57"/>
      <c r="H30" s="63"/>
      <c r="I30" s="55"/>
      <c r="J30" s="61" t="s">
        <v>27</v>
      </c>
      <c r="K30" s="73"/>
      <c r="L30" s="73"/>
      <c r="M30" s="73"/>
      <c r="N30" s="74"/>
    </row>
    <row r="31" spans="1:14" ht="12.75">
      <c r="A31" s="12"/>
      <c r="B31" s="16"/>
      <c r="C31" s="58"/>
      <c r="D31" s="58"/>
      <c r="E31" s="58"/>
      <c r="F31" s="58"/>
      <c r="G31" s="58"/>
      <c r="H31" s="64"/>
      <c r="I31" s="16"/>
      <c r="J31" s="12"/>
      <c r="K31" s="16"/>
      <c r="L31" s="16"/>
      <c r="M31" s="16"/>
      <c r="N31" s="17"/>
    </row>
    <row r="32" spans="1:14" ht="12.75">
      <c r="A32" s="12"/>
      <c r="B32" s="16"/>
      <c r="C32" s="16"/>
      <c r="D32" s="16"/>
      <c r="E32" s="16"/>
      <c r="F32" s="16"/>
      <c r="G32" s="16"/>
      <c r="H32" s="17"/>
      <c r="J32" s="12" t="s">
        <v>36</v>
      </c>
      <c r="K32" s="69"/>
      <c r="L32" s="69"/>
      <c r="M32" s="69"/>
      <c r="N32" s="70"/>
    </row>
    <row r="33" spans="1:14" ht="12.75">
      <c r="A33" s="12"/>
      <c r="B33" s="16"/>
      <c r="C33" s="16"/>
      <c r="D33" s="16"/>
      <c r="E33" s="16"/>
      <c r="F33" s="16"/>
      <c r="G33" s="16"/>
      <c r="H33" s="17"/>
      <c r="J33" s="12" t="s">
        <v>37</v>
      </c>
      <c r="K33" s="69"/>
      <c r="L33" s="69"/>
      <c r="M33" s="69"/>
      <c r="N33" s="70"/>
    </row>
    <row r="34" spans="1:14" s="16" customFormat="1" ht="12.75">
      <c r="A34" s="12"/>
      <c r="H34" s="17"/>
      <c r="I34"/>
      <c r="J34" s="12" t="s">
        <v>38</v>
      </c>
      <c r="K34" s="69"/>
      <c r="L34" s="69"/>
      <c r="M34" s="69"/>
      <c r="N34" s="70"/>
    </row>
    <row r="35" spans="1:14" s="16" customFormat="1" ht="13.5" thickBot="1">
      <c r="A35" s="65"/>
      <c r="B35" s="66"/>
      <c r="C35" s="66"/>
      <c r="D35" s="66"/>
      <c r="E35" s="66"/>
      <c r="F35" s="66"/>
      <c r="G35" s="66"/>
      <c r="H35" s="67"/>
      <c r="I35" s="3"/>
      <c r="J35" s="65" t="s">
        <v>150</v>
      </c>
      <c r="K35" s="71"/>
      <c r="L35" s="71"/>
      <c r="M35" s="71"/>
      <c r="N35" s="72"/>
    </row>
    <row r="37" spans="11:14" ht="12.75">
      <c r="K37" s="85"/>
      <c r="L37" s="85"/>
      <c r="M37" s="85"/>
      <c r="N37" s="85"/>
    </row>
  </sheetData>
  <mergeCells count="2">
    <mergeCell ref="C2:H2"/>
    <mergeCell ref="K2:N2"/>
  </mergeCells>
  <printOptions gridLines="1" headings="1"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
&amp;A</oddHeader>
    <oddFooter>&amp;CREDACTED
Highly Confidential per Protective Order in WUTC Docket No. UT-050814&amp;R22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114"/>
  <sheetViews>
    <sheetView workbookViewId="0" topLeftCell="A1">
      <selection activeCell="D116" sqref="D116"/>
    </sheetView>
  </sheetViews>
  <sheetFormatPr defaultColWidth="9.140625" defaultRowHeight="12.75"/>
  <cols>
    <col min="3" max="3" width="15.28125" style="0" bestFit="1" customWidth="1"/>
    <col min="4" max="7" width="12.7109375" style="0" customWidth="1"/>
    <col min="8" max="10" width="12.28125" style="0" bestFit="1" customWidth="1"/>
  </cols>
  <sheetData>
    <row r="2" spans="2:3" ht="12.75">
      <c r="B2" t="s">
        <v>90</v>
      </c>
      <c r="C2" t="s">
        <v>91</v>
      </c>
    </row>
    <row r="3" spans="2:3" ht="12.75">
      <c r="B3" t="s">
        <v>57</v>
      </c>
      <c r="C3" t="s">
        <v>58</v>
      </c>
    </row>
    <row r="5" spans="2:4" ht="12.75">
      <c r="B5" t="s">
        <v>61</v>
      </c>
      <c r="D5" t="s">
        <v>59</v>
      </c>
    </row>
    <row r="6" spans="2:7" ht="69" customHeight="1">
      <c r="B6" t="s">
        <v>62</v>
      </c>
      <c r="C6" t="s">
        <v>63</v>
      </c>
      <c r="D6" s="77" t="s">
        <v>96</v>
      </c>
      <c r="E6" s="77" t="s">
        <v>92</v>
      </c>
      <c r="F6" s="77" t="s">
        <v>60</v>
      </c>
      <c r="G6" s="77" t="s">
        <v>27</v>
      </c>
    </row>
    <row r="7" spans="2:7" ht="12.75">
      <c r="B7" t="s">
        <v>7</v>
      </c>
      <c r="C7" t="s">
        <v>64</v>
      </c>
      <c r="E7">
        <v>3.01</v>
      </c>
      <c r="F7">
        <v>0</v>
      </c>
      <c r="G7">
        <v>3.01</v>
      </c>
    </row>
    <row r="8" spans="3:7" ht="12.75">
      <c r="C8" t="s">
        <v>65</v>
      </c>
      <c r="E8">
        <v>143.05</v>
      </c>
      <c r="F8">
        <v>-6.89</v>
      </c>
      <c r="G8">
        <v>136.16</v>
      </c>
    </row>
    <row r="9" spans="3:7" ht="12.75">
      <c r="C9" t="s">
        <v>66</v>
      </c>
      <c r="E9">
        <v>317.31</v>
      </c>
      <c r="F9">
        <v>208.4</v>
      </c>
      <c r="G9">
        <v>525.71</v>
      </c>
    </row>
    <row r="10" spans="3:7" ht="12.75">
      <c r="C10" t="s">
        <v>67</v>
      </c>
      <c r="E10">
        <v>120.35</v>
      </c>
      <c r="F10">
        <v>14.07</v>
      </c>
      <c r="G10">
        <v>134.42</v>
      </c>
    </row>
    <row r="11" spans="3:7" ht="12.75">
      <c r="C11" t="s">
        <v>68</v>
      </c>
      <c r="E11">
        <v>86.36</v>
      </c>
      <c r="F11">
        <v>21.54</v>
      </c>
      <c r="G11">
        <v>107.9</v>
      </c>
    </row>
    <row r="12" spans="3:7" ht="12.75">
      <c r="C12" t="s">
        <v>69</v>
      </c>
      <c r="F12">
        <v>3.22</v>
      </c>
      <c r="G12">
        <v>3.22</v>
      </c>
    </row>
    <row r="13" spans="3:7" ht="12.75">
      <c r="C13" t="s">
        <v>70</v>
      </c>
      <c r="E13">
        <v>59.29</v>
      </c>
      <c r="F13">
        <v>31.99</v>
      </c>
      <c r="G13">
        <v>91.28</v>
      </c>
    </row>
    <row r="14" spans="3:7" ht="12.75">
      <c r="C14" t="s">
        <v>71</v>
      </c>
      <c r="E14">
        <v>158.05</v>
      </c>
      <c r="F14">
        <v>121.57</v>
      </c>
      <c r="G14">
        <v>279.62</v>
      </c>
    </row>
    <row r="15" spans="3:7" ht="12.75">
      <c r="C15" t="s">
        <v>72</v>
      </c>
      <c r="E15">
        <v>48.31</v>
      </c>
      <c r="F15">
        <v>27.47</v>
      </c>
      <c r="G15">
        <v>75.78</v>
      </c>
    </row>
    <row r="16" spans="2:7" ht="12.75">
      <c r="B16" s="76" t="s">
        <v>73</v>
      </c>
      <c r="C16" s="76"/>
      <c r="D16" s="76"/>
      <c r="E16" s="76">
        <v>935.73</v>
      </c>
      <c r="F16" s="76">
        <v>421.37</v>
      </c>
      <c r="G16" s="76">
        <v>1357.1</v>
      </c>
    </row>
    <row r="17" spans="2:7" ht="12.75">
      <c r="B17" t="s">
        <v>97</v>
      </c>
      <c r="C17" t="s">
        <v>75</v>
      </c>
      <c r="D17">
        <v>2.35</v>
      </c>
      <c r="G17">
        <v>2.35</v>
      </c>
    </row>
    <row r="18" spans="3:7" ht="12.75">
      <c r="C18" t="s">
        <v>83</v>
      </c>
      <c r="D18">
        <v>1.06</v>
      </c>
      <c r="G18">
        <v>1.06</v>
      </c>
    </row>
    <row r="19" spans="3:7" ht="12.75">
      <c r="C19" t="s">
        <v>84</v>
      </c>
      <c r="D19">
        <v>0.32</v>
      </c>
      <c r="G19">
        <v>0.32</v>
      </c>
    </row>
    <row r="20" spans="3:7" ht="12.75">
      <c r="C20" t="s">
        <v>64</v>
      </c>
      <c r="D20">
        <v>0</v>
      </c>
      <c r="G20">
        <v>0</v>
      </c>
    </row>
    <row r="21" spans="3:7" ht="12.75">
      <c r="C21" t="s">
        <v>98</v>
      </c>
      <c r="D21">
        <v>0</v>
      </c>
      <c r="G21">
        <v>0</v>
      </c>
    </row>
    <row r="22" spans="3:7" ht="12.75">
      <c r="C22" t="s">
        <v>85</v>
      </c>
      <c r="D22" s="75">
        <v>29.45</v>
      </c>
      <c r="G22">
        <v>29.45</v>
      </c>
    </row>
    <row r="23" spans="3:7" ht="12.75">
      <c r="C23" t="s">
        <v>86</v>
      </c>
      <c r="D23">
        <v>0.08</v>
      </c>
      <c r="G23">
        <v>0.08</v>
      </c>
    </row>
    <row r="24" spans="3:7" ht="12.75">
      <c r="C24" t="s">
        <v>65</v>
      </c>
      <c r="D24">
        <v>21.04</v>
      </c>
      <c r="G24">
        <v>21.04</v>
      </c>
    </row>
    <row r="25" spans="3:7" ht="12.75">
      <c r="C25" t="s">
        <v>66</v>
      </c>
      <c r="D25">
        <v>2.51</v>
      </c>
      <c r="G25">
        <v>2.51</v>
      </c>
    </row>
    <row r="26" spans="3:7" ht="12.75">
      <c r="C26" t="s">
        <v>80</v>
      </c>
      <c r="D26">
        <v>0.12</v>
      </c>
      <c r="G26">
        <v>0.12</v>
      </c>
    </row>
    <row r="27" spans="3:7" ht="12.75">
      <c r="C27" t="s">
        <v>67</v>
      </c>
      <c r="D27">
        <v>0.02</v>
      </c>
      <c r="G27">
        <v>0.02</v>
      </c>
    </row>
    <row r="28" spans="3:7" ht="12.75">
      <c r="C28" t="s">
        <v>68</v>
      </c>
      <c r="D28">
        <v>38.56</v>
      </c>
      <c r="G28">
        <v>38.56</v>
      </c>
    </row>
    <row r="29" spans="3:7" ht="12.75">
      <c r="C29" t="s">
        <v>81</v>
      </c>
      <c r="D29">
        <v>0.03</v>
      </c>
      <c r="G29">
        <v>0.03</v>
      </c>
    </row>
    <row r="30" spans="3:7" ht="12.75">
      <c r="C30" t="s">
        <v>87</v>
      </c>
      <c r="D30">
        <v>0.02</v>
      </c>
      <c r="G30">
        <v>0.02</v>
      </c>
    </row>
    <row r="31" spans="3:7" ht="12.75">
      <c r="C31" t="s">
        <v>70</v>
      </c>
      <c r="D31">
        <v>1.17</v>
      </c>
      <c r="G31">
        <v>1.17</v>
      </c>
    </row>
    <row r="32" spans="3:7" ht="12.75">
      <c r="C32" t="s">
        <v>71</v>
      </c>
      <c r="D32">
        <v>19.15</v>
      </c>
      <c r="G32">
        <v>19.15</v>
      </c>
    </row>
    <row r="33" spans="2:7" ht="12.75">
      <c r="B33" s="76" t="s">
        <v>99</v>
      </c>
      <c r="C33" s="76"/>
      <c r="D33" s="76">
        <v>115.88</v>
      </c>
      <c r="E33" s="76"/>
      <c r="F33" s="76"/>
      <c r="G33" s="76">
        <v>115.88</v>
      </c>
    </row>
    <row r="34" spans="2:7" ht="12.75">
      <c r="B34" t="s">
        <v>74</v>
      </c>
      <c r="C34" t="s">
        <v>75</v>
      </c>
      <c r="E34">
        <v>173.35</v>
      </c>
      <c r="F34">
        <v>67.25</v>
      </c>
      <c r="G34">
        <v>240.6</v>
      </c>
    </row>
    <row r="35" spans="3:7" ht="12.75">
      <c r="C35" t="s">
        <v>93</v>
      </c>
      <c r="E35">
        <v>0</v>
      </c>
      <c r="G35">
        <v>0</v>
      </c>
    </row>
    <row r="36" spans="3:7" ht="12.75">
      <c r="C36" t="s">
        <v>94</v>
      </c>
      <c r="E36">
        <v>0</v>
      </c>
      <c r="G36">
        <v>0</v>
      </c>
    </row>
    <row r="37" spans="3:7" ht="12.75">
      <c r="C37" s="76" t="s">
        <v>76</v>
      </c>
      <c r="D37" s="76"/>
      <c r="E37" s="76">
        <v>13.98</v>
      </c>
      <c r="F37" s="76">
        <v>197.89</v>
      </c>
      <c r="G37" s="76">
        <v>211.87</v>
      </c>
    </row>
    <row r="38" spans="3:7" ht="12.75">
      <c r="C38" t="s">
        <v>77</v>
      </c>
      <c r="E38">
        <v>0.35</v>
      </c>
      <c r="F38">
        <v>0</v>
      </c>
      <c r="G38">
        <v>0.35</v>
      </c>
    </row>
    <row r="39" spans="2:7" ht="12.75">
      <c r="B39" t="s">
        <v>78</v>
      </c>
      <c r="E39">
        <v>187.68</v>
      </c>
      <c r="F39">
        <v>265.14</v>
      </c>
      <c r="G39">
        <v>452.82</v>
      </c>
    </row>
    <row r="40" spans="2:7" ht="12.75">
      <c r="B40" t="s">
        <v>79</v>
      </c>
      <c r="C40" t="s">
        <v>80</v>
      </c>
      <c r="E40">
        <v>36.61</v>
      </c>
      <c r="F40">
        <v>6.92</v>
      </c>
      <c r="G40">
        <v>43.53</v>
      </c>
    </row>
    <row r="41" spans="3:7" ht="12.75">
      <c r="C41" t="s">
        <v>81</v>
      </c>
      <c r="E41">
        <v>259.02</v>
      </c>
      <c r="F41">
        <v>37.44</v>
      </c>
      <c r="G41">
        <v>296.46</v>
      </c>
    </row>
    <row r="42" spans="2:7" ht="12.75">
      <c r="B42" t="s">
        <v>82</v>
      </c>
      <c r="E42">
        <v>295.63</v>
      </c>
      <c r="F42">
        <v>44.36</v>
      </c>
      <c r="G42">
        <v>339.99</v>
      </c>
    </row>
    <row r="43" spans="2:7" ht="12.75">
      <c r="B43" t="s">
        <v>6</v>
      </c>
      <c r="C43" t="s">
        <v>83</v>
      </c>
      <c r="E43">
        <v>1.5</v>
      </c>
      <c r="F43">
        <v>0.34</v>
      </c>
      <c r="G43">
        <v>1.84</v>
      </c>
    </row>
    <row r="44" spans="3:7" ht="12.75">
      <c r="C44" t="s">
        <v>84</v>
      </c>
      <c r="E44">
        <v>1279.64</v>
      </c>
      <c r="F44">
        <v>446.28</v>
      </c>
      <c r="G44">
        <v>1725.92</v>
      </c>
    </row>
    <row r="45" spans="3:7" ht="12.75">
      <c r="C45" t="s">
        <v>85</v>
      </c>
      <c r="E45">
        <v>2828.72</v>
      </c>
      <c r="F45">
        <v>727.43</v>
      </c>
      <c r="G45">
        <v>3556.15</v>
      </c>
    </row>
    <row r="46" spans="3:7" ht="12.75">
      <c r="C46" t="s">
        <v>86</v>
      </c>
      <c r="E46">
        <v>199.71</v>
      </c>
      <c r="F46">
        <v>35.56</v>
      </c>
      <c r="G46">
        <v>235.27</v>
      </c>
    </row>
    <row r="47" spans="3:7" ht="12.75">
      <c r="C47" t="s">
        <v>87</v>
      </c>
      <c r="E47">
        <v>171.92</v>
      </c>
      <c r="F47">
        <v>14.8</v>
      </c>
      <c r="G47">
        <v>186.72</v>
      </c>
    </row>
    <row r="48" spans="3:7" ht="12.75">
      <c r="C48" t="s">
        <v>95</v>
      </c>
      <c r="E48">
        <v>0.53</v>
      </c>
      <c r="G48">
        <v>0.53</v>
      </c>
    </row>
    <row r="49" spans="2:7" ht="12.75">
      <c r="B49" t="s">
        <v>88</v>
      </c>
      <c r="E49">
        <v>4482.02</v>
      </c>
      <c r="F49">
        <v>1224.41</v>
      </c>
      <c r="G49">
        <v>5706.43</v>
      </c>
    </row>
    <row r="50" spans="2:7" ht="12.75">
      <c r="B50" s="76" t="s">
        <v>27</v>
      </c>
      <c r="C50" s="76"/>
      <c r="D50" s="76">
        <v>115.88</v>
      </c>
      <c r="E50" s="76">
        <v>5901.06</v>
      </c>
      <c r="F50" s="76">
        <v>1955.28</v>
      </c>
      <c r="G50" s="76">
        <v>7972.22</v>
      </c>
    </row>
    <row r="51" spans="2:7" ht="12.75">
      <c r="B51" s="75"/>
      <c r="C51" s="75"/>
      <c r="D51" s="75"/>
      <c r="E51" s="75"/>
      <c r="F51" s="75"/>
      <c r="G51" s="75"/>
    </row>
    <row r="52" spans="3:7" ht="12.75">
      <c r="C52" t="s">
        <v>6</v>
      </c>
      <c r="D52">
        <f>D55-(D53+D54)</f>
        <v>0</v>
      </c>
      <c r="E52">
        <f>E55-(E53+E54)</f>
        <v>4951.35</v>
      </c>
      <c r="F52">
        <f>F55-(F53+F54)</f>
        <v>1336.02</v>
      </c>
      <c r="G52">
        <f>G55-(G53+G54)</f>
        <v>6287.370000000001</v>
      </c>
    </row>
    <row r="53" spans="3:7" ht="12.75">
      <c r="C53" t="s">
        <v>7</v>
      </c>
      <c r="D53">
        <f>D33+D16</f>
        <v>115.88</v>
      </c>
      <c r="E53">
        <f>E33+E16</f>
        <v>935.73</v>
      </c>
      <c r="F53">
        <f>F33+F16</f>
        <v>421.37</v>
      </c>
      <c r="G53">
        <f>G33+G16</f>
        <v>1472.98</v>
      </c>
    </row>
    <row r="54" spans="3:7" ht="12.75">
      <c r="C54" t="s">
        <v>9</v>
      </c>
      <c r="D54">
        <f>D37</f>
        <v>0</v>
      </c>
      <c r="E54">
        <f>E37</f>
        <v>13.98</v>
      </c>
      <c r="F54">
        <f>F37</f>
        <v>197.89</v>
      </c>
      <c r="G54">
        <f>G37</f>
        <v>211.87</v>
      </c>
    </row>
    <row r="55" spans="3:7" ht="13.5" thickBot="1">
      <c r="C55" s="3" t="s">
        <v>4</v>
      </c>
      <c r="D55" s="78">
        <f>D50</f>
        <v>115.88</v>
      </c>
      <c r="E55" s="78">
        <f>E50</f>
        <v>5901.06</v>
      </c>
      <c r="F55" s="78">
        <f>F50</f>
        <v>1955.28</v>
      </c>
      <c r="G55" s="78">
        <f>G50</f>
        <v>7972.22</v>
      </c>
    </row>
    <row r="56" ht="13.5" thickTop="1"/>
    <row r="58" spans="2:10" ht="12.75">
      <c r="B58" t="s">
        <v>90</v>
      </c>
      <c r="C58" t="s">
        <v>101</v>
      </c>
      <c r="D58" t="s">
        <v>102</v>
      </c>
      <c r="E58" t="s">
        <v>103</v>
      </c>
      <c r="F58" t="s">
        <v>61</v>
      </c>
      <c r="G58" t="s">
        <v>104</v>
      </c>
      <c r="H58" t="s">
        <v>105</v>
      </c>
      <c r="I58" t="s">
        <v>106</v>
      </c>
      <c r="J58" t="s">
        <v>107</v>
      </c>
    </row>
    <row r="59" spans="2:10" ht="12.75">
      <c r="B59" t="s">
        <v>91</v>
      </c>
      <c r="C59" t="s">
        <v>108</v>
      </c>
      <c r="D59" t="s">
        <v>109</v>
      </c>
      <c r="E59" s="79">
        <v>28718.81</v>
      </c>
      <c r="F59" s="79">
        <v>27624.24</v>
      </c>
      <c r="G59" s="79">
        <v>26383.14</v>
      </c>
      <c r="H59" s="79">
        <v>26973.72</v>
      </c>
      <c r="I59" s="79">
        <v>26809.08</v>
      </c>
      <c r="J59" s="79">
        <v>26965.11</v>
      </c>
    </row>
    <row r="60" spans="4:10" ht="12.75">
      <c r="D60" t="s">
        <v>110</v>
      </c>
      <c r="E60" s="79">
        <v>4957.06</v>
      </c>
      <c r="F60" s="79">
        <v>4962.54</v>
      </c>
      <c r="G60" s="79">
        <v>4661.81</v>
      </c>
      <c r="H60" s="79">
        <v>4313.38</v>
      </c>
      <c r="I60" s="79">
        <v>4619.81</v>
      </c>
      <c r="J60" s="79">
        <v>4697.35</v>
      </c>
    </row>
    <row r="61" spans="4:10" ht="12.75">
      <c r="D61" t="s">
        <v>111</v>
      </c>
      <c r="E61" s="79">
        <v>4656.68</v>
      </c>
      <c r="F61" s="79">
        <v>4646.82</v>
      </c>
      <c r="G61" s="79">
        <v>4531.74</v>
      </c>
      <c r="H61" s="79">
        <v>4569.89</v>
      </c>
      <c r="I61" s="79">
        <v>4582.19</v>
      </c>
      <c r="J61" s="79">
        <v>4635.25</v>
      </c>
    </row>
    <row r="62" spans="4:10" ht="12.75">
      <c r="D62" t="s">
        <v>112</v>
      </c>
      <c r="E62" s="79">
        <v>65307.88</v>
      </c>
      <c r="F62" s="79">
        <v>70473.12000000005</v>
      </c>
      <c r="G62" s="79">
        <v>67909.93</v>
      </c>
      <c r="H62" s="79">
        <v>72484.93</v>
      </c>
      <c r="I62" s="79">
        <v>68747.65</v>
      </c>
      <c r="J62" s="79">
        <v>68844.57</v>
      </c>
    </row>
    <row r="63" spans="4:10" ht="12.75">
      <c r="D63" t="s">
        <v>113</v>
      </c>
      <c r="E63" s="79">
        <v>3073.83</v>
      </c>
      <c r="F63" s="79">
        <v>3036.23</v>
      </c>
      <c r="G63" s="79">
        <v>2794.08</v>
      </c>
      <c r="H63" s="79">
        <v>3052.57</v>
      </c>
      <c r="I63" s="79">
        <v>2988.62</v>
      </c>
      <c r="J63" s="79">
        <v>2957.95</v>
      </c>
    </row>
    <row r="64" spans="4:10" ht="12.75">
      <c r="D64" t="s">
        <v>114</v>
      </c>
      <c r="E64" s="79">
        <v>2620.95</v>
      </c>
      <c r="F64" s="79">
        <v>2611.28</v>
      </c>
      <c r="G64" s="79">
        <v>2484.33</v>
      </c>
      <c r="H64" s="79">
        <v>2429.19</v>
      </c>
      <c r="I64" s="79">
        <v>2497</v>
      </c>
      <c r="J64" s="79">
        <v>2409.13</v>
      </c>
    </row>
    <row r="65" spans="3:10" ht="12.75">
      <c r="C65" t="s">
        <v>115</v>
      </c>
      <c r="E65" s="79">
        <v>109335.21</v>
      </c>
      <c r="F65" s="79">
        <v>113354.23</v>
      </c>
      <c r="G65" s="79">
        <v>108765.03</v>
      </c>
      <c r="H65" s="79">
        <v>113823.68</v>
      </c>
      <c r="I65" s="79">
        <v>110244.35</v>
      </c>
      <c r="J65" s="79">
        <v>110509.36</v>
      </c>
    </row>
    <row r="66" spans="3:10" ht="12.75">
      <c r="C66" t="s">
        <v>116</v>
      </c>
      <c r="D66" t="s">
        <v>117</v>
      </c>
      <c r="E66" s="79">
        <v>5922.92</v>
      </c>
      <c r="F66" s="79">
        <v>6038.3</v>
      </c>
      <c r="G66" s="79">
        <v>5940.27</v>
      </c>
      <c r="H66" s="79">
        <v>6089.71</v>
      </c>
      <c r="I66" s="79">
        <v>6207.48</v>
      </c>
      <c r="J66" s="79">
        <v>6432.38</v>
      </c>
    </row>
    <row r="67" spans="4:10" ht="12.75">
      <c r="D67" t="s">
        <v>118</v>
      </c>
      <c r="E67" s="79">
        <v>3412.34</v>
      </c>
      <c r="F67" s="79">
        <v>3577.3</v>
      </c>
      <c r="G67" s="79">
        <v>3491.22</v>
      </c>
      <c r="H67" s="79">
        <v>3548.75</v>
      </c>
      <c r="I67" s="79">
        <v>3593.03</v>
      </c>
      <c r="J67" s="79">
        <v>3565.77</v>
      </c>
    </row>
    <row r="68" spans="4:10" ht="12.75">
      <c r="D68" t="s">
        <v>119</v>
      </c>
      <c r="E68" s="79">
        <v>23424.9</v>
      </c>
      <c r="F68" s="79">
        <v>23453.26</v>
      </c>
      <c r="G68" s="79">
        <v>23539.47</v>
      </c>
      <c r="H68" s="79">
        <v>23875.21</v>
      </c>
      <c r="I68" s="79">
        <v>23534.21</v>
      </c>
      <c r="J68" s="79">
        <v>23525.06</v>
      </c>
    </row>
    <row r="69" spans="4:10" ht="12.75">
      <c r="D69" t="s">
        <v>120</v>
      </c>
      <c r="E69" s="79">
        <v>36620.06</v>
      </c>
      <c r="F69" s="79">
        <v>36673.02</v>
      </c>
      <c r="G69" s="79">
        <v>34055.38</v>
      </c>
      <c r="H69" s="79">
        <v>36287.35</v>
      </c>
      <c r="I69" s="79">
        <v>35814.62</v>
      </c>
      <c r="J69" s="79">
        <v>35900.62</v>
      </c>
    </row>
    <row r="70" spans="4:10" ht="12.75">
      <c r="D70" t="s">
        <v>121</v>
      </c>
      <c r="E70" s="79">
        <v>29594.07</v>
      </c>
      <c r="F70" s="79">
        <v>30398.79</v>
      </c>
      <c r="G70" s="79">
        <v>29585.88</v>
      </c>
      <c r="H70" s="79">
        <v>29681.38</v>
      </c>
      <c r="I70" s="79">
        <v>29323.81</v>
      </c>
      <c r="J70" s="79">
        <v>29347.35</v>
      </c>
    </row>
    <row r="71" spans="4:10" ht="12.75">
      <c r="D71" t="s">
        <v>122</v>
      </c>
      <c r="E71" s="79">
        <v>20598.4</v>
      </c>
      <c r="F71" s="79">
        <v>20207.9</v>
      </c>
      <c r="G71" s="79">
        <v>20896.24</v>
      </c>
      <c r="H71" s="79">
        <v>21407.81</v>
      </c>
      <c r="I71" s="79">
        <v>21144.14</v>
      </c>
      <c r="J71" s="79">
        <v>21021.15</v>
      </c>
    </row>
    <row r="72" spans="4:10" ht="12.75">
      <c r="D72" t="s">
        <v>123</v>
      </c>
      <c r="E72" s="79">
        <v>4564.64</v>
      </c>
      <c r="F72" s="79">
        <v>4465.36</v>
      </c>
      <c r="G72" s="79">
        <v>4510.73</v>
      </c>
      <c r="H72" s="79">
        <v>4594.57</v>
      </c>
      <c r="I72" s="79">
        <v>4492.47</v>
      </c>
      <c r="J72" s="79">
        <v>4644.19</v>
      </c>
    </row>
    <row r="73" spans="3:10" ht="12.75">
      <c r="C73" t="s">
        <v>124</v>
      </c>
      <c r="E73" s="79">
        <v>124137.33</v>
      </c>
      <c r="F73" s="79">
        <v>124813.93</v>
      </c>
      <c r="G73" s="79">
        <v>122019.19</v>
      </c>
      <c r="H73" s="79">
        <v>125484.78</v>
      </c>
      <c r="I73" s="79">
        <v>124109.76</v>
      </c>
      <c r="J73" s="79">
        <v>124436.52</v>
      </c>
    </row>
    <row r="74" spans="3:10" ht="12.75">
      <c r="C74" t="s">
        <v>125</v>
      </c>
      <c r="D74" t="s">
        <v>126</v>
      </c>
      <c r="E74" s="79">
        <v>12.44</v>
      </c>
      <c r="F74" s="79">
        <v>0</v>
      </c>
      <c r="G74" s="79">
        <v>0.02</v>
      </c>
      <c r="H74" s="79">
        <v>0</v>
      </c>
      <c r="I74" s="79">
        <v>0.94</v>
      </c>
      <c r="J74" s="79">
        <v>0</v>
      </c>
    </row>
    <row r="75" spans="4:10" ht="12.75">
      <c r="D75" t="s">
        <v>127</v>
      </c>
      <c r="E75" s="79">
        <v>80</v>
      </c>
      <c r="F75" s="79">
        <v>77.58</v>
      </c>
      <c r="G75" s="79">
        <v>80.59</v>
      </c>
      <c r="H75" s="79">
        <v>82.52</v>
      </c>
      <c r="I75" s="79">
        <v>78.24</v>
      </c>
      <c r="J75" s="79">
        <v>80.51</v>
      </c>
    </row>
    <row r="76" spans="4:10" ht="12.75">
      <c r="D76" t="s">
        <v>128</v>
      </c>
      <c r="E76" s="79">
        <v>46880.43</v>
      </c>
      <c r="F76" s="79">
        <v>43283.87</v>
      </c>
      <c r="G76" s="79">
        <v>43627.15</v>
      </c>
      <c r="H76" s="79">
        <v>44371.39</v>
      </c>
      <c r="I76" s="79">
        <v>43725.71</v>
      </c>
      <c r="J76" s="79">
        <v>43742.81</v>
      </c>
    </row>
    <row r="77" spans="4:10" ht="12.75">
      <c r="D77" t="s">
        <v>64</v>
      </c>
      <c r="E77" s="79">
        <v>1901.94</v>
      </c>
      <c r="F77" s="79">
        <v>2594.25</v>
      </c>
      <c r="G77" s="79">
        <v>2379.89</v>
      </c>
      <c r="H77" s="79">
        <v>2317.3</v>
      </c>
      <c r="I77" s="79">
        <v>2401.01</v>
      </c>
      <c r="J77" s="79">
        <v>2843.06</v>
      </c>
    </row>
    <row r="78" spans="4:10" ht="12.75">
      <c r="D78" t="s">
        <v>129</v>
      </c>
      <c r="E78" s="79">
        <v>19596.11</v>
      </c>
      <c r="F78" s="79">
        <v>19314.15</v>
      </c>
      <c r="G78" s="79">
        <v>19444.31</v>
      </c>
      <c r="H78" s="79">
        <v>18791.06</v>
      </c>
      <c r="I78" s="79">
        <v>18387.84</v>
      </c>
      <c r="J78" s="79">
        <v>19248.91</v>
      </c>
    </row>
    <row r="79" spans="4:10" ht="12.75">
      <c r="D79" t="s">
        <v>130</v>
      </c>
      <c r="E79" s="79">
        <v>1303.66</v>
      </c>
      <c r="F79" s="79">
        <v>1301.61</v>
      </c>
      <c r="G79" s="79">
        <v>1326.95</v>
      </c>
      <c r="H79" s="79">
        <v>1330.99</v>
      </c>
      <c r="I79" s="79">
        <v>1347.14</v>
      </c>
      <c r="J79" s="79">
        <v>1366.67</v>
      </c>
    </row>
    <row r="80" spans="4:10" ht="12.75">
      <c r="D80" t="s">
        <v>131</v>
      </c>
      <c r="E80" s="79">
        <v>6007.29</v>
      </c>
      <c r="F80" s="79">
        <v>6299.04000000001</v>
      </c>
      <c r="G80" s="79">
        <v>5841.98</v>
      </c>
      <c r="H80" s="79">
        <v>6112.92</v>
      </c>
      <c r="I80" s="79">
        <v>6240.720000000007</v>
      </c>
      <c r="J80" s="79">
        <v>6292.68</v>
      </c>
    </row>
    <row r="81" spans="4:10" ht="12.75">
      <c r="D81" t="s">
        <v>132</v>
      </c>
      <c r="E81" s="79">
        <v>8386.58</v>
      </c>
      <c r="F81" s="79">
        <v>8354.46</v>
      </c>
      <c r="G81" s="79">
        <v>8177.83</v>
      </c>
      <c r="H81" s="79">
        <v>7974.9</v>
      </c>
      <c r="I81" s="79">
        <v>8333.86</v>
      </c>
      <c r="J81" s="79">
        <v>8304.39</v>
      </c>
    </row>
    <row r="82" spans="4:10" ht="12.75">
      <c r="D82" t="s">
        <v>133</v>
      </c>
      <c r="E82" s="79">
        <v>0</v>
      </c>
      <c r="F82" s="79">
        <v>0</v>
      </c>
      <c r="G82" s="79">
        <v>0</v>
      </c>
      <c r="H82" s="79">
        <v>0.12</v>
      </c>
      <c r="I82" s="79">
        <v>0</v>
      </c>
      <c r="J82" s="79">
        <v>0</v>
      </c>
    </row>
    <row r="83" spans="4:10" ht="12.75">
      <c r="D83" t="s">
        <v>134</v>
      </c>
      <c r="E83" s="79">
        <v>5773.57</v>
      </c>
      <c r="F83" s="79">
        <v>5709.23</v>
      </c>
      <c r="G83" s="79">
        <v>5551.45</v>
      </c>
      <c r="H83" s="79">
        <v>6031.910000000005</v>
      </c>
      <c r="I83" s="79">
        <v>5861.480000000007</v>
      </c>
      <c r="J83" s="79">
        <v>5896.14</v>
      </c>
    </row>
    <row r="84" spans="4:10" ht="12.75">
      <c r="D84" t="s">
        <v>135</v>
      </c>
      <c r="E84" s="79">
        <v>1.92</v>
      </c>
      <c r="F84" s="79">
        <v>1.81</v>
      </c>
      <c r="G84" s="79">
        <v>4.22</v>
      </c>
      <c r="H84" s="79">
        <v>2.51</v>
      </c>
      <c r="I84" s="79">
        <v>2.03</v>
      </c>
      <c r="J84" s="79">
        <v>2.31</v>
      </c>
    </row>
    <row r="85" spans="4:10" ht="12.75">
      <c r="D85" t="s">
        <v>136</v>
      </c>
      <c r="E85" s="79">
        <v>3487.42</v>
      </c>
      <c r="F85" s="79">
        <v>3451.51</v>
      </c>
      <c r="G85" s="79">
        <v>3437.95</v>
      </c>
      <c r="H85" s="79">
        <v>3466.81</v>
      </c>
      <c r="I85" s="79">
        <v>3414.55</v>
      </c>
      <c r="J85" s="79">
        <v>3443.4</v>
      </c>
    </row>
    <row r="86" spans="4:10" ht="12.75">
      <c r="D86" t="s">
        <v>137</v>
      </c>
      <c r="E86" s="79">
        <v>366.43</v>
      </c>
      <c r="F86" s="79">
        <v>350.15</v>
      </c>
      <c r="G86" s="79">
        <v>352.83</v>
      </c>
      <c r="H86" s="79">
        <v>382.22</v>
      </c>
      <c r="I86" s="79">
        <v>358.29</v>
      </c>
      <c r="J86" s="79">
        <v>365.28</v>
      </c>
    </row>
    <row r="87" spans="4:10" ht="12.75">
      <c r="D87" t="s">
        <v>138</v>
      </c>
      <c r="E87" s="79">
        <v>7933.34</v>
      </c>
      <c r="F87" s="79">
        <v>7813.83</v>
      </c>
      <c r="G87" s="79">
        <v>7794.35</v>
      </c>
      <c r="H87" s="79">
        <v>7987.54</v>
      </c>
      <c r="I87" s="79">
        <v>7861.14</v>
      </c>
      <c r="J87" s="79">
        <v>7915.62</v>
      </c>
    </row>
    <row r="88" spans="4:10" ht="12.75">
      <c r="D88" t="s">
        <v>139</v>
      </c>
      <c r="E88" s="79">
        <v>4932.07</v>
      </c>
      <c r="F88" s="79">
        <v>4918.37</v>
      </c>
      <c r="G88" s="79">
        <v>4852.36</v>
      </c>
      <c r="H88" s="79">
        <v>5024.9</v>
      </c>
      <c r="I88" s="79">
        <v>4711.82</v>
      </c>
      <c r="J88" s="79">
        <v>4860.8</v>
      </c>
    </row>
    <row r="89" spans="4:10" ht="12.75">
      <c r="D89" t="s">
        <v>140</v>
      </c>
      <c r="E89" s="79">
        <v>3812.14</v>
      </c>
      <c r="F89" s="79">
        <v>3865.92</v>
      </c>
      <c r="G89" s="79">
        <v>3618.2</v>
      </c>
      <c r="H89" s="79">
        <v>3716.21</v>
      </c>
      <c r="I89" s="79">
        <v>3681.57</v>
      </c>
      <c r="J89" s="79">
        <v>3631.38</v>
      </c>
    </row>
    <row r="90" spans="4:10" ht="12.75">
      <c r="D90" t="s">
        <v>141</v>
      </c>
      <c r="E90" s="79">
        <v>2176</v>
      </c>
      <c r="F90" s="79">
        <v>2204.69</v>
      </c>
      <c r="G90" s="79">
        <v>2129.63</v>
      </c>
      <c r="H90" s="79">
        <v>2128.05</v>
      </c>
      <c r="I90" s="79">
        <v>2050.6</v>
      </c>
      <c r="J90" s="79">
        <v>2117.97</v>
      </c>
    </row>
    <row r="91" spans="4:10" ht="12.75">
      <c r="D91" t="s">
        <v>142</v>
      </c>
      <c r="E91" s="79">
        <v>19268.19</v>
      </c>
      <c r="F91" s="79">
        <v>19626.36</v>
      </c>
      <c r="G91" s="79">
        <v>19355.52</v>
      </c>
      <c r="H91" s="79">
        <v>19533.55</v>
      </c>
      <c r="I91" s="79">
        <v>19843.06</v>
      </c>
      <c r="J91" s="79">
        <v>19921.77</v>
      </c>
    </row>
    <row r="92" spans="4:10" ht="12.75">
      <c r="D92" t="s">
        <v>143</v>
      </c>
      <c r="E92" s="79">
        <v>5458.75</v>
      </c>
      <c r="F92" s="79">
        <v>5565.78</v>
      </c>
      <c r="G92" s="79">
        <v>5445.16</v>
      </c>
      <c r="H92" s="79">
        <v>5499.52</v>
      </c>
      <c r="I92" s="79">
        <v>5446.64</v>
      </c>
      <c r="J92" s="79">
        <v>5540.01</v>
      </c>
    </row>
    <row r="93" spans="4:10" ht="12.75">
      <c r="D93" t="s">
        <v>58</v>
      </c>
      <c r="E93" s="79">
        <v>6203.66</v>
      </c>
      <c r="F93" s="79">
        <v>7972.22</v>
      </c>
      <c r="G93" s="79">
        <v>8045.52</v>
      </c>
      <c r="H93" s="79">
        <v>7904.85</v>
      </c>
      <c r="I93" s="79">
        <v>8362.38</v>
      </c>
      <c r="J93" s="79">
        <v>8389.6</v>
      </c>
    </row>
    <row r="94" spans="4:10" ht="12.75">
      <c r="D94" t="s">
        <v>144</v>
      </c>
      <c r="E94" s="79">
        <v>3661.42</v>
      </c>
      <c r="F94" s="79">
        <v>3716.75</v>
      </c>
      <c r="G94" s="79">
        <v>3595.1</v>
      </c>
      <c r="H94" s="79">
        <v>3658.15</v>
      </c>
      <c r="I94" s="79">
        <v>3646.17</v>
      </c>
      <c r="J94" s="79">
        <v>3678.67</v>
      </c>
    </row>
    <row r="95" spans="3:10" ht="12.75">
      <c r="C95" t="s">
        <v>145</v>
      </c>
      <c r="E95" s="79">
        <v>147243.36</v>
      </c>
      <c r="F95" s="79">
        <v>146421.58</v>
      </c>
      <c r="G95" s="79">
        <v>145061.01</v>
      </c>
      <c r="H95" s="79">
        <v>146317.42</v>
      </c>
      <c r="I95" s="79">
        <v>145755.19</v>
      </c>
      <c r="J95" s="79">
        <v>147641.98</v>
      </c>
    </row>
    <row r="96" spans="2:10" ht="12.75">
      <c r="B96" t="s">
        <v>146</v>
      </c>
      <c r="E96" s="79">
        <v>380715.9</v>
      </c>
      <c r="F96" s="79">
        <v>384589.74</v>
      </c>
      <c r="G96" s="79">
        <v>375845.23</v>
      </c>
      <c r="H96" s="79">
        <v>385625.88</v>
      </c>
      <c r="I96" s="79">
        <v>380109.3</v>
      </c>
      <c r="J96" s="79">
        <v>382587.86</v>
      </c>
    </row>
    <row r="98" spans="4:10" ht="12.75">
      <c r="D98" t="s">
        <v>147</v>
      </c>
      <c r="E98" s="80">
        <f aca="true" t="shared" si="0" ref="E98:J98">E93/E96</f>
        <v>0.016294722652770738</v>
      </c>
      <c r="F98" s="80">
        <f t="shared" si="0"/>
        <v>0.020729154137081245</v>
      </c>
      <c r="G98" s="80">
        <f t="shared" si="0"/>
        <v>0.021406470956143307</v>
      </c>
      <c r="H98" s="80">
        <f t="shared" si="0"/>
        <v>0.020498753869942547</v>
      </c>
      <c r="I98" s="80">
        <f t="shared" si="0"/>
        <v>0.0219999352817729</v>
      </c>
      <c r="J98" s="80">
        <f t="shared" si="0"/>
        <v>0.021928557795848517</v>
      </c>
    </row>
    <row r="99" spans="4:10" ht="12.75">
      <c r="D99" t="s">
        <v>148</v>
      </c>
      <c r="E99" s="80">
        <f aca="true" t="shared" si="1" ref="E99:J99">E76/E96</f>
        <v>0.12313756793451494</v>
      </c>
      <c r="F99" s="80">
        <f t="shared" si="1"/>
        <v>0.1125455660881645</v>
      </c>
      <c r="G99" s="80">
        <f t="shared" si="1"/>
        <v>0.11607743432050475</v>
      </c>
      <c r="H99" s="80">
        <f t="shared" si="1"/>
        <v>0.11506330954758534</v>
      </c>
      <c r="I99" s="80">
        <f t="shared" si="1"/>
        <v>0.11503457031964227</v>
      </c>
      <c r="J99" s="80">
        <f t="shared" si="1"/>
        <v>0.1143340251308549</v>
      </c>
    </row>
    <row r="100" ht="12.75">
      <c r="F100">
        <f>0.26*F98</f>
        <v>0.005389580075641124</v>
      </c>
    </row>
    <row r="104" spans="2:3" ht="12.75">
      <c r="B104" t="s">
        <v>90</v>
      </c>
      <c r="C104" t="s">
        <v>91</v>
      </c>
    </row>
    <row r="105" spans="2:3" ht="12.75">
      <c r="B105" t="s">
        <v>102</v>
      </c>
      <c r="C105" t="s">
        <v>58</v>
      </c>
    </row>
    <row r="107" ht="12.75">
      <c r="C107" t="s">
        <v>7</v>
      </c>
    </row>
    <row r="108" spans="2:8" ht="12.75">
      <c r="B108" t="s">
        <v>59</v>
      </c>
      <c r="C108" t="s">
        <v>103</v>
      </c>
      <c r="D108" t="s">
        <v>61</v>
      </c>
      <c r="E108" t="s">
        <v>104</v>
      </c>
      <c r="F108" t="s">
        <v>105</v>
      </c>
      <c r="G108" t="s">
        <v>106</v>
      </c>
      <c r="H108" t="s">
        <v>107</v>
      </c>
    </row>
    <row r="109" spans="2:8" ht="12.75">
      <c r="B109" t="s">
        <v>96</v>
      </c>
      <c r="C109" s="79">
        <v>102.62</v>
      </c>
      <c r="D109" s="79">
        <v>115.88</v>
      </c>
      <c r="E109" s="79">
        <v>111.85</v>
      </c>
      <c r="F109" s="79">
        <v>104.82</v>
      </c>
      <c r="G109" s="79">
        <v>110.27</v>
      </c>
      <c r="H109" s="79">
        <v>135.06</v>
      </c>
    </row>
    <row r="110" spans="2:8" ht="12.75">
      <c r="B110" t="s">
        <v>92</v>
      </c>
      <c r="C110" s="79">
        <v>6763.61</v>
      </c>
      <c r="D110" s="79">
        <v>5901.06</v>
      </c>
      <c r="E110" s="79">
        <v>6699.97</v>
      </c>
      <c r="F110" s="79">
        <v>6861.85</v>
      </c>
      <c r="G110" s="79">
        <v>6333.2</v>
      </c>
      <c r="H110" s="79">
        <v>6323.55</v>
      </c>
    </row>
    <row r="111" spans="2:8" ht="12.75">
      <c r="B111" t="s">
        <v>60</v>
      </c>
      <c r="C111" s="79">
        <v>-662.57</v>
      </c>
      <c r="D111" s="79">
        <v>1955.28</v>
      </c>
      <c r="E111" s="79">
        <v>1233.7</v>
      </c>
      <c r="F111" s="79">
        <v>938.18</v>
      </c>
      <c r="G111" s="79">
        <v>1918.91</v>
      </c>
      <c r="H111" s="79">
        <v>1930.99</v>
      </c>
    </row>
    <row r="112" spans="2:8" ht="12.75">
      <c r="B112" t="s">
        <v>27</v>
      </c>
      <c r="C112" s="79">
        <v>6203.66</v>
      </c>
      <c r="D112" s="79">
        <v>7972.22</v>
      </c>
      <c r="E112" s="79">
        <v>8045.52</v>
      </c>
      <c r="F112" s="79">
        <v>7904.85</v>
      </c>
      <c r="G112" s="79">
        <v>8362.38</v>
      </c>
      <c r="H112" s="79">
        <v>8389.6</v>
      </c>
    </row>
    <row r="114" spans="2:8" ht="12.75">
      <c r="B114" t="s">
        <v>155</v>
      </c>
      <c r="C114" s="80">
        <f>(C109+C111)/C112</f>
        <v>-0.09026123288510332</v>
      </c>
      <c r="D114" s="80">
        <v>0.2597971455880545</v>
      </c>
      <c r="E114" s="80">
        <v>0.16724214221082043</v>
      </c>
      <c r="F114" s="80">
        <v>0.13194431266880458</v>
      </c>
      <c r="G114" s="80">
        <v>0.2426557989471897</v>
      </c>
      <c r="H114" s="80">
        <v>0.24626323066653955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verizon</cp:lastModifiedBy>
  <cp:lastPrinted>2005-10-06T03:55:36Z</cp:lastPrinted>
  <dcterms:created xsi:type="dcterms:W3CDTF">2005-03-31T17:32:43Z</dcterms:created>
  <dcterms:modified xsi:type="dcterms:W3CDTF">2005-10-06T03:56:03Z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050814</vt:lpwstr>
  </property>
  <property fmtid="{D5CDD505-2E9C-101B-9397-08002B2CF9AE}" pid="6" name="IsConfidenti">
    <vt:lpwstr>0</vt:lpwstr>
  </property>
  <property fmtid="{D5CDD505-2E9C-101B-9397-08002B2CF9AE}" pid="7" name="Dat">
    <vt:lpwstr>2005-10-06T00:00:00Z</vt:lpwstr>
  </property>
  <property fmtid="{D5CDD505-2E9C-101B-9397-08002B2CF9AE}" pid="8" name="CaseTy">
    <vt:lpwstr>Petition for Declaratory Order</vt:lpwstr>
  </property>
  <property fmtid="{D5CDD505-2E9C-101B-9397-08002B2CF9AE}" pid="9" name="OpenedDa">
    <vt:lpwstr>2005-05-27T00:00:00Z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