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4BCF42A8-AF12-425F-97EF-25AC74F70B80}" xr6:coauthVersionLast="47" xr6:coauthVersionMax="47" xr10:uidLastSave="{00000000-0000-0000-0000-000000000000}"/>
  <bookViews>
    <workbookView xWindow="-120" yWindow="-120" windowWidth="20730" windowHeight="11160" xr2:uid="{0DFD2B0C-4A71-4DA6-8F51-F927726E093B}"/>
  </bookViews>
  <sheets>
    <sheet name="Fig Final WACC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'Fig Final WACC'!$B$1:$P$9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D9" i="1"/>
  <c r="P7" i="1"/>
  <c r="H7" i="1"/>
  <c r="P6" i="1"/>
  <c r="P9" i="1" s="1"/>
  <c r="H6" i="1"/>
  <c r="H9" i="1" l="1"/>
</calcChain>
</file>

<file path=xl/sharedStrings.xml><?xml version="1.0" encoding="utf-8"?>
<sst xmlns="http://schemas.openxmlformats.org/spreadsheetml/2006/main" count="24" uniqueCount="13">
  <si>
    <t>Capital</t>
  </si>
  <si>
    <t>Proposed</t>
  </si>
  <si>
    <t xml:space="preserve">Cost </t>
  </si>
  <si>
    <t>Weighted</t>
  </si>
  <si>
    <t>Component</t>
  </si>
  <si>
    <t>Ratio</t>
  </si>
  <si>
    <t>Rate</t>
  </si>
  <si>
    <t>Cost</t>
  </si>
  <si>
    <t>Long Term Debt</t>
  </si>
  <si>
    <t>Common Equity</t>
  </si>
  <si>
    <t>Total</t>
  </si>
  <si>
    <t>Table 3 - Company Capital Structure &amp; Cost of Capital</t>
  </si>
  <si>
    <t>Table 4 - Public Counsel Capital Structure &amp; Cost of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</si>
</sst>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_);[Red]\(#,##0.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right" indent="1"/>
    </xf>
    <xf numFmtId="0" fontId="0" fillId="0" borderId="0" xfId="0" applyFill="1"/>
    <xf numFmtId="0" fontId="2" fillId="0" borderId="5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/>
    <xf numFmtId="0" fontId="2" fillId="0" borderId="5" xfId="0" applyFont="1" applyBorder="1" applyAlignment="1">
      <alignment horizontal="left"/>
    </xf>
    <xf numFmtId="164" fontId="2" fillId="0" borderId="0" xfId="1" applyNumberFormat="1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10" fontId="2" fillId="0" borderId="0" xfId="1" applyNumberFormat="1" applyFont="1" applyBorder="1" applyAlignment="1">
      <alignment horizontal="right" indent="1"/>
    </xf>
    <xf numFmtId="10" fontId="2" fillId="0" borderId="6" xfId="0" applyNumberFormat="1" applyFont="1" applyBorder="1" applyAlignment="1">
      <alignment horizontal="right" indent="1"/>
    </xf>
    <xf numFmtId="10" fontId="2" fillId="0" borderId="8" xfId="0" applyNumberFormat="1" applyFont="1" applyBorder="1" applyAlignment="1">
      <alignment horizontal="right" indent="1"/>
    </xf>
    <xf numFmtId="0" fontId="2" fillId="0" borderId="5" xfId="0" applyFont="1" applyBorder="1"/>
    <xf numFmtId="165" fontId="2" fillId="0" borderId="0" xfId="0" applyNumberFormat="1" applyFont="1" applyBorder="1" applyAlignment="1">
      <alignment horizontal="center"/>
    </xf>
    <xf numFmtId="0" fontId="3" fillId="0" borderId="1" xfId="0" applyFont="1" applyBorder="1"/>
    <xf numFmtId="164" fontId="2" fillId="0" borderId="1" xfId="0" applyNumberFormat="1" applyFont="1" applyBorder="1" applyAlignment="1">
      <alignment horizontal="right" indent="1"/>
    </xf>
    <xf numFmtId="9" fontId="2" fillId="0" borderId="1" xfId="1" applyFont="1" applyBorder="1" applyAlignment="1">
      <alignment horizontal="center"/>
    </xf>
    <xf numFmtId="0" fontId="2" fillId="0" borderId="1" xfId="0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right" indent="1"/>
    </xf>
    <xf numFmtId="10" fontId="2" fillId="0" borderId="0" xfId="1" applyNumberFormat="1" applyFont="1" applyFill="1" applyBorder="1" applyAlignment="1">
      <alignment horizontal="right" indent="1"/>
    </xf>
    <xf numFmtId="10" fontId="2" fillId="0" borderId="8" xfId="0" applyNumberFormat="1" applyFont="1" applyFill="1" applyBorder="1" applyAlignment="1">
      <alignment horizontal="right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8966-1EED-40A8-9943-DDA996B11305}">
  <sheetPr>
    <tabColor theme="6"/>
    <pageSetUpPr fitToPage="1"/>
  </sheetPr>
  <dimension ref="B1:P9"/>
  <sheetViews>
    <sheetView showGridLines="0" tabSelected="1" zoomScaleNormal="100" workbookViewId="0">
      <selection activeCell="B2" sqref="B2:H9"/>
    </sheetView>
  </sheetViews>
  <sheetFormatPr defaultRowHeight="15" x14ac:dyDescent="0.25"/>
  <cols>
    <col min="2" max="2" width="19.7109375" customWidth="1"/>
    <col min="3" max="3" width="2.7109375" customWidth="1"/>
    <col min="4" max="4" width="11.85546875" customWidth="1"/>
    <col min="5" max="5" width="2.7109375" customWidth="1"/>
    <col min="6" max="6" width="10.85546875" customWidth="1"/>
    <col min="7" max="7" width="2.7109375" customWidth="1"/>
    <col min="8" max="8" width="11.42578125" customWidth="1"/>
    <col min="10" max="10" width="19.5703125" customWidth="1"/>
    <col min="11" max="11" width="2.7109375" customWidth="1"/>
    <col min="12" max="12" width="11.7109375" customWidth="1"/>
    <col min="13" max="13" width="2.7109375" customWidth="1"/>
    <col min="14" max="14" width="12.140625" customWidth="1"/>
    <col min="15" max="15" width="2.7109375" customWidth="1"/>
    <col min="16" max="16" width="12.42578125" customWidth="1"/>
  </cols>
  <sheetData>
    <row r="1" spans="2:16" x14ac:dyDescent="0.25">
      <c r="B1" s="1"/>
      <c r="C1" s="1"/>
      <c r="D1" s="1"/>
      <c r="E1" s="1"/>
      <c r="F1" s="1"/>
      <c r="G1" s="1"/>
      <c r="H1" s="1"/>
      <c r="J1" s="5"/>
    </row>
    <row r="2" spans="2:16" ht="51.75" customHeight="1" x14ac:dyDescent="0.35">
      <c r="B2" s="26" t="s">
        <v>12</v>
      </c>
      <c r="C2" s="27"/>
      <c r="D2" s="27"/>
      <c r="E2" s="27"/>
      <c r="F2" s="27"/>
      <c r="G2" s="27"/>
      <c r="H2" s="28"/>
      <c r="J2" s="26" t="s">
        <v>11</v>
      </c>
      <c r="K2" s="27"/>
      <c r="L2" s="27"/>
      <c r="M2" s="27"/>
      <c r="N2" s="27"/>
      <c r="O2" s="27"/>
      <c r="P2" s="28"/>
    </row>
    <row r="3" spans="2:16" ht="15.75" x14ac:dyDescent="0.25">
      <c r="B3" s="29" t="s">
        <v>0</v>
      </c>
      <c r="C3" s="30"/>
      <c r="D3" s="30" t="s">
        <v>1</v>
      </c>
      <c r="E3" s="30"/>
      <c r="F3" s="31" t="s">
        <v>2</v>
      </c>
      <c r="G3" s="31"/>
      <c r="H3" s="32" t="s">
        <v>3</v>
      </c>
      <c r="J3" s="6" t="s">
        <v>0</v>
      </c>
      <c r="K3" s="7"/>
      <c r="L3" s="7" t="s">
        <v>1</v>
      </c>
      <c r="M3" s="7"/>
      <c r="N3" s="8" t="s">
        <v>2</v>
      </c>
      <c r="O3" s="8"/>
      <c r="P3" s="9" t="s">
        <v>3</v>
      </c>
    </row>
    <row r="4" spans="2:16" ht="19.899999999999999" customHeight="1" x14ac:dyDescent="0.25">
      <c r="B4" s="10" t="s">
        <v>4</v>
      </c>
      <c r="C4" s="8"/>
      <c r="D4" s="2" t="s">
        <v>5</v>
      </c>
      <c r="E4" s="8"/>
      <c r="F4" s="3" t="s">
        <v>6</v>
      </c>
      <c r="G4" s="8"/>
      <c r="H4" s="11" t="s">
        <v>7</v>
      </c>
      <c r="J4" s="10" t="s">
        <v>4</v>
      </c>
      <c r="K4" s="8"/>
      <c r="L4" s="2" t="s">
        <v>5</v>
      </c>
      <c r="M4" s="8"/>
      <c r="N4" s="3" t="s">
        <v>6</v>
      </c>
      <c r="O4" s="8"/>
      <c r="P4" s="11" t="s">
        <v>7</v>
      </c>
    </row>
    <row r="5" spans="2:16" ht="19.899999999999999" customHeight="1" x14ac:dyDescent="0.25">
      <c r="B5" s="6"/>
      <c r="C5" s="8"/>
      <c r="D5" s="8"/>
      <c r="E5" s="8"/>
      <c r="F5" s="12"/>
      <c r="G5" s="7"/>
      <c r="H5" s="13"/>
      <c r="J5" s="6"/>
      <c r="K5" s="8"/>
      <c r="L5" s="8"/>
      <c r="M5" s="8"/>
      <c r="N5" s="12"/>
      <c r="O5" s="7"/>
      <c r="P5" s="13"/>
    </row>
    <row r="6" spans="2:16" ht="19.899999999999999" customHeight="1" x14ac:dyDescent="0.25">
      <c r="B6" s="14" t="s">
        <v>8</v>
      </c>
      <c r="C6" s="7"/>
      <c r="D6" s="33">
        <v>0.54443750000000002</v>
      </c>
      <c r="E6" s="16"/>
      <c r="F6" s="17">
        <v>4.5400000000000003E-2</v>
      </c>
      <c r="G6" s="16"/>
      <c r="H6" s="18">
        <f>D6*F6</f>
        <v>2.4717462500000002E-2</v>
      </c>
      <c r="J6" s="14" t="s">
        <v>8</v>
      </c>
      <c r="K6" s="7"/>
      <c r="L6" s="15">
        <v>0.51500000000000001</v>
      </c>
      <c r="M6" s="16"/>
      <c r="N6" s="17">
        <v>4.5400000000000003E-2</v>
      </c>
      <c r="O6" s="16"/>
      <c r="P6" s="18">
        <f>L6*N6</f>
        <v>2.3381000000000002E-2</v>
      </c>
    </row>
    <row r="7" spans="2:16" ht="19.899999999999999" customHeight="1" x14ac:dyDescent="0.25">
      <c r="B7" s="14" t="s">
        <v>9</v>
      </c>
      <c r="C7" s="7"/>
      <c r="D7" s="4">
        <v>0.45556249999999998</v>
      </c>
      <c r="E7" s="16"/>
      <c r="F7" s="34">
        <v>8.7499999999999994E-2</v>
      </c>
      <c r="G7" s="16"/>
      <c r="H7" s="19">
        <f t="shared" ref="H7" si="0">D7*F7</f>
        <v>3.9861718749999997E-2</v>
      </c>
      <c r="J7" s="14" t="s">
        <v>9</v>
      </c>
      <c r="K7" s="7"/>
      <c r="L7" s="4">
        <v>0.48499999999999999</v>
      </c>
      <c r="M7" s="16"/>
      <c r="N7" s="17">
        <v>0.10249999999999999</v>
      </c>
      <c r="O7" s="16"/>
      <c r="P7" s="19">
        <f t="shared" ref="P7" si="1">L7*N7</f>
        <v>4.9712499999999993E-2</v>
      </c>
    </row>
    <row r="8" spans="2:16" ht="19.899999999999999" customHeight="1" x14ac:dyDescent="0.25">
      <c r="B8" s="20"/>
      <c r="C8" s="7"/>
      <c r="D8" s="16"/>
      <c r="E8" s="8"/>
      <c r="F8" s="21"/>
      <c r="G8" s="7"/>
      <c r="H8" s="18"/>
      <c r="J8" s="20"/>
      <c r="K8" s="7"/>
      <c r="L8" s="16"/>
      <c r="M8" s="8"/>
      <c r="N8" s="21"/>
      <c r="O8" s="7"/>
      <c r="P8" s="18"/>
    </row>
    <row r="9" spans="2:16" ht="15.75" x14ac:dyDescent="0.25">
      <c r="B9" s="10" t="s">
        <v>10</v>
      </c>
      <c r="C9" s="22"/>
      <c r="D9" s="23">
        <f>SUM(D6:D7)</f>
        <v>1</v>
      </c>
      <c r="E9" s="2"/>
      <c r="F9" s="24"/>
      <c r="G9" s="25"/>
      <c r="H9" s="35">
        <f>SUM(H6:H7)</f>
        <v>6.4579181250000006E-2</v>
      </c>
      <c r="J9" s="10" t="s">
        <v>10</v>
      </c>
      <c r="K9" s="22"/>
      <c r="L9" s="23">
        <f>SUM(L6:L7)</f>
        <v>1</v>
      </c>
      <c r="M9" s="2"/>
      <c r="N9" s="24"/>
      <c r="O9" s="25"/>
      <c r="P9" s="19">
        <f>ROUND(SUM(P6:P7),4)</f>
        <v>7.3099999999999998E-2</v>
      </c>
    </row>
  </sheetData>
  <mergeCells count="2">
    <mergeCell ref="J2:P2"/>
    <mergeCell ref="B2:H2"/>
  </mergeCells>
  <printOptions horizontalCentered="1"/>
  <pageMargins left="0.7" right="0.7" top="0.75" bottom="0.75" header="0.3" footer="0.3"/>
  <pageSetup orientation="landscape" r:id="rId1"/>
  <headerFooter scaleWithDoc="0">
    <oddHeader>&amp;C&amp;"-,Bold"&amp;14Weighted Average Rate of Return Proposal&amp;RExhibit DJG-17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DFF29A-5CA0-4FC7-B884-AAD3C832E31C}"/>
</file>

<file path=customXml/itemProps2.xml><?xml version="1.0" encoding="utf-8"?>
<ds:datastoreItem xmlns:ds="http://schemas.openxmlformats.org/officeDocument/2006/customXml" ds:itemID="{448C0426-076D-47DF-8D9E-5A426E6959B0}"/>
</file>

<file path=customXml/itemProps3.xml><?xml version="1.0" encoding="utf-8"?>
<ds:datastoreItem xmlns:ds="http://schemas.openxmlformats.org/officeDocument/2006/customXml" ds:itemID="{CE4C4391-DF38-4A78-8E06-A8E61C6F82C3}"/>
</file>

<file path=customXml/itemProps4.xml><?xml version="1.0" encoding="utf-8"?>
<ds:datastoreItem xmlns:ds="http://schemas.openxmlformats.org/officeDocument/2006/customXml" ds:itemID="{505A7AA9-BF52-4CC2-8397-B53C4050C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Final WACC</vt:lpstr>
      <vt:lpstr>'Fig Final WACC'!Print_Area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2022-05-22T23:27:02Z</cp:lastPrinted>
  <dcterms:created xsi:type="dcterms:W3CDTF">2022-05-19T00:51:15Z</dcterms:created>
  <dcterms:modified xsi:type="dcterms:W3CDTF">2022-07-07T23:29:20Z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{1FDE141B-AD57-4502-B447-A489E6003167}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