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50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2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5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3.xml" ContentType="application/vnd.openxmlformats-officedocument.spreadsheetml.worksheet+xml"/>
  <Override PartName="/xl/worksheets/sheet55.xml" ContentType="application/vnd.openxmlformats-officedocument.spreadsheetml.worksheet+xml"/>
  <Override PartName="/xl/worksheets/sheet54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2.xml" ContentType="application/vnd.openxmlformats-officedocument.spreadsheetml.externalLink+xml"/>
  <Override PartName="/xl/customProperty36.bin" ContentType="application/vnd.openxmlformats-officedocument.spreadsheetml.customProperty"/>
  <Override PartName="/xl/customProperty35.bin" ContentType="application/vnd.openxmlformats-officedocument.spreadsheetml.customProperty"/>
  <Override PartName="/xl/customProperty37.bin" ContentType="application/vnd.openxmlformats-officedocument.spreadsheetml.customProperty"/>
  <Override PartName="/xl/customProperty34.bin" ContentType="application/vnd.openxmlformats-officedocument.spreadsheetml.customProperty"/>
  <Override PartName="/xl/customProperty33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40.bin" ContentType="application/vnd.openxmlformats-officedocument.spreadsheetml.customProperty"/>
  <Override PartName="/xl/customProperty39.bin" ContentType="application/vnd.openxmlformats-officedocument.spreadsheetml.customProperty"/>
  <Override PartName="/xl/customProperty38.bin" ContentType="application/vnd.openxmlformats-officedocument.spreadsheetml.customProperty"/>
  <Override PartName="/xl/customProperty31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12.bin" ContentType="application/vnd.openxmlformats-officedocument.spreadsheetml.customProperty"/>
  <Override PartName="/xl/customProperty15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28.bin" ContentType="application/vnd.openxmlformats-officedocument.spreadsheetml.customProperty"/>
  <Override PartName="/xl/customProperty27.bin" ContentType="application/vnd.openxmlformats-officedocument.spreadsheetml.customProperty"/>
  <Override PartName="/xl/customProperty26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25.bin" ContentType="application/vnd.openxmlformats-officedocument.spreadsheetml.customProperty"/>
  <Override PartName="/xl/customProperty19.bin" ContentType="application/vnd.openxmlformats-officedocument.spreadsheetml.customProperty"/>
  <Override PartName="/xl/customProperty18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4.bin" ContentType="application/vnd.openxmlformats-officedocument.spreadsheetml.customProperty"/>
  <Override PartName="/xl/customProperty23.bin" ContentType="application/vnd.openxmlformats-officedocument.spreadsheetml.customProperty"/>
  <Override PartName="/xl/customProperty22.bin" ContentType="application/vnd.openxmlformats-officedocument.spreadsheetml.customProperty"/>
  <Override PartName="/xl/customProperty3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PCA Compliance\PCA Annual Report.2023 PCA-22\3.  Workpapers (Dirty)\"/>
    </mc:Choice>
  </mc:AlternateContent>
  <bookViews>
    <workbookView xWindow="0" yWindow="0" windowWidth="25200" windowHeight="11325" tabRatio="864" firstSheet="3" activeTab="3"/>
  </bookViews>
  <sheets>
    <sheet name="Orig" sheetId="1" state="hidden" r:id="rId1"/>
    <sheet name="play" sheetId="2" state="hidden" r:id="rId2"/>
    <sheet name="Reporting- SEF 31" sheetId="3" state="hidden" r:id="rId3"/>
    <sheet name="REDACTED" sheetId="239" r:id="rId4"/>
    <sheet name="Exh. SEF-4 p 1 PPA Costs (R)" sheetId="10" r:id="rId5"/>
    <sheet name="Exh. SEF-4 p 2 Fixed Costs" sheetId="240" r:id="rId6"/>
    <sheet name="Inventory Tracking (R))" sheetId="192" r:id="rId7"/>
    <sheet name="Contract Details  (R)" sheetId="191" r:id="rId8"/>
    <sheet name="K - Mid-C Prices 01-22" sheetId="196" r:id="rId9"/>
    <sheet name="Dec" sheetId="198" r:id="rId10"/>
    <sheet name="C - Sched 139 Billed 12-22 " sheetId="177" r:id="rId11"/>
    <sheet name="G - PPA KWHs n Price (R)" sheetId="39" r:id="rId12"/>
    <sheet name="K - Mid-C Prices 12-22" sheetId="179" r:id="rId13"/>
    <sheet name="Nov" sheetId="214" r:id="rId14"/>
    <sheet name="C - Sched 139 Billed 11-22 " sheetId="236" r:id="rId15"/>
    <sheet name="G - PPA KWHs Price 11-22 (R) " sheetId="237" r:id="rId16"/>
    <sheet name="K - Mid-C Prices 11-22" sheetId="238" r:id="rId17"/>
    <sheet name="Oct" sheetId="211" r:id="rId18"/>
    <sheet name="C - Sched 139 Billed 10-22 " sheetId="233" r:id="rId19"/>
    <sheet name="G - PPA KWHs and Price10-22 (R)" sheetId="234" r:id="rId20"/>
    <sheet name="K - Mid-C Prices 10-22" sheetId="235" r:id="rId21"/>
    <sheet name="Sep" sheetId="212" r:id="rId22"/>
    <sheet name="C - Sched 139 Billed 9-22 " sheetId="230" r:id="rId23"/>
    <sheet name="G - PPA KWHs n Price (10)(R)" sheetId="231" r:id="rId24"/>
    <sheet name="K - Mid-C Prices 09-22" sheetId="232" r:id="rId25"/>
    <sheet name="Aug" sheetId="213" r:id="rId26"/>
    <sheet name="C - Sched 139 Billed 8-22 " sheetId="227" r:id="rId27"/>
    <sheet name="G - PPA KWHs and Price (9)(R)" sheetId="228" r:id="rId28"/>
    <sheet name="K - Mid-C Prices 08-22" sheetId="229" r:id="rId29"/>
    <sheet name="Jul" sheetId="210" r:id="rId30"/>
    <sheet name="C - Sched 139 Billed 7-22 " sheetId="224" r:id="rId31"/>
    <sheet name="G - PPA KWHs and Price (8)(R)" sheetId="225" r:id="rId32"/>
    <sheet name="K - Mid-C Prices 07-22" sheetId="226" r:id="rId33"/>
    <sheet name="Jun" sheetId="208" r:id="rId34"/>
    <sheet name="C - Sched 139 Billed 6-22 " sheetId="221" r:id="rId35"/>
    <sheet name="G - PPA KWHs and Price (7)(R)" sheetId="222" r:id="rId36"/>
    <sheet name="K - Mid-C Prices 06-22" sheetId="223" r:id="rId37"/>
    <sheet name="May" sheetId="209" r:id="rId38"/>
    <sheet name="C - Sched 139 Billed 5-22 " sheetId="218" r:id="rId39"/>
    <sheet name="PPA KWK and PRIC (R)" sheetId="219" r:id="rId40"/>
    <sheet name="K - Mid-C Prices 05-22" sheetId="220" r:id="rId41"/>
    <sheet name="Apr" sheetId="207" r:id="rId42"/>
    <sheet name="C - Sched 139 Billed 4-22 " sheetId="215" r:id="rId43"/>
    <sheet name="G - PPA KWHs and Price (5)(R)" sheetId="216" r:id="rId44"/>
    <sheet name="K - Mid-C Prices 04-22" sheetId="217" r:id="rId45"/>
    <sheet name="Mar" sheetId="206" r:id="rId46"/>
    <sheet name="C - Sched 139 Billed 3-22 " sheetId="203" r:id="rId47"/>
    <sheet name="G - PPA KWHs and Price (4) (R)" sheetId="204" r:id="rId48"/>
    <sheet name="K - Mid-C Prices 03-22" sheetId="205" r:id="rId49"/>
    <sheet name="Feb" sheetId="202" r:id="rId50"/>
    <sheet name="C - Sched 139 Billed 2-22 " sheetId="199" r:id="rId51"/>
    <sheet name="G - PPA KWHs and Price- (R)" sheetId="200" r:id="rId52"/>
    <sheet name="K - Mid-C Prices 02-22" sheetId="201" r:id="rId53"/>
    <sheet name="Jan" sheetId="197" r:id="rId54"/>
    <sheet name="C - Sched 139 Billed 1-22 " sheetId="194" r:id="rId55"/>
    <sheet name="G - PPA KWHs and Price (R)" sheetId="195" r:id="rId56"/>
  </sheets>
  <externalReferences>
    <externalReference r:id="rId57"/>
    <externalReference r:id="rId58"/>
  </externalReferences>
  <definedNames>
    <definedName name="__123Graph_A">[1]Quant!$D$71:$O$71</definedName>
    <definedName name="__123Graph_ABUDG6_DSCRPR">[1]Quant!$D$71:$O$71</definedName>
    <definedName name="__123Graph_ABUDG6_ESCRPR1">[1]Quant!$D$100:$O$100</definedName>
    <definedName name="__123Graph_B">[1]Quant!$D$72:$O$72</definedName>
    <definedName name="__123Graph_BBUDG6_DSCRPR">[1]Quant!$D$72:$O$72</definedName>
    <definedName name="__123Graph_BBUDG6_ESCRPR1">[1]Quant!$D$88:$O$88</definedName>
    <definedName name="__123Graph_X">[1]Quant!$D$5:$O$5</definedName>
    <definedName name="__123Graph_XBUDG6_DSCRPR">[1]Quant!$D$5:$O$5</definedName>
    <definedName name="__123Graph_XBUDG6_ESCRPR1">[1]Quant!$D$5:$O$5</definedName>
    <definedName name="__Jun09">" BS!$AI$7:$AI$1643"</definedName>
    <definedName name="_1__123Graph_ABUDG6_D_ESCRPR">[1]Quant!$D$71:$O$71</definedName>
    <definedName name="_3__123Graph_BBUDG6_D_ESCRPR">[1]Quant!$D$72:$O$72</definedName>
    <definedName name="_4__123Graph_BBUDG6_Dtons_inv">[1]Quant!$D$9:$O$9</definedName>
    <definedName name="_5__123Graph_CBUDG6_D_ESCRPR">[1]Quant!$D$100:$O$100</definedName>
    <definedName name="_6__123Graph_DBUDG6_D_ESCRPR">[1]Quant!$D$88:$O$88</definedName>
    <definedName name="_7__123Graph_XBUDG6_D_ESCRPR">[1]Quant!$D$5:$O$5</definedName>
    <definedName name="_8__123Graph_XBUDG6_Dtons_inv">[1]Quant!$D$5:$O$5</definedName>
    <definedName name="_xlnm._FilterDatabase" localSheetId="18" hidden="1">'C - Sched 139 Billed 10-22 '!$A$9:$K$60</definedName>
    <definedName name="_xlnm._FilterDatabase" localSheetId="14" hidden="1">'C - Sched 139 Billed 11-22 '!$A$9:$K$62</definedName>
    <definedName name="_xlnm._FilterDatabase" localSheetId="54" hidden="1">'C - Sched 139 Billed 1-22 '!$A$8:$K$92</definedName>
    <definedName name="_xlnm._FilterDatabase" localSheetId="10" hidden="1">'C - Sched 139 Billed 12-22 '!$A$7:$K$56</definedName>
    <definedName name="_xlnm._FilterDatabase" localSheetId="50" hidden="1">'C - Sched 139 Billed 2-22 '!$A$8:$K$82</definedName>
    <definedName name="_xlnm._FilterDatabase" localSheetId="46" hidden="1">'C - Sched 139 Billed 3-22 '!$A$8:$K$477</definedName>
    <definedName name="_xlnm._FilterDatabase" localSheetId="42" hidden="1">'C - Sched 139 Billed 4-22 '!$A$8:$K$64</definedName>
    <definedName name="_xlnm._FilterDatabase" localSheetId="38" hidden="1">'C - Sched 139 Billed 5-22 '!$A$8:$K$62</definedName>
    <definedName name="_xlnm._FilterDatabase" localSheetId="34" hidden="1">'C - Sched 139 Billed 6-22 '!$A$8:$K$63</definedName>
    <definedName name="_xlnm._FilterDatabase" localSheetId="30" hidden="1">'C - Sched 139 Billed 7-22 '!$A$9:$K$63</definedName>
    <definedName name="_xlnm._FilterDatabase" localSheetId="26" hidden="1">'C - Sched 139 Billed 8-22 '!$A$8:$K$61</definedName>
    <definedName name="_xlnm._FilterDatabase" localSheetId="22" hidden="1">'C - Sched 139 Billed 9-22 '!$A$9:$K$63</definedName>
    <definedName name="_xlnm._FilterDatabase" localSheetId="6" hidden="1">'Inventory Tracking (R))'!$B$8:$X$272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SE_E">'[2]Named Ranges E'!$C$4</definedName>
    <definedName name="CBWorkbookPriority">-2060790043</definedName>
    <definedName name="Escalator">1.025</definedName>
    <definedName name="FIT_E">'[2]Named Ranges E'!$C$3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rint_Area_Reset">OFFSET(Full_Print,0,0,Last_Row)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EST">2000</definedName>
    <definedName name="TESTYEAR_E">'[2]Named Ranges E'!$C$5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3" l="1"/>
  <c r="Q30" i="3"/>
  <c r="P14" i="3"/>
  <c r="O14" i="3"/>
  <c r="N14" i="3"/>
  <c r="M14" i="3"/>
  <c r="L14" i="3"/>
  <c r="K14" i="3"/>
  <c r="J14" i="3"/>
  <c r="I14" i="3"/>
  <c r="P13" i="3"/>
  <c r="P24" i="3" s="1"/>
  <c r="O13" i="3"/>
  <c r="N13" i="3"/>
  <c r="N23" i="3" s="1"/>
  <c r="M13" i="3"/>
  <c r="L13" i="3"/>
  <c r="K13" i="3"/>
  <c r="J13" i="3"/>
  <c r="I13" i="3"/>
  <c r="H13" i="3"/>
  <c r="G13" i="3"/>
  <c r="F13" i="3"/>
  <c r="E14" i="3"/>
  <c r="F14" i="3" s="1"/>
  <c r="E13" i="3"/>
  <c r="P5" i="3"/>
  <c r="P25" i="3" s="1"/>
  <c r="O4" i="3"/>
  <c r="O24" i="3" s="1"/>
  <c r="N4" i="3"/>
  <c r="N5" i="3" s="1"/>
  <c r="M4" i="3"/>
  <c r="M8" i="3" s="1"/>
  <c r="L4" i="3"/>
  <c r="L24" i="3" s="1"/>
  <c r="K4" i="3"/>
  <c r="K24" i="3" s="1"/>
  <c r="J4" i="3"/>
  <c r="J5" i="3" s="1"/>
  <c r="I4" i="3"/>
  <c r="I8" i="3" s="1"/>
  <c r="H4" i="3"/>
  <c r="H24" i="3" s="1"/>
  <c r="G4" i="3"/>
  <c r="G24" i="3" s="1"/>
  <c r="F4" i="3"/>
  <c r="F5" i="3" s="1"/>
  <c r="E4" i="3"/>
  <c r="E8" i="3" s="1"/>
  <c r="Q3" i="3"/>
  <c r="J23" i="3" l="1"/>
  <c r="E24" i="3"/>
  <c r="I24" i="3"/>
  <c r="F23" i="3"/>
  <c r="F18" i="3"/>
  <c r="M24" i="3"/>
  <c r="H8" i="3"/>
  <c r="P18" i="3"/>
  <c r="P19" i="3"/>
  <c r="P34" i="3" s="1"/>
  <c r="P20" i="3"/>
  <c r="F24" i="3"/>
  <c r="J24" i="3"/>
  <c r="N24" i="3"/>
  <c r="F25" i="3"/>
  <c r="J25" i="3"/>
  <c r="N25" i="3"/>
  <c r="O8" i="3"/>
  <c r="K8" i="3"/>
  <c r="G8" i="3"/>
  <c r="L8" i="3"/>
  <c r="F20" i="3"/>
  <c r="P23" i="3"/>
  <c r="N8" i="3"/>
  <c r="J8" i="3"/>
  <c r="F8" i="3"/>
  <c r="J18" i="3"/>
  <c r="J20" i="3" s="1"/>
  <c r="N18" i="3"/>
  <c r="N20" i="3" s="1"/>
  <c r="F19" i="3"/>
  <c r="J19" i="3"/>
  <c r="J34" i="3" s="1"/>
  <c r="N19" i="3"/>
  <c r="G14" i="3"/>
  <c r="G5" i="3"/>
  <c r="K5" i="3"/>
  <c r="O5" i="3"/>
  <c r="Q4" i="3"/>
  <c r="Q5" i="3" s="1"/>
  <c r="H5" i="3"/>
  <c r="L5" i="3"/>
  <c r="E5" i="3"/>
  <c r="I5" i="3"/>
  <c r="M5" i="3"/>
  <c r="N34" i="3" l="1"/>
  <c r="Q24" i="3"/>
  <c r="J26" i="3"/>
  <c r="J35" i="3" s="1"/>
  <c r="J33" i="3"/>
  <c r="N26" i="3"/>
  <c r="N35" i="3" s="1"/>
  <c r="N33" i="3"/>
  <c r="N37" i="3" s="1"/>
  <c r="E18" i="3"/>
  <c r="E19" i="3" s="1"/>
  <c r="E34" i="3" s="1"/>
  <c r="E25" i="3"/>
  <c r="E20" i="3"/>
  <c r="E23" i="3"/>
  <c r="P33" i="3"/>
  <c r="P37" i="3" s="1"/>
  <c r="P26" i="3"/>
  <c r="P35" i="3" s="1"/>
  <c r="P8" i="3"/>
  <c r="Q10" i="3"/>
  <c r="L25" i="3"/>
  <c r="L23" i="3"/>
  <c r="L19" i="3"/>
  <c r="L34" i="3" s="1"/>
  <c r="L18" i="3"/>
  <c r="L20" i="3" s="1"/>
  <c r="K25" i="3"/>
  <c r="K23" i="3"/>
  <c r="K19" i="3"/>
  <c r="K34" i="3" s="1"/>
  <c r="K18" i="3"/>
  <c r="K20" i="3" s="1"/>
  <c r="F33" i="3"/>
  <c r="F37" i="3" s="1"/>
  <c r="F26" i="3"/>
  <c r="F35" i="3" s="1"/>
  <c r="I23" i="3"/>
  <c r="I19" i="3"/>
  <c r="I34" i="3" s="1"/>
  <c r="I18" i="3"/>
  <c r="I20" i="3" s="1"/>
  <c r="I25" i="3"/>
  <c r="O25" i="3"/>
  <c r="O20" i="3"/>
  <c r="O23" i="3"/>
  <c r="O18" i="3"/>
  <c r="O19" i="3" s="1"/>
  <c r="O34" i="3" s="1"/>
  <c r="M23" i="3"/>
  <c r="M19" i="3"/>
  <c r="M34" i="3" s="1"/>
  <c r="M18" i="3"/>
  <c r="M20" i="3" s="1"/>
  <c r="M25" i="3"/>
  <c r="H25" i="3"/>
  <c r="H23" i="3"/>
  <c r="H19" i="3"/>
  <c r="H34" i="3" s="1"/>
  <c r="G20" i="3"/>
  <c r="G25" i="3"/>
  <c r="G23" i="3"/>
  <c r="F34" i="3"/>
  <c r="Q9" i="3"/>
  <c r="Q8" i="3"/>
  <c r="G18" i="3"/>
  <c r="G19" i="3" s="1"/>
  <c r="G34" i="3" s="1"/>
  <c r="H14" i="3"/>
  <c r="H18" i="3" s="1"/>
  <c r="H20" i="3" s="1"/>
  <c r="J37" i="3" l="1"/>
  <c r="I33" i="3"/>
  <c r="I26" i="3"/>
  <c r="Q34" i="3"/>
  <c r="M33" i="3"/>
  <c r="M26" i="3"/>
  <c r="K33" i="3"/>
  <c r="K26" i="3"/>
  <c r="K35" i="3" s="1"/>
  <c r="L33" i="3"/>
  <c r="L26" i="3"/>
  <c r="L35" i="3" s="1"/>
  <c r="Q23" i="3"/>
  <c r="M35" i="3"/>
  <c r="E33" i="3"/>
  <c r="E26" i="3"/>
  <c r="E35" i="3"/>
  <c r="Q25" i="3"/>
  <c r="H33" i="3"/>
  <c r="H37" i="3" s="1"/>
  <c r="H26" i="3"/>
  <c r="H35" i="3" s="1"/>
  <c r="G26" i="3"/>
  <c r="G35" i="3" s="1"/>
  <c r="G33" i="3"/>
  <c r="G37" i="3" s="1"/>
  <c r="O26" i="3"/>
  <c r="O35" i="3" s="1"/>
  <c r="O33" i="3"/>
  <c r="O37" i="3" s="1"/>
  <c r="I35" i="3"/>
  <c r="Q20" i="3"/>
  <c r="Q19" i="3"/>
  <c r="Q18" i="3"/>
  <c r="K37" i="3" l="1"/>
  <c r="I37" i="3"/>
  <c r="E37" i="3"/>
  <c r="Q37" i="3" s="1"/>
  <c r="L37" i="3"/>
  <c r="M37" i="3"/>
  <c r="Q35" i="3"/>
  <c r="Q33" i="3"/>
  <c r="Q26" i="3"/>
  <c r="I22" i="2" l="1"/>
  <c r="H23" i="2" s="1"/>
  <c r="H21" i="2"/>
  <c r="E14" i="2"/>
  <c r="D14" i="2"/>
  <c r="C14" i="2"/>
  <c r="H20" i="2"/>
  <c r="H13" i="2"/>
  <c r="I14" i="2" s="1"/>
  <c r="J14" i="2"/>
  <c r="I12" i="2" l="1"/>
  <c r="H11" i="2" l="1"/>
  <c r="H10" i="2"/>
</calcChain>
</file>

<file path=xl/sharedStrings.xml><?xml version="1.0" encoding="utf-8"?>
<sst xmlns="http://schemas.openxmlformats.org/spreadsheetml/2006/main" count="11907" uniqueCount="741">
  <si>
    <t>Over Generates</t>
  </si>
  <si>
    <t>Under Generates</t>
  </si>
  <si>
    <t>PCA?</t>
  </si>
  <si>
    <t>No</t>
  </si>
  <si>
    <t>Situation</t>
  </si>
  <si>
    <t>Event</t>
  </si>
  <si>
    <t>Do What</t>
  </si>
  <si>
    <t>Would sell on the market or use for native load</t>
  </si>
  <si>
    <t>Debit to 555 GD</t>
  </si>
  <si>
    <t>Up to the amount of GD usage</t>
  </si>
  <si>
    <t>Amount above the GD usage</t>
  </si>
  <si>
    <t>Debit to 555 PSE</t>
  </si>
  <si>
    <t>Credit to STOU</t>
  </si>
  <si>
    <t>Original Entry</t>
  </si>
  <si>
    <t>Remove that STOU associated with Green Power PPA</t>
  </si>
  <si>
    <t>Debit to 555 PCA</t>
  </si>
  <si>
    <t>Yes</t>
  </si>
  <si>
    <t>Creidt to 555 PSE</t>
  </si>
  <si>
    <t>Price</t>
  </si>
  <si>
    <t>PPA</t>
  </si>
  <si>
    <t>MKT</t>
  </si>
  <si>
    <t>Actual</t>
  </si>
  <si>
    <t>Notes</t>
  </si>
  <si>
    <t>Purchase additional energy to use load</t>
  </si>
  <si>
    <t>Remove Purchase of additional energy for GD</t>
  </si>
  <si>
    <t>Credit to 555 PCA</t>
  </si>
  <si>
    <t>REC Purchase</t>
  </si>
  <si>
    <t>REC Sale?</t>
  </si>
  <si>
    <t>Timing unknown; PSE or 3rd Party?</t>
  </si>
  <si>
    <t>Debit to 557 GD</t>
  </si>
  <si>
    <t>Liquidated Damages?</t>
  </si>
  <si>
    <t>MWh</t>
  </si>
  <si>
    <t>Price type</t>
  </si>
  <si>
    <t>Action</t>
  </si>
  <si>
    <t>Debit</t>
  </si>
  <si>
    <t>Credit</t>
  </si>
  <si>
    <t>Account</t>
  </si>
  <si>
    <t>555 PSE</t>
  </si>
  <si>
    <t>447 PSE</t>
  </si>
  <si>
    <t>cash</t>
  </si>
  <si>
    <t>Entry 1</t>
  </si>
  <si>
    <t>Entry 2</t>
  </si>
  <si>
    <t>Entry 3</t>
  </si>
  <si>
    <t>Entry 4</t>
  </si>
  <si>
    <t>Entry 5</t>
  </si>
  <si>
    <t>139 Load = 100 MWh</t>
  </si>
  <si>
    <t>Over Generates by 20 MWh</t>
  </si>
  <si>
    <t xml:space="preserve">555 GD </t>
  </si>
  <si>
    <t>555 PCA</t>
  </si>
  <si>
    <t>Offset STOU with purchase price</t>
  </si>
  <si>
    <t>Acctg will have to calc Load for 139</t>
  </si>
  <si>
    <t>EA will have to take overage and record to PSE</t>
  </si>
  <si>
    <t>No manual action</t>
  </si>
  <si>
    <t>Manual entry to remove STOU</t>
  </si>
  <si>
    <t>Under Generates by 20 MWh</t>
  </si>
  <si>
    <t>below</t>
  </si>
  <si>
    <t>above</t>
  </si>
  <si>
    <t>Offset Purchase with sales price</t>
  </si>
  <si>
    <t>REC Purchase?</t>
  </si>
  <si>
    <t>PPAs not in BLR</t>
  </si>
  <si>
    <t>Manual entry to offset STOU removal</t>
  </si>
  <si>
    <t>Manual entry to offset mkt purchase removal</t>
  </si>
  <si>
    <t>Manual entry to remove mkt purchase</t>
  </si>
  <si>
    <t>"  "</t>
  </si>
  <si>
    <t>Resource not prudent for all customers</t>
  </si>
  <si>
    <t>Schedule 139 Revenue &amp; Energy Costs</t>
  </si>
  <si>
    <t>PCA period Schedule 139 delivered load (Kwh)</t>
  </si>
  <si>
    <t>Renewable Energy PPAs net of losses (Generated Kwhs)</t>
  </si>
  <si>
    <t>(Short)/Excess Renewable Energy Generated (Kwh)</t>
  </si>
  <si>
    <t>PPA RECs for Schedule 139 Customers</t>
  </si>
  <si>
    <t>Green Direct</t>
  </si>
  <si>
    <t>Market Rate</t>
  </si>
  <si>
    <t>PPA Rate</t>
  </si>
  <si>
    <t>Period</t>
  </si>
  <si>
    <t>to Date</t>
  </si>
  <si>
    <t>PCA Total allowable costs</t>
  </si>
  <si>
    <t>Green Direct Power Costs</t>
  </si>
  <si>
    <t>Net Green Direct Power Costs</t>
  </si>
  <si>
    <t>Net PCA Power Costs</t>
  </si>
  <si>
    <t>PCA Power Costs</t>
  </si>
  <si>
    <t>check</t>
  </si>
  <si>
    <t>PSE REC Costs</t>
  </si>
  <si>
    <t>Green Direct REC Costs</t>
  </si>
  <si>
    <t>RECs purchased for Schedule 139 customers*</t>
  </si>
  <si>
    <t>RECs for PSE optimization*</t>
  </si>
  <si>
    <t>*Measured on an annual basis</t>
  </si>
  <si>
    <t>Initial Amount:</t>
  </si>
  <si>
    <t>Total:</t>
  </si>
  <si>
    <t>BTL Excess Purchase Costs</t>
  </si>
  <si>
    <t>BTL</t>
  </si>
  <si>
    <t>Net BTL Power Cost</t>
  </si>
  <si>
    <t>PCA Excess PPA Power Sold to Other Utilities</t>
  </si>
  <si>
    <t>RECs</t>
  </si>
  <si>
    <t>Power Prices</t>
  </si>
  <si>
    <t>Power Costs (555)</t>
  </si>
  <si>
    <t>Adjustment:</t>
  </si>
  <si>
    <t>REC Costs: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</si>
  <si>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Amounts measured quarterly</t>
    </r>
  </si>
  <si>
    <t>PPA Cost - Green Direct Customer Usage</t>
  </si>
  <si>
    <t>Mkt Purchases for Short</t>
  </si>
  <si>
    <t>When</t>
  </si>
  <si>
    <t>Long</t>
  </si>
  <si>
    <t>Short</t>
  </si>
  <si>
    <t>Always</t>
  </si>
  <si>
    <t>Required Journal Entries based on Monthly Actual Information</t>
  </si>
  <si>
    <t>Net PCA Power Costs (this should be zero)</t>
  </si>
  <si>
    <t>Mechanism</t>
  </si>
  <si>
    <t>GD</t>
  </si>
  <si>
    <t>PCA</t>
  </si>
  <si>
    <t>Power Costs Originally Recorded</t>
  </si>
  <si>
    <t>Reclassing Short Purchases or Long Sales Out of PCA to GD</t>
  </si>
  <si>
    <t>Green Direct Short Purchases</t>
  </si>
  <si>
    <t>Green Direct Long Sales</t>
  </si>
  <si>
    <t>If generation is short for the month, move purchases out of PCA</t>
  </si>
  <si>
    <t>If generation is cumulatively long at a quarter end, bank recs; otherwise no recs to record</t>
  </si>
  <si>
    <t>In Summary:</t>
  </si>
  <si>
    <t>If generation is long for the month, move sales of excess generation out of PCA</t>
  </si>
  <si>
    <t>check:  Should equal amount of REC transactions</t>
  </si>
  <si>
    <t>Energy Costs</t>
  </si>
  <si>
    <t>PPA Rate per kWh</t>
  </si>
  <si>
    <t>Cumulative (Short)/Excess Renewable Energy Generated (kWh)</t>
  </si>
  <si>
    <t>(Short)/Excess Renewable Energy Generated (kWh)</t>
  </si>
  <si>
    <t>Renewable Energy PPAs net of losses (Generated kWhs)</t>
  </si>
  <si>
    <t>PPA Cost - Generation Above Green Direct Usage</t>
  </si>
  <si>
    <t>Sale of Excess PPA Generation</t>
  </si>
  <si>
    <t>Market Rate per kWh (Average Day Ahead Index for the Month)</t>
  </si>
  <si>
    <t>Green Direct Monthly Assumed Actual Information</t>
  </si>
  <si>
    <t>PCA period Green Direct Customers delivered load usage (kWh)</t>
  </si>
  <si>
    <t>Attachment A</t>
  </si>
  <si>
    <t>Accounting Instructions for the Treatment of the Schedule 139, Voluntary Long Term Renewable Energy Purchase Rider (“Green Direct Program”)</t>
  </si>
  <si>
    <t>Energy</t>
  </si>
  <si>
    <t>DA</t>
  </si>
  <si>
    <t>ICE MIDC Daily</t>
  </si>
  <si>
    <t>Date</t>
  </si>
  <si>
    <t>PPT</t>
  </si>
  <si>
    <t>Time Zone:</t>
  </si>
  <si>
    <t>Date:</t>
  </si>
  <si>
    <t>B</t>
  </si>
  <si>
    <t>G</t>
  </si>
  <si>
    <t>H</t>
  </si>
  <si>
    <t>Electric Sales by Usage Tiers and Rate Schedule</t>
  </si>
  <si>
    <t/>
  </si>
  <si>
    <t>Fiscal year/period</t>
  </si>
  <si>
    <t>Qnty on 000001 Stat Group</t>
  </si>
  <si>
    <t>Total Billed Consumption Quantity</t>
  </si>
  <si>
    <t>Total Billed Amount Incl Tax</t>
  </si>
  <si>
    <t>Division</t>
  </si>
  <si>
    <t>Customer Category</t>
  </si>
  <si>
    <t>Rate Category</t>
  </si>
  <si>
    <t>Statistical Rate</t>
  </si>
  <si>
    <t>Price Amount (char)</t>
  </si>
  <si>
    <t>KWH</t>
  </si>
  <si>
    <t>$</t>
  </si>
  <si>
    <t>10</t>
  </si>
  <si>
    <t>Electric</t>
  </si>
  <si>
    <t>Commercial</t>
  </si>
  <si>
    <t>SCH_24EC</t>
  </si>
  <si>
    <t>General Service</t>
  </si>
  <si>
    <t>1</t>
  </si>
  <si>
    <t>ECI_139</t>
  </si>
  <si>
    <t>SCH_25EC</t>
  </si>
  <si>
    <t>Small Demand General Service</t>
  </si>
  <si>
    <t>SCH_26EC</t>
  </si>
  <si>
    <t>Large Demand General Service</t>
  </si>
  <si>
    <t>SCH_31EC</t>
  </si>
  <si>
    <t>Primary General Service</t>
  </si>
  <si>
    <t>SCH_49EC</t>
  </si>
  <si>
    <t>High Voltage General Service</t>
  </si>
  <si>
    <t>Industrial</t>
  </si>
  <si>
    <t>SCH_24EI</t>
  </si>
  <si>
    <t>Public street &amp; hwy lighting</t>
  </si>
  <si>
    <t>SCH_24EL</t>
  </si>
  <si>
    <t>SCH_25EL</t>
  </si>
  <si>
    <t>Total</t>
  </si>
  <si>
    <t>Change in Unbilled</t>
  </si>
  <si>
    <r>
      <rPr>
        <b/>
        <sz val="12"/>
        <color rgb="FFFF0000"/>
        <rFont val="Arial"/>
        <family val="2"/>
      </rPr>
      <t>B</t>
    </r>
    <r>
      <rPr>
        <b/>
        <sz val="11"/>
        <color theme="1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>Total Billed and change in unbilled</t>
    </r>
  </si>
  <si>
    <t>Number of price bloc</t>
  </si>
  <si>
    <t>SCH_43E</t>
  </si>
  <si>
    <t xml:space="preserve"> Interruptible Pri Service for Schools</t>
  </si>
  <si>
    <t>Lund Hill</t>
  </si>
  <si>
    <t>Price/KWH</t>
  </si>
  <si>
    <t>Total Cost</t>
  </si>
  <si>
    <t>Divided by Total KWH</t>
  </si>
  <si>
    <t>Total Costs</t>
  </si>
  <si>
    <t>Total Average cost per KWH</t>
  </si>
  <si>
    <t>R1</t>
  </si>
  <si>
    <t>R2</t>
  </si>
  <si>
    <t>J</t>
  </si>
  <si>
    <t>K</t>
  </si>
  <si>
    <t>Lund Hill MWH True-up</t>
  </si>
  <si>
    <t>J.1</t>
  </si>
  <si>
    <r>
      <t>Lund Hill True-up (</t>
    </r>
    <r>
      <rPr>
        <b/>
        <sz val="8"/>
        <color theme="1"/>
        <rFont val="Arial"/>
        <family val="2"/>
      </rPr>
      <t>contract price</t>
    </r>
    <r>
      <rPr>
        <b/>
        <sz val="10"/>
        <color theme="1"/>
        <rFont val="Arial"/>
        <family val="2"/>
      </rPr>
      <t>)</t>
    </r>
  </si>
  <si>
    <r>
      <t>Lund Hill True-up (</t>
    </r>
    <r>
      <rPr>
        <b/>
        <sz val="8"/>
        <color theme="1"/>
        <rFont val="Arial"/>
        <family val="2"/>
      </rPr>
      <t>Mid-C price</t>
    </r>
    <r>
      <rPr>
        <b/>
        <sz val="10"/>
        <color theme="1"/>
        <rFont val="Arial"/>
        <family val="2"/>
      </rPr>
      <t>)</t>
    </r>
  </si>
  <si>
    <t>I</t>
  </si>
  <si>
    <t xml:space="preserve">      0.03961800-</t>
  </si>
  <si>
    <t>Green Direct Power Purchases</t>
  </si>
  <si>
    <t>Total Purchases and Average Cost per KWH</t>
  </si>
  <si>
    <t>Currency:</t>
  </si>
  <si>
    <t>Type:</t>
  </si>
  <si>
    <t>Index:</t>
  </si>
  <si>
    <t>Component:</t>
  </si>
  <si>
    <t>Average On Peak</t>
  </si>
  <si>
    <t>Average Off Peak</t>
  </si>
  <si>
    <t>Average Total</t>
  </si>
  <si>
    <t>H.2</t>
  </si>
  <si>
    <t>Avg Price per MWH</t>
  </si>
  <si>
    <t xml:space="preserve">Skookumchuck </t>
  </si>
  <si>
    <t xml:space="preserve">      0.04438900</t>
  </si>
  <si>
    <t xml:space="preserve">      0.04457900</t>
  </si>
  <si>
    <t xml:space="preserve">      0.04484900</t>
  </si>
  <si>
    <t xml:space="preserve">      0.04497000</t>
  </si>
  <si>
    <t xml:space="preserve">      0.04516000</t>
  </si>
  <si>
    <t xml:space="preserve">      0.04543000</t>
  </si>
  <si>
    <t>SCH_25EI</t>
  </si>
  <si>
    <t>Fiscal Year/Period</t>
  </si>
  <si>
    <t>USD</t>
  </si>
  <si>
    <t>Avg Price</t>
  </si>
  <si>
    <t xml:space="preserve">Avg Price </t>
  </si>
  <si>
    <r>
      <rPr>
        <b/>
        <sz val="13"/>
        <color rgb="FFFF0000"/>
        <rFont val="Calibri"/>
        <family val="2"/>
        <scheme val="minor"/>
      </rPr>
      <t>B</t>
    </r>
    <r>
      <rPr>
        <sz val="13"/>
        <color rgb="FFFF000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- Avg Price per KWH</t>
    </r>
  </si>
  <si>
    <t>J.5</t>
  </si>
  <si>
    <t xml:space="preserve">      0.04427000</t>
  </si>
  <si>
    <t>Nov'22 Unbilled KWH</t>
  </si>
  <si>
    <t>K1/012/2022</t>
  </si>
  <si>
    <t>012/2022 - 012/2022</t>
  </si>
  <si>
    <t>Total Billed for Dec'22</t>
  </si>
  <si>
    <t>Dec'22 Unbilled KWH</t>
  </si>
  <si>
    <t>Index Prices By Month: ICE MidC Index [modified] (generated on 01/03/2023 08:44:13 PPT)</t>
  </si>
  <si>
    <t>Monthly (12/2022)</t>
  </si>
  <si>
    <t>Total: 31 records</t>
  </si>
  <si>
    <t>Skook 11/22 Compens Curtailmnt</t>
  </si>
  <si>
    <t>J.3</t>
  </si>
  <si>
    <t>J.4</t>
  </si>
  <si>
    <t>J.2</t>
  </si>
  <si>
    <t>D</t>
  </si>
  <si>
    <t>E</t>
  </si>
  <si>
    <t xml:space="preserve">   Sales Report is From Revenue Accounting</t>
  </si>
  <si>
    <t>C</t>
  </si>
  <si>
    <t>PPA RECs per Generated MWhs</t>
  </si>
  <si>
    <t xml:space="preserve">     Less reconciling difference</t>
  </si>
  <si>
    <t>PPA RECs for Green Direct Customers</t>
  </si>
  <si>
    <t>RECs purchased for Green Direct Customers*</t>
  </si>
  <si>
    <r>
      <t>RECs banked for Green Direct Customers</t>
    </r>
    <r>
      <rPr>
        <vertAlign val="superscript"/>
        <sz val="10"/>
        <rFont val="Arial"/>
        <family val="2"/>
      </rPr>
      <t>1</t>
    </r>
  </si>
  <si>
    <t>(Cumulative)</t>
  </si>
  <si>
    <t>Additional REC Costs Originally Recorded</t>
  </si>
  <si>
    <t>Green Direct Unbundled REC Purchases</t>
  </si>
  <si>
    <t xml:space="preserve">Short </t>
  </si>
  <si>
    <t>GD Excess REC Inventory Value SAP GL Acct 17400051</t>
  </si>
  <si>
    <t>GD Cumulative Excess REC Inventory Final</t>
  </si>
  <si>
    <t>GD REC Inventory:</t>
  </si>
  <si>
    <t>True-Up for 01/2023</t>
  </si>
  <si>
    <t>A</t>
  </si>
  <si>
    <t>Current Balance</t>
  </si>
  <si>
    <t>L</t>
  </si>
  <si>
    <t>M</t>
  </si>
  <si>
    <t>Corrected Balance</t>
  </si>
  <si>
    <t>[1]</t>
  </si>
  <si>
    <t>[2]</t>
  </si>
  <si>
    <t>Lund Hill PM True-Up</t>
  </si>
  <si>
    <t>MWHs</t>
  </si>
  <si>
    <t>Change from Prior Month</t>
  </si>
  <si>
    <t>REC Value Balance</t>
  </si>
  <si>
    <t>REC EB</t>
  </si>
  <si>
    <t>Incremental RECs</t>
  </si>
  <si>
    <t>REC Expense</t>
  </si>
  <si>
    <t>REC Roll-off</t>
  </si>
  <si>
    <t>Weighted-Average</t>
  </si>
  <si>
    <t>LH Value</t>
  </si>
  <si>
    <t>SK Value</t>
  </si>
  <si>
    <t>Non-PPA 139 REC Purchase</t>
  </si>
  <si>
    <t>Lund Hill RECs</t>
  </si>
  <si>
    <t>Skookumchuck RECs</t>
  </si>
  <si>
    <t>Total PPA Generation</t>
  </si>
  <si>
    <t>Total Lund Hill Output (MwH)</t>
  </si>
  <si>
    <t>Total Skookumchuck Output(MwH)</t>
  </si>
  <si>
    <t>Total 139 Load (MwH)</t>
  </si>
  <si>
    <t>Month/Yearh</t>
  </si>
  <si>
    <t>Year</t>
  </si>
  <si>
    <t>Month</t>
  </si>
  <si>
    <t>Contract Yr</t>
  </si>
  <si>
    <t>Weighted-Average REC Valuation</t>
  </si>
  <si>
    <t>Appendix F</t>
  </si>
  <si>
    <t>GD Report</t>
  </si>
  <si>
    <t>Lag True-up</t>
  </si>
  <si>
    <t>fr Kwh to Mwh</t>
  </si>
  <si>
    <t>True-up</t>
  </si>
  <si>
    <t>EDA adj</t>
  </si>
  <si>
    <t>EDA</t>
  </si>
  <si>
    <t>Prelim</t>
  </si>
  <si>
    <t>Final</t>
  </si>
  <si>
    <t>Lundhill</t>
  </si>
  <si>
    <t>Cumulative</t>
  </si>
  <si>
    <t>Change</t>
  </si>
  <si>
    <t>Lund Prelim</t>
  </si>
  <si>
    <t>Average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</si>
  <si>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</si>
  <si>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</si>
  <si>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</si>
  <si>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</si>
  <si>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</si>
  <si>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</si>
  <si>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</si>
  <si>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</si>
  <si>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</si>
  <si>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</si>
  <si>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 xml:space="preserve">February </t>
  </si>
  <si>
    <t>January</t>
  </si>
  <si>
    <t>Lund</t>
  </si>
  <si>
    <t>Skookumchuck</t>
  </si>
  <si>
    <t>Month/Year</t>
  </si>
  <si>
    <t>Contract Month*</t>
  </si>
  <si>
    <t>Deviation from Avg</t>
  </si>
  <si>
    <t>Whiskey Ridge</t>
  </si>
  <si>
    <t>Wild Horse</t>
  </si>
  <si>
    <t>Lund Hills</t>
  </si>
  <si>
    <t>Actual Monthly Output in KWH</t>
  </si>
  <si>
    <t>General Monthly Wind Capacity Factors</t>
  </si>
  <si>
    <t>Annual Outputs</t>
  </si>
  <si>
    <t>Weighted Ave REC Purchase Price</t>
  </si>
  <si>
    <t>&lt;= equals G/L Balance</t>
  </si>
  <si>
    <t>GD Excess REC Inventory Value Per EDA Dept GD RECs</t>
  </si>
  <si>
    <t>=&gt;</t>
  </si>
  <si>
    <t>Power Cost Totals:</t>
  </si>
  <si>
    <t>Dec'21 Unbilled KWH</t>
  </si>
  <si>
    <t>Jan'22 Unbilled KWH</t>
  </si>
  <si>
    <t xml:space="preserve">      0.04454000</t>
  </si>
  <si>
    <t xml:space="preserve">      0.04350900</t>
  </si>
  <si>
    <t xml:space="preserve">      0.04409000</t>
  </si>
  <si>
    <t xml:space="preserve">      0.04395900</t>
  </si>
  <si>
    <t xml:space="preserve">      0.04368900</t>
  </si>
  <si>
    <t>High Voltage Interruptible Service</t>
  </si>
  <si>
    <t>SCH_46EC</t>
  </si>
  <si>
    <t xml:space="preserve">      0.04488300-</t>
  </si>
  <si>
    <t>K1/001/2022</t>
  </si>
  <si>
    <t>Fiscal Year/Period 001/2022 - 001/2022</t>
  </si>
  <si>
    <t xml:space="preserve">       Sales Report is From Jonathan Kang for Revenue Accounting</t>
  </si>
  <si>
    <t>KWH increase</t>
  </si>
  <si>
    <t>MWH increase for Apr'21</t>
  </si>
  <si>
    <t>Less Previous MWH</t>
  </si>
  <si>
    <t>Current MWH</t>
  </si>
  <si>
    <t>the imbalace.</t>
  </si>
  <si>
    <t>KWH being adjusted to Mic-C price as result of</t>
  </si>
  <si>
    <t>The true up is not due to volume but is attributed to</t>
  </si>
  <si>
    <t xml:space="preserve">         R4</t>
  </si>
  <si>
    <t>MWH change for Jul'21 - (Imbalance)</t>
  </si>
  <si>
    <t>Less MWH per OATI Billing Report - (Scheduled MWH)</t>
  </si>
  <si>
    <t>Current Metered MWH per Invoice</t>
  </si>
  <si>
    <t>Dollars tie to amounts on JE266</t>
  </si>
  <si>
    <r>
      <t xml:space="preserve">Lund Hill True-up </t>
    </r>
    <r>
      <rPr>
        <b/>
        <sz val="8"/>
        <color theme="1"/>
        <rFont val="Arial"/>
        <family val="2"/>
      </rPr>
      <t>(Oct21 Mid-C price</t>
    </r>
    <r>
      <rPr>
        <b/>
        <sz val="10"/>
        <color theme="1"/>
        <rFont val="Arial"/>
        <family val="2"/>
      </rPr>
      <t>)</t>
    </r>
  </si>
  <si>
    <t>MWH increase for May'21</t>
  </si>
  <si>
    <t>Skook 11/21 Compens Curtailmnt</t>
  </si>
  <si>
    <t>Less Previous MWH per OATI Billing Report</t>
  </si>
  <si>
    <t>H.1</t>
  </si>
  <si>
    <t>Skookumchuck Wind</t>
  </si>
  <si>
    <t>Avg Price per KWH</t>
  </si>
  <si>
    <t>Lower Limit</t>
  </si>
  <si>
    <t>Upper Limit</t>
  </si>
  <si>
    <t>Original</t>
  </si>
  <si>
    <t>Monthly (01/2022)</t>
  </si>
  <si>
    <t>Index Prices By Month (generated on 02/02/2022 11:56:39 PPT)</t>
  </si>
  <si>
    <t>Feb'22 Unbilled KWH</t>
  </si>
  <si>
    <t>K1/002/2022</t>
  </si>
  <si>
    <t>Fiscal Year/Period 002/2022 - 002/2022</t>
  </si>
  <si>
    <t>Dollars tie to amounts on JE266  (within $10)</t>
  </si>
  <si>
    <t>Total: 28 records</t>
  </si>
  <si>
    <t>Last Month (02/2022)</t>
  </si>
  <si>
    <t>Index Prices By Month (generated on 03/01/2022 10:30:17 PPT)</t>
  </si>
  <si>
    <t>Mar'22 Unbilled KWH</t>
  </si>
  <si>
    <t>True-up of Jan'21 billed consumption</t>
  </si>
  <si>
    <t>F.1</t>
  </si>
  <si>
    <t>Total Billed for Mar'22</t>
  </si>
  <si>
    <t>Schs Excluded From Billed To Customer</t>
  </si>
  <si>
    <t xml:space="preserve">      0.04563400-</t>
  </si>
  <si>
    <t xml:space="preserve">      0.04367000</t>
  </si>
  <si>
    <t>Transportation</t>
  </si>
  <si>
    <t>Sales for resale Firm</t>
  </si>
  <si>
    <t>Residential</t>
  </si>
  <si>
    <t>K1/003/2022</t>
  </si>
  <si>
    <t>Fiscal Year 003/2022</t>
  </si>
  <si>
    <t>Missing price on 3/13/22 hour 2 is due to beginning of daylight savings time</t>
  </si>
  <si>
    <t>Last Month (03/2022)</t>
  </si>
  <si>
    <t>Index Prices By Month (generated on 04/01/2022 14:41:06 PPT)</t>
  </si>
  <si>
    <t>004/2022</t>
  </si>
  <si>
    <t>K1/004/2022</t>
  </si>
  <si>
    <t>Total Billed for Apr'22</t>
  </si>
  <si>
    <t>Apr'22 Unbilled KWH</t>
  </si>
  <si>
    <t>Skook 03/22 Compens Curtailmnt</t>
  </si>
  <si>
    <r>
      <t xml:space="preserve">Lund Hill True-up </t>
    </r>
    <r>
      <rPr>
        <b/>
        <sz val="8"/>
        <color theme="1"/>
        <rFont val="Arial"/>
        <family val="2"/>
      </rPr>
      <t>(Sep21 Mid-C price</t>
    </r>
    <r>
      <rPr>
        <b/>
        <sz val="10"/>
        <color theme="1"/>
        <rFont val="Arial"/>
        <family val="2"/>
      </rPr>
      <t>)</t>
    </r>
  </si>
  <si>
    <t>Index Prices By Month (generated on 05/02/2022 09:53:14 PPT)</t>
  </si>
  <si>
    <t>Last Month (04/2022)</t>
  </si>
  <si>
    <t>Total: 30 records</t>
  </si>
  <si>
    <t>May'22 Unbilled KWH</t>
  </si>
  <si>
    <t>Total Billed for May'22</t>
  </si>
  <si>
    <t>K1/005/2022</t>
  </si>
  <si>
    <t>005/2022</t>
  </si>
  <si>
    <t>Monthly (05/2022)</t>
  </si>
  <si>
    <t>Index Prices By Month (generated on 06/01/2022 17:19:25 PPT)</t>
  </si>
  <si>
    <t>Jun'22 Unbilled KWH</t>
  </si>
  <si>
    <t>Total Billed for Jun'22</t>
  </si>
  <si>
    <t>K1/006/2022</t>
  </si>
  <si>
    <t>006/2022 - 006/2022</t>
  </si>
  <si>
    <t xml:space="preserve">       Sales Report is From Duncan McKelvey in Revenue Accounting</t>
  </si>
  <si>
    <t>Lund Hill - Non-Firm</t>
  </si>
  <si>
    <t>Monthly (06/2022)</t>
  </si>
  <si>
    <t>Index Prices By Month (generated on 07/05/2022 09:33:46 PPT)</t>
  </si>
  <si>
    <t>Jul'22 Unbilled KWH</t>
  </si>
  <si>
    <t>Total Billed for Jul'22</t>
  </si>
  <si>
    <t>K1/007/2022</t>
  </si>
  <si>
    <t>007/2022 - 007/2022</t>
  </si>
  <si>
    <t xml:space="preserve">Dollars tie to amounts on JE266 </t>
  </si>
  <si>
    <t>Original Skookumchuck - 06/2022</t>
  </si>
  <si>
    <t>Revised Skookumchuck - 06/2022</t>
  </si>
  <si>
    <t>Last Month (07/2022)</t>
  </si>
  <si>
    <t>Index Prices By Month (generated on 08/02/2022 10:12:19 PPT)</t>
  </si>
  <si>
    <t>Aug'22 Unbilled KWH</t>
  </si>
  <si>
    <t>Total Billed for Aug'22</t>
  </si>
  <si>
    <t>K1/008/2022</t>
  </si>
  <si>
    <t>008/2022 - 008/2022</t>
  </si>
  <si>
    <t xml:space="preserve"> (Lund Hill is off from JE266 due to incorrect price on 08/22 OATI report used for JE266.  Will be corrected)</t>
  </si>
  <si>
    <t>Skook 06/22 Compens Curtailmnt</t>
  </si>
  <si>
    <t>Monthly (08/2022)</t>
  </si>
  <si>
    <t>Index Prices By Month (generated on 09/02/2022 10:11:33 PPT)</t>
  </si>
  <si>
    <t>Sep'22 Unbilled KWH</t>
  </si>
  <si>
    <t>Total Billed for Sep'22</t>
  </si>
  <si>
    <t>K1/009/2022</t>
  </si>
  <si>
    <t>009/2022 - 009/2022</t>
  </si>
  <si>
    <t xml:space="preserve">    on Jul'22 Invoice</t>
  </si>
  <si>
    <t>Total Jun'22 adjustments</t>
  </si>
  <si>
    <t>H.3</t>
  </si>
  <si>
    <t>Skook 07/22 Compens Curtailmnt</t>
  </si>
  <si>
    <t>Invoiced Skookumchuck - 06/2022</t>
  </si>
  <si>
    <t>Monthly (09/2022)</t>
  </si>
  <si>
    <t>Index Prices By Month: ICE MidC Index [modified] (generated on 10/05/2022 10:38:20 PPT)</t>
  </si>
  <si>
    <t>Oct'22 Unbilled KWH</t>
  </si>
  <si>
    <t>Total Billed for Oct'22</t>
  </si>
  <si>
    <t>K1/010/2022</t>
  </si>
  <si>
    <t>010/2022 - 010/2022</t>
  </si>
  <si>
    <t>Skook 08/22 Compens Curtailmnt</t>
  </si>
  <si>
    <t>Monthly (10/2022)</t>
  </si>
  <si>
    <t>Index Prices By Month (generated on 11/03/2022 11:50:48 PPT)</t>
  </si>
  <si>
    <t>Total Billed for Nov'22</t>
  </si>
  <si>
    <t>K1/011/2022</t>
  </si>
  <si>
    <t>011/2022 - 011/2022</t>
  </si>
  <si>
    <t xml:space="preserve">   Sales Report is From Duncan McKelvey in Revenue Accounting</t>
  </si>
  <si>
    <t>Monthly (11/2022)</t>
  </si>
  <si>
    <t>Index Prices By Month: ICE MidC Index [modified] (generated on 12/01/2022 08:09:39 PPT)</t>
  </si>
  <si>
    <t>less Dec True-up recorded Jan 2023</t>
  </si>
  <si>
    <t>Outside Services</t>
  </si>
  <si>
    <t>C.99999.03.37.01</t>
  </si>
  <si>
    <t>Admin</t>
  </si>
  <si>
    <t>Totals</t>
  </si>
  <si>
    <t>Description</t>
  </si>
  <si>
    <t>WBS</t>
  </si>
  <si>
    <t>Work Order</t>
  </si>
  <si>
    <t>Depreciation</t>
  </si>
  <si>
    <t>Employee Labor</t>
  </si>
  <si>
    <t>Energy Purchase Rider (“Green Direct Program”)</t>
  </si>
  <si>
    <t xml:space="preserve">Reporting for the Treatment of the Schedule 139, Voluntary Long Term Renewable </t>
  </si>
  <si>
    <t>&lt;= Inventory Balance will not tie to G/L until true-up recorded in subsequent month.</t>
  </si>
  <si>
    <t>GD Cumulative Excess REC Inventory Prelim (prior to true-up for Lundhill lag)</t>
  </si>
  <si>
    <t>GD Cumulative True-up for Lundhill month lag</t>
  </si>
  <si>
    <t>Labor</t>
  </si>
  <si>
    <t>2022 Fixed Costs</t>
  </si>
  <si>
    <t>REDACTED VERSION</t>
  </si>
  <si>
    <t>long</t>
  </si>
  <si>
    <t>(short)</t>
  </si>
  <si>
    <t>12020</t>
  </si>
  <si>
    <t>22020</t>
  </si>
  <si>
    <t>32020</t>
  </si>
  <si>
    <t>42020</t>
  </si>
  <si>
    <t>52020</t>
  </si>
  <si>
    <t>62020</t>
  </si>
  <si>
    <t>72020</t>
  </si>
  <si>
    <t>82020</t>
  </si>
  <si>
    <t>92020</t>
  </si>
  <si>
    <t>102020</t>
  </si>
  <si>
    <t>112020</t>
  </si>
  <si>
    <t>122020</t>
  </si>
  <si>
    <t>12021</t>
  </si>
  <si>
    <t>22021</t>
  </si>
  <si>
    <t>32021</t>
  </si>
  <si>
    <t>42021</t>
  </si>
  <si>
    <t>52021</t>
  </si>
  <si>
    <t>62021</t>
  </si>
  <si>
    <t>72021</t>
  </si>
  <si>
    <t>82021</t>
  </si>
  <si>
    <t>92021</t>
  </si>
  <si>
    <t>102021</t>
  </si>
  <si>
    <t>112021</t>
  </si>
  <si>
    <t>122021</t>
  </si>
  <si>
    <t>12022</t>
  </si>
  <si>
    <t>22022</t>
  </si>
  <si>
    <t>32022</t>
  </si>
  <si>
    <t>42022</t>
  </si>
  <si>
    <t>52022</t>
  </si>
  <si>
    <t>62022</t>
  </si>
  <si>
    <t>72022</t>
  </si>
  <si>
    <t>82022</t>
  </si>
  <si>
    <t>92022</t>
  </si>
  <si>
    <t>102022</t>
  </si>
  <si>
    <t>112022</t>
  </si>
  <si>
    <t>122022</t>
  </si>
  <si>
    <t>12023</t>
  </si>
  <si>
    <t>22023</t>
  </si>
  <si>
    <t>32023</t>
  </si>
  <si>
    <t>42023</t>
  </si>
  <si>
    <t>52023</t>
  </si>
  <si>
    <t>62023</t>
  </si>
  <si>
    <t>72023</t>
  </si>
  <si>
    <t>82023</t>
  </si>
  <si>
    <t>92023</t>
  </si>
  <si>
    <t>102023</t>
  </si>
  <si>
    <t>112023</t>
  </si>
  <si>
    <t>122023</t>
  </si>
  <si>
    <t>12024</t>
  </si>
  <si>
    <t>22024</t>
  </si>
  <si>
    <t>32024</t>
  </si>
  <si>
    <t>42024</t>
  </si>
  <si>
    <t>52024</t>
  </si>
  <si>
    <t>62024</t>
  </si>
  <si>
    <t>72024</t>
  </si>
  <si>
    <t>82024</t>
  </si>
  <si>
    <t>92024</t>
  </si>
  <si>
    <t>102024</t>
  </si>
  <si>
    <t>112024</t>
  </si>
  <si>
    <t>122024</t>
  </si>
  <si>
    <t>12025</t>
  </si>
  <si>
    <t>22025</t>
  </si>
  <si>
    <t>32025</t>
  </si>
  <si>
    <t>42025</t>
  </si>
  <si>
    <t>52025</t>
  </si>
  <si>
    <t>62025</t>
  </si>
  <si>
    <t>72025</t>
  </si>
  <si>
    <t>82025</t>
  </si>
  <si>
    <t>92025</t>
  </si>
  <si>
    <t>102025</t>
  </si>
  <si>
    <t>112025</t>
  </si>
  <si>
    <t>122025</t>
  </si>
  <si>
    <t>12026</t>
  </si>
  <si>
    <t>22026</t>
  </si>
  <si>
    <t>32026</t>
  </si>
  <si>
    <t>42026</t>
  </si>
  <si>
    <t>52026</t>
  </si>
  <si>
    <t>62026</t>
  </si>
  <si>
    <t>72026</t>
  </si>
  <si>
    <t>82026</t>
  </si>
  <si>
    <t>92026</t>
  </si>
  <si>
    <t>102026</t>
  </si>
  <si>
    <t>112026</t>
  </si>
  <si>
    <t>122026</t>
  </si>
  <si>
    <t>12027</t>
  </si>
  <si>
    <t>22027</t>
  </si>
  <si>
    <t>32027</t>
  </si>
  <si>
    <t>42027</t>
  </si>
  <si>
    <t>52027</t>
  </si>
  <si>
    <t>62027</t>
  </si>
  <si>
    <t>72027</t>
  </si>
  <si>
    <t>82027</t>
  </si>
  <si>
    <t>92027</t>
  </si>
  <si>
    <t>102027</t>
  </si>
  <si>
    <t>112027</t>
  </si>
  <si>
    <t>122027</t>
  </si>
  <si>
    <t>12028</t>
  </si>
  <si>
    <t>22028</t>
  </si>
  <si>
    <t>32028</t>
  </si>
  <si>
    <t>42028</t>
  </si>
  <si>
    <t>52028</t>
  </si>
  <si>
    <t>62028</t>
  </si>
  <si>
    <t>72028</t>
  </si>
  <si>
    <t>82028</t>
  </si>
  <si>
    <t>92028</t>
  </si>
  <si>
    <t>102028</t>
  </si>
  <si>
    <t>112028</t>
  </si>
  <si>
    <t>122028</t>
  </si>
  <si>
    <t>12029</t>
  </si>
  <si>
    <t>22029</t>
  </si>
  <si>
    <t>32029</t>
  </si>
  <si>
    <t>42029</t>
  </si>
  <si>
    <t>52029</t>
  </si>
  <si>
    <t>62029</t>
  </si>
  <si>
    <t>72029</t>
  </si>
  <si>
    <t>82029</t>
  </si>
  <si>
    <t>92029</t>
  </si>
  <si>
    <t>102029</t>
  </si>
  <si>
    <t>112029</t>
  </si>
  <si>
    <t>122029</t>
  </si>
  <si>
    <t>12030</t>
  </si>
  <si>
    <t>22030</t>
  </si>
  <si>
    <t>32030</t>
  </si>
  <si>
    <t>42030</t>
  </si>
  <si>
    <t>52030</t>
  </si>
  <si>
    <t>62030</t>
  </si>
  <si>
    <t>72030</t>
  </si>
  <si>
    <t>82030</t>
  </si>
  <si>
    <t>92030</t>
  </si>
  <si>
    <t>102030</t>
  </si>
  <si>
    <t>112030</t>
  </si>
  <si>
    <t>122030</t>
  </si>
  <si>
    <t>12031</t>
  </si>
  <si>
    <t>22031</t>
  </si>
  <si>
    <t>32031</t>
  </si>
  <si>
    <t>42031</t>
  </si>
  <si>
    <t>52031</t>
  </si>
  <si>
    <t>62031</t>
  </si>
  <si>
    <t>72031</t>
  </si>
  <si>
    <t>82031</t>
  </si>
  <si>
    <t>92031</t>
  </si>
  <si>
    <t>102031</t>
  </si>
  <si>
    <t>112031</t>
  </si>
  <si>
    <t>122031</t>
  </si>
  <si>
    <t>12032</t>
  </si>
  <si>
    <t>22032</t>
  </si>
  <si>
    <t>32032</t>
  </si>
  <si>
    <t>42032</t>
  </si>
  <si>
    <t>52032</t>
  </si>
  <si>
    <t>62032</t>
  </si>
  <si>
    <t>72032</t>
  </si>
  <si>
    <t>82032</t>
  </si>
  <si>
    <t>92032</t>
  </si>
  <si>
    <t>102032</t>
  </si>
  <si>
    <t>112032</t>
  </si>
  <si>
    <t>122032</t>
  </si>
  <si>
    <t>12033</t>
  </si>
  <si>
    <t>22033</t>
  </si>
  <si>
    <t>32033</t>
  </si>
  <si>
    <t>42033</t>
  </si>
  <si>
    <t>52033</t>
  </si>
  <si>
    <t>62033</t>
  </si>
  <si>
    <t>72033</t>
  </si>
  <si>
    <t>82033</t>
  </si>
  <si>
    <t>92033</t>
  </si>
  <si>
    <t>102033</t>
  </si>
  <si>
    <t>112033</t>
  </si>
  <si>
    <t>122033</t>
  </si>
  <si>
    <t>12034</t>
  </si>
  <si>
    <t>22034</t>
  </si>
  <si>
    <t>32034</t>
  </si>
  <si>
    <t>42034</t>
  </si>
  <si>
    <t>52034</t>
  </si>
  <si>
    <t>62034</t>
  </si>
  <si>
    <t>72034</t>
  </si>
  <si>
    <t>82034</t>
  </si>
  <si>
    <t>92034</t>
  </si>
  <si>
    <t>102034</t>
  </si>
  <si>
    <t>112034</t>
  </si>
  <si>
    <t>122034</t>
  </si>
  <si>
    <t>12035</t>
  </si>
  <si>
    <t>22035</t>
  </si>
  <si>
    <t>32035</t>
  </si>
  <si>
    <t>42035</t>
  </si>
  <si>
    <t>52035</t>
  </si>
  <si>
    <t>62035</t>
  </si>
  <si>
    <t>72035</t>
  </si>
  <si>
    <t>82035</t>
  </si>
  <si>
    <t>92035</t>
  </si>
  <si>
    <t>102035</t>
  </si>
  <si>
    <t>112035</t>
  </si>
  <si>
    <t>122035</t>
  </si>
  <si>
    <t>12036</t>
  </si>
  <si>
    <t>22036</t>
  </si>
  <si>
    <t>32036</t>
  </si>
  <si>
    <t>42036</t>
  </si>
  <si>
    <t>52036</t>
  </si>
  <si>
    <t>62036</t>
  </si>
  <si>
    <t>72036</t>
  </si>
  <si>
    <t>82036</t>
  </si>
  <si>
    <t>92036</t>
  </si>
  <si>
    <t>102036</t>
  </si>
  <si>
    <t>112036</t>
  </si>
  <si>
    <t>122036</t>
  </si>
  <si>
    <t>12037</t>
  </si>
  <si>
    <t>22037</t>
  </si>
  <si>
    <t>32037</t>
  </si>
  <si>
    <t>42037</t>
  </si>
  <si>
    <t>52037</t>
  </si>
  <si>
    <t>62037</t>
  </si>
  <si>
    <t>72037</t>
  </si>
  <si>
    <t>82037</t>
  </si>
  <si>
    <t>92037</t>
  </si>
  <si>
    <t>102037</t>
  </si>
  <si>
    <t>112037</t>
  </si>
  <si>
    <t>122037</t>
  </si>
  <si>
    <t>12038</t>
  </si>
  <si>
    <t>22038</t>
  </si>
  <si>
    <t>32038</t>
  </si>
  <si>
    <t>42038</t>
  </si>
  <si>
    <t>52038</t>
  </si>
  <si>
    <t>62038</t>
  </si>
  <si>
    <t>72038</t>
  </si>
  <si>
    <t>82038</t>
  </si>
  <si>
    <t>92038</t>
  </si>
  <si>
    <t>102038</t>
  </si>
  <si>
    <t>112038</t>
  </si>
  <si>
    <t>122038</t>
  </si>
  <si>
    <t>12039</t>
  </si>
  <si>
    <t>22039</t>
  </si>
  <si>
    <t>32039</t>
  </si>
  <si>
    <t>42039</t>
  </si>
  <si>
    <t>52039</t>
  </si>
  <si>
    <t>62039</t>
  </si>
  <si>
    <t>72039</t>
  </si>
  <si>
    <t>82039</t>
  </si>
  <si>
    <t>92039</t>
  </si>
  <si>
    <t>102039</t>
  </si>
  <si>
    <t>112039</t>
  </si>
  <si>
    <t>122039</t>
  </si>
  <si>
    <t>12040</t>
  </si>
  <si>
    <t>22040</t>
  </si>
  <si>
    <t>32040</t>
  </si>
  <si>
    <t>42040</t>
  </si>
  <si>
    <t>52040</t>
  </si>
  <si>
    <t>62040</t>
  </si>
  <si>
    <t>72040</t>
  </si>
  <si>
    <t>82040</t>
  </si>
  <si>
    <t>92040</t>
  </si>
  <si>
    <t>102040</t>
  </si>
  <si>
    <t>112040</t>
  </si>
  <si>
    <t>122040</t>
  </si>
  <si>
    <t>12041</t>
  </si>
  <si>
    <t>22041</t>
  </si>
  <si>
    <t>32041</t>
  </si>
  <si>
    <t>42041</t>
  </si>
  <si>
    <t>52041</t>
  </si>
  <si>
    <t>62041</t>
  </si>
  <si>
    <t>72041</t>
  </si>
  <si>
    <t>82041</t>
  </si>
  <si>
    <t>92041</t>
  </si>
  <si>
    <t>102041</t>
  </si>
  <si>
    <t>112041</t>
  </si>
  <si>
    <t>122041</t>
  </si>
  <si>
    <t>12042</t>
  </si>
  <si>
    <t>22042</t>
  </si>
  <si>
    <t>32042</t>
  </si>
  <si>
    <t>42042</t>
  </si>
  <si>
    <t>52042</t>
  </si>
  <si>
    <t>62042</t>
  </si>
  <si>
    <t>72042</t>
  </si>
  <si>
    <t>82042</t>
  </si>
  <si>
    <t>92042</t>
  </si>
  <si>
    <t>102042</t>
  </si>
  <si>
    <t>XXXXX</t>
  </si>
  <si>
    <t>Shaded information is designated as 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</si>
</sst>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&quot;$&quot;#,##0.00000_);\(&quot;$&quot;#,##0.00000\);\–_);&quot;–&quot;_)"/>
    <numFmt numFmtId="167" formatCode="###,000"/>
    <numFmt numFmtId="168" formatCode="#,##0.00;\-#,##0.00;#,##0.00"/>
    <numFmt numFmtId="169" formatCode="_(&quot;$&quot;* #,##0.00000_);_(&quot;$&quot;* \(#,##0.00000\);_(&quot;$&quot;* &quot;-&quot;??_);_(@_)"/>
    <numFmt numFmtId="170" formatCode="\F\o\r\ mmmm\ yyyy"/>
    <numFmt numFmtId="171" formatCode="0.0000000"/>
    <numFmt numFmtId="172" formatCode="_(&quot;$&quot;* #,##0.0000_);_(&quot;$&quot;* \(#,##0.0000\);_(&quot;$&quot;* &quot;-&quot;??_);_(@_)"/>
    <numFmt numFmtId="173" formatCode="#,##0;\-#,##0;#,##0"/>
    <numFmt numFmtId="174" formatCode="_(* #,##0.0000000_);_(* \(#,##0.0000000\);_(* &quot;-&quot;??_);_(@_)"/>
    <numFmt numFmtId="175" formatCode="0.000000"/>
    <numFmt numFmtId="176" formatCode="&quot;$&quot;#,##0.00"/>
    <numFmt numFmtId="177" formatCode="&quot;$&quot;#,##0_);\(&quot;$&quot;#,##0\);\–_);&quot;–&quot;_)"/>
  </numFmts>
  <fonts count="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sz val="10"/>
      <color rgb="FF0066FF"/>
      <name val="Arial"/>
      <family val="2"/>
    </font>
    <font>
      <sz val="8"/>
      <color rgb="FF0000FF"/>
      <name val="Arial"/>
      <family val="2"/>
    </font>
    <font>
      <b/>
      <i/>
      <sz val="10"/>
      <name val="Arial"/>
      <family val="2"/>
    </font>
    <font>
      <b/>
      <i/>
      <sz val="10"/>
      <color rgb="FF0000FF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18"/>
      <color theme="3"/>
      <name val="Calibri Light"/>
      <family val="2"/>
      <scheme val="maj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3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8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2"/>
      <name val="Calibri"/>
      <family val="2"/>
      <scheme val="minor"/>
    </font>
    <font>
      <sz val="13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8"/>
      <color rgb="FFFF0000"/>
      <name val="Arial"/>
      <family val="2"/>
    </font>
    <font>
      <sz val="10"/>
      <color rgb="FFFF0066"/>
      <name val="Arial"/>
      <family val="2"/>
    </font>
    <font>
      <sz val="11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color rgb="FFFF0000"/>
      <name val="Arial Narrow"/>
      <family val="2"/>
    </font>
    <font>
      <b/>
      <sz val="10"/>
      <color rgb="FF0000FF"/>
      <name val="Arial Narrow"/>
      <family val="2"/>
    </font>
    <font>
      <b/>
      <u/>
      <sz val="8"/>
      <name val="Arial Narrow"/>
      <family val="2"/>
    </font>
    <font>
      <b/>
      <sz val="8"/>
      <color rgb="FFFF0000"/>
      <name val="Arial Narrow"/>
      <family val="2"/>
    </font>
    <font>
      <sz val="8"/>
      <color rgb="FFFFFFFF"/>
      <name val="Arial Narrow"/>
      <family val="2"/>
    </font>
    <font>
      <sz val="8"/>
      <color rgb="FFFF0000"/>
      <name val="Arial Narrow"/>
      <family val="2"/>
    </font>
    <font>
      <b/>
      <sz val="9"/>
      <color rgb="FFFF0000"/>
      <name val="Arial Narrow"/>
      <family val="2"/>
    </font>
    <font>
      <sz val="10"/>
      <color rgb="FFFF0000"/>
      <name val="Arial"/>
      <family val="2"/>
    </font>
    <font>
      <sz val="11"/>
      <color theme="3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i/>
      <sz val="10"/>
      <color rgb="FFFF000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u/>
      <sz val="20"/>
      <name val="Arial"/>
      <family val="2"/>
    </font>
    <font>
      <b/>
      <sz val="16"/>
      <color theme="1"/>
      <name val="Calibri"/>
      <family val="2"/>
      <scheme val="minor"/>
    </font>
    <font>
      <sz val="12"/>
      <color indexed="24"/>
      <name val="Arial"/>
      <family val="2"/>
    </font>
    <font>
      <b/>
      <sz val="2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A5A5A5"/>
      </patternFill>
    </fill>
    <fill>
      <patternFill patternType="solid">
        <fgColor rgb="FFA5A5A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n">
        <color indexed="64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 style="thick">
        <color rgb="FFFFFF00"/>
      </left>
      <right style="thick">
        <color rgb="FFFFFF00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6" fillId="0" borderId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6" borderId="2" applyNumberFormat="0" applyAlignment="0" applyProtection="0">
      <alignment horizontal="left" vertical="center" indent="1"/>
    </xf>
    <xf numFmtId="167" fontId="21" fillId="7" borderId="2" applyNumberFormat="0" applyAlignment="0" applyProtection="0">
      <alignment horizontal="left" vertical="center" indent="1"/>
    </xf>
    <xf numFmtId="167" fontId="21" fillId="0" borderId="3" applyNumberFormat="0" applyProtection="0">
      <alignment horizontal="right" vertical="center"/>
    </xf>
    <xf numFmtId="0" fontId="15" fillId="0" borderId="0"/>
    <xf numFmtId="43" fontId="16" fillId="0" borderId="0" applyFont="0" applyFill="0" applyBorder="0" applyAlignment="0" applyProtection="0"/>
    <xf numFmtId="0" fontId="34" fillId="0" borderId="0"/>
    <xf numFmtId="44" fontId="34" fillId="0" borderId="0" applyFont="0" applyFill="0" applyBorder="0" applyAlignment="0" applyProtection="0"/>
    <xf numFmtId="0" fontId="35" fillId="0" borderId="0"/>
    <xf numFmtId="44" fontId="35" fillId="0" borderId="0" applyFont="0" applyFill="0" applyBorder="0" applyAlignment="0" applyProtection="0"/>
    <xf numFmtId="0" fontId="38" fillId="0" borderId="0"/>
    <xf numFmtId="43" fontId="38" fillId="0" borderId="0" applyFont="0" applyFill="0" applyBorder="0" applyAlignment="0" applyProtection="0"/>
    <xf numFmtId="0" fontId="3" fillId="0" borderId="0"/>
    <xf numFmtId="0" fontId="3" fillId="0" borderId="0"/>
    <xf numFmtId="9" fontId="38" fillId="0" borderId="0" applyFont="0" applyFill="0" applyBorder="0" applyAlignment="0" applyProtection="0"/>
    <xf numFmtId="0" fontId="53" fillId="10" borderId="16" applyNumberFormat="0" applyAlignment="0" applyProtection="0"/>
    <xf numFmtId="175" fontId="4" fillId="0" borderId="0">
      <alignment horizontal="left" wrapText="1"/>
    </xf>
    <xf numFmtId="0" fontId="4" fillId="0" borderId="0"/>
    <xf numFmtId="0" fontId="58" fillId="0" borderId="0"/>
  </cellStyleXfs>
  <cellXfs count="40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Continuous"/>
    </xf>
    <xf numFmtId="5" fontId="0" fillId="0" borderId="0" xfId="0" applyNumberFormat="1"/>
    <xf numFmtId="0" fontId="0" fillId="0" borderId="0" xfId="0" applyAlignment="1">
      <alignment horizontal="left"/>
    </xf>
    <xf numFmtId="0" fontId="1" fillId="2" borderId="0" xfId="0" applyFont="1" applyFill="1" applyBorder="1" applyAlignment="1">
      <alignment horizontal="center"/>
    </xf>
    <xf numFmtId="5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0" xfId="0" applyNumberFormat="1" applyFont="1" applyAlignment="1"/>
    <xf numFmtId="0" fontId="4" fillId="0" borderId="0" xfId="0" applyNumberFormat="1" applyFont="1" applyFill="1" applyAlignment="1">
      <alignment wrapText="1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Fill="1" applyBorder="1" applyAlignment="1">
      <alignment horizontal="centerContinuous"/>
    </xf>
    <xf numFmtId="17" fontId="5" fillId="0" borderId="0" xfId="0" applyNumberFormat="1" applyFont="1" applyFill="1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0" fontId="6" fillId="0" borderId="0" xfId="0" applyNumberFormat="1" applyFont="1" applyAlignment="1"/>
    <xf numFmtId="0" fontId="4" fillId="0" borderId="0" xfId="0" quotePrefix="1" applyNumberFormat="1" applyFont="1" applyAlignment="1" applyProtection="1">
      <alignment horizontal="left"/>
      <protection locked="0"/>
    </xf>
    <xf numFmtId="164" fontId="4" fillId="0" borderId="0" xfId="1" applyNumberFormat="1" applyFont="1" applyFill="1" applyBorder="1" applyAlignment="1">
      <alignment wrapText="1"/>
    </xf>
    <xf numFmtId="164" fontId="4" fillId="0" borderId="0" xfId="0" applyNumberFormat="1" applyFont="1" applyAlignment="1"/>
    <xf numFmtId="0" fontId="4" fillId="0" borderId="0" xfId="0" applyNumberFormat="1" applyFont="1" applyAlignment="1" applyProtection="1">
      <alignment horizontal="left"/>
      <protection locked="0"/>
    </xf>
    <xf numFmtId="164" fontId="4" fillId="0" borderId="1" xfId="1" applyNumberFormat="1" applyFont="1" applyFill="1" applyBorder="1" applyAlignment="1">
      <alignment wrapText="1"/>
    </xf>
    <xf numFmtId="164" fontId="4" fillId="0" borderId="1" xfId="0" applyNumberFormat="1" applyFont="1" applyBorder="1" applyAlignment="1"/>
    <xf numFmtId="165" fontId="4" fillId="0" borderId="0" xfId="0" applyNumberFormat="1" applyFont="1" applyAlignment="1"/>
    <xf numFmtId="0" fontId="5" fillId="0" borderId="0" xfId="0" applyNumberFormat="1" applyFont="1" applyAlignment="1"/>
    <xf numFmtId="0" fontId="7" fillId="0" borderId="0" xfId="0" applyNumberFormat="1" applyFont="1" applyAlignment="1">
      <alignment horizontal="right"/>
    </xf>
    <xf numFmtId="0" fontId="4" fillId="0" borderId="0" xfId="0" applyFont="1"/>
    <xf numFmtId="164" fontId="4" fillId="0" borderId="0" xfId="0" applyNumberFormat="1" applyFont="1"/>
    <xf numFmtId="164" fontId="4" fillId="0" borderId="0" xfId="1" applyNumberFormat="1" applyFont="1" applyFill="1"/>
    <xf numFmtId="0" fontId="4" fillId="0" borderId="0" xfId="0" applyFont="1" applyFill="1"/>
    <xf numFmtId="0" fontId="5" fillId="0" borderId="0" xfId="0" applyFont="1"/>
    <xf numFmtId="0" fontId="6" fillId="0" borderId="0" xfId="0" applyFont="1"/>
    <xf numFmtId="0" fontId="4" fillId="0" borderId="0" xfId="0" applyFont="1" applyBorder="1"/>
    <xf numFmtId="5" fontId="4" fillId="0" borderId="0" xfId="0" applyNumberFormat="1" applyFont="1" applyBorder="1"/>
    <xf numFmtId="0" fontId="12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4" fillId="0" borderId="0" xfId="0" applyNumberFormat="1" applyFont="1" applyFill="1" applyAlignment="1"/>
    <xf numFmtId="5" fontId="4" fillId="0" borderId="0" xfId="0" applyNumberFormat="1" applyFont="1" applyFill="1" applyAlignment="1"/>
    <xf numFmtId="0" fontId="5" fillId="0" borderId="0" xfId="0" applyNumberFormat="1" applyFont="1" applyFill="1" applyAlignment="1"/>
    <xf numFmtId="5" fontId="4" fillId="0" borderId="0" xfId="0" applyNumberFormat="1" applyFont="1" applyFill="1"/>
    <xf numFmtId="0" fontId="7" fillId="0" borderId="0" xfId="0" applyNumberFormat="1" applyFont="1" applyFill="1" applyAlignment="1">
      <alignment horizontal="right"/>
    </xf>
    <xf numFmtId="0" fontId="4" fillId="4" borderId="0" xfId="0" applyFont="1" applyFill="1"/>
    <xf numFmtId="0" fontId="12" fillId="4" borderId="0" xfId="0" applyFont="1" applyFill="1"/>
    <xf numFmtId="0" fontId="5" fillId="4" borderId="0" xfId="0" applyFont="1" applyFill="1"/>
    <xf numFmtId="0" fontId="5" fillId="4" borderId="0" xfId="0" applyNumberFormat="1" applyFont="1" applyFill="1" applyAlignment="1">
      <alignment horizontal="center"/>
    </xf>
    <xf numFmtId="0" fontId="5" fillId="4" borderId="0" xfId="0" applyNumberFormat="1" applyFont="1" applyFill="1" applyBorder="1" applyAlignment="1">
      <alignment horizontal="centerContinuous"/>
    </xf>
    <xf numFmtId="0" fontId="6" fillId="4" borderId="0" xfId="0" applyNumberFormat="1" applyFont="1" applyFill="1" applyAlignment="1"/>
    <xf numFmtId="0" fontId="4" fillId="4" borderId="0" xfId="0" applyNumberFormat="1" applyFont="1" applyFill="1" applyAlignment="1"/>
    <xf numFmtId="17" fontId="5" fillId="4" borderId="0" xfId="0" applyNumberFormat="1" applyFont="1" applyFill="1" applyBorder="1" applyAlignment="1">
      <alignment horizontal="center"/>
    </xf>
    <xf numFmtId="0" fontId="4" fillId="4" borderId="0" xfId="0" quotePrefix="1" applyNumberFormat="1" applyFont="1" applyFill="1" applyAlignment="1" applyProtection="1">
      <alignment horizontal="left"/>
      <protection locked="0"/>
    </xf>
    <xf numFmtId="0" fontId="4" fillId="4" borderId="0" xfId="0" applyNumberFormat="1" applyFont="1" applyFill="1" applyAlignment="1">
      <alignment wrapText="1"/>
    </xf>
    <xf numFmtId="164" fontId="4" fillId="4" borderId="0" xfId="1" applyNumberFormat="1" applyFont="1" applyFill="1" applyBorder="1" applyAlignment="1">
      <alignment wrapText="1"/>
    </xf>
    <xf numFmtId="0" fontId="4" fillId="4" borderId="0" xfId="0" applyNumberFormat="1" applyFont="1" applyFill="1" applyAlignment="1" applyProtection="1">
      <alignment horizontal="left"/>
      <protection locked="0"/>
    </xf>
    <xf numFmtId="164" fontId="4" fillId="4" borderId="1" xfId="1" applyNumberFormat="1" applyFont="1" applyFill="1" applyBorder="1" applyAlignment="1">
      <alignment wrapText="1"/>
    </xf>
    <xf numFmtId="164" fontId="4" fillId="4" borderId="1" xfId="0" applyNumberFormat="1" applyFont="1" applyFill="1" applyBorder="1" applyAlignment="1"/>
    <xf numFmtId="164" fontId="4" fillId="4" borderId="0" xfId="0" applyNumberFormat="1" applyFont="1" applyFill="1" applyAlignment="1"/>
    <xf numFmtId="164" fontId="10" fillId="4" borderId="0" xfId="0" applyNumberFormat="1" applyFont="1" applyFill="1" applyAlignment="1">
      <alignment horizontal="center"/>
    </xf>
    <xf numFmtId="0" fontId="9" fillId="4" borderId="0" xfId="0" applyNumberFormat="1" applyFont="1" applyFill="1" applyAlignment="1">
      <alignment horizontal="right"/>
    </xf>
    <xf numFmtId="0" fontId="9" fillId="4" borderId="0" xfId="0" applyNumberFormat="1" applyFont="1" applyFill="1" applyAlignment="1"/>
    <xf numFmtId="0" fontId="4" fillId="4" borderId="0" xfId="0" applyFont="1" applyFill="1" applyAlignment="1">
      <alignment horizontal="center"/>
    </xf>
    <xf numFmtId="164" fontId="4" fillId="4" borderId="0" xfId="0" applyNumberFormat="1" applyFont="1" applyFill="1"/>
    <xf numFmtId="0" fontId="6" fillId="4" borderId="0" xfId="0" applyFont="1" applyFill="1"/>
    <xf numFmtId="166" fontId="4" fillId="4" borderId="0" xfId="0" applyNumberFormat="1" applyFont="1" applyFill="1" applyAlignment="1"/>
    <xf numFmtId="165" fontId="4" fillId="4" borderId="0" xfId="0" applyNumberFormat="1" applyFont="1" applyFill="1" applyAlignment="1"/>
    <xf numFmtId="0" fontId="13" fillId="4" borderId="0" xfId="0" applyNumberFormat="1" applyFont="1" applyFill="1" applyAlignment="1">
      <alignment horizontal="center"/>
    </xf>
    <xf numFmtId="0" fontId="11" fillId="4" borderId="0" xfId="0" applyNumberFormat="1" applyFont="1" applyFill="1" applyAlignment="1"/>
    <xf numFmtId="5" fontId="4" fillId="4" borderId="0" xfId="0" applyNumberFormat="1" applyFont="1" applyFill="1" applyAlignment="1"/>
    <xf numFmtId="0" fontId="4" fillId="4" borderId="0" xfId="0" applyFont="1" applyFill="1" applyBorder="1"/>
    <xf numFmtId="14" fontId="0" fillId="0" borderId="0" xfId="0" applyNumberFormat="1"/>
    <xf numFmtId="0" fontId="16" fillId="0" borderId="0" xfId="5"/>
    <xf numFmtId="0" fontId="22" fillId="4" borderId="0" xfId="0" applyNumberFormat="1" applyFont="1" applyFill="1" applyAlignment="1">
      <alignment horizontal="right" wrapText="1"/>
    </xf>
    <xf numFmtId="0" fontId="22" fillId="4" borderId="0" xfId="0" applyNumberFormat="1" applyFont="1" applyFill="1" applyBorder="1" applyAlignment="1">
      <alignment horizontal="right"/>
    </xf>
    <xf numFmtId="0" fontId="22" fillId="4" borderId="0" xfId="0" applyNumberFormat="1" applyFont="1" applyFill="1" applyAlignment="1">
      <alignment horizontal="right"/>
    </xf>
    <xf numFmtId="0" fontId="22" fillId="4" borderId="0" xfId="0" applyFont="1" applyFill="1" applyAlignment="1">
      <alignment horizontal="right"/>
    </xf>
    <xf numFmtId="0" fontId="22" fillId="0" borderId="0" xfId="0" applyFont="1"/>
    <xf numFmtId="0" fontId="20" fillId="6" borderId="2" xfId="8" quotePrefix="1" applyNumberFormat="1" applyBorder="1" applyAlignment="1"/>
    <xf numFmtId="0" fontId="21" fillId="7" borderId="2" xfId="9" quotePrefix="1" applyNumberFormat="1" applyBorder="1" applyAlignment="1"/>
    <xf numFmtId="0" fontId="21" fillId="7" borderId="2" xfId="9" applyNumberFormat="1" applyBorder="1" applyAlignment="1"/>
    <xf numFmtId="0" fontId="21" fillId="7" borderId="2" xfId="9" quotePrefix="1" applyNumberFormat="1" applyAlignment="1"/>
    <xf numFmtId="0" fontId="20" fillId="6" borderId="2" xfId="8" applyNumberFormat="1" applyBorder="1" applyAlignment="1"/>
    <xf numFmtId="0" fontId="21" fillId="7" borderId="2" xfId="9" quotePrefix="1" applyNumberFormat="1" applyBorder="1" applyAlignment="1">
      <alignment horizontal="right"/>
    </xf>
    <xf numFmtId="168" fontId="21" fillId="0" borderId="3" xfId="10" applyNumberFormat="1">
      <alignment horizontal="right" vertical="center"/>
    </xf>
    <xf numFmtId="168" fontId="21" fillId="0" borderId="5" xfId="10" applyNumberFormat="1" applyBorder="1">
      <alignment horizontal="right" vertical="center"/>
    </xf>
    <xf numFmtId="164" fontId="0" fillId="0" borderId="0" xfId="1" applyNumberFormat="1" applyFont="1"/>
    <xf numFmtId="164" fontId="0" fillId="0" borderId="0" xfId="0" applyNumberFormat="1"/>
    <xf numFmtId="0" fontId="23" fillId="0" borderId="0" xfId="0" applyFont="1"/>
    <xf numFmtId="0" fontId="21" fillId="7" borderId="2" xfId="9" quotePrefix="1" applyNumberFormat="1" applyAlignment="1">
      <alignment horizontal="center" wrapText="1"/>
    </xf>
    <xf numFmtId="164" fontId="0" fillId="0" borderId="1" xfId="1" applyNumberFormat="1" applyFont="1" applyBorder="1"/>
    <xf numFmtId="164" fontId="1" fillId="0" borderId="7" xfId="0" applyNumberFormat="1" applyFont="1" applyBorder="1"/>
    <xf numFmtId="0" fontId="19" fillId="0" borderId="0" xfId="7"/>
    <xf numFmtId="0" fontId="17" fillId="0" borderId="0" xfId="5" applyFont="1" applyAlignment="1">
      <alignment horizontal="right"/>
    </xf>
    <xf numFmtId="164" fontId="16" fillId="0" borderId="0" xfId="1" applyNumberFormat="1" applyFont="1"/>
    <xf numFmtId="164" fontId="16" fillId="0" borderId="0" xfId="5" applyNumberFormat="1"/>
    <xf numFmtId="43" fontId="16" fillId="0" borderId="0" xfId="5" applyNumberFormat="1"/>
    <xf numFmtId="0" fontId="17" fillId="0" borderId="0" xfId="5" applyFont="1"/>
    <xf numFmtId="0" fontId="17" fillId="0" borderId="1" xfId="5" applyFont="1" applyBorder="1" applyAlignment="1">
      <alignment horizontal="center"/>
    </xf>
    <xf numFmtId="0" fontId="17" fillId="0" borderId="1" xfId="5" applyFont="1" applyBorder="1"/>
    <xf numFmtId="44" fontId="16" fillId="0" borderId="0" xfId="2" applyFont="1"/>
    <xf numFmtId="49" fontId="24" fillId="0" borderId="0" xfId="0" applyNumberFormat="1" applyFont="1"/>
    <xf numFmtId="49" fontId="24" fillId="0" borderId="1" xfId="5" applyNumberFormat="1" applyFont="1" applyBorder="1" applyAlignment="1">
      <alignment horizontal="center"/>
    </xf>
    <xf numFmtId="49" fontId="18" fillId="0" borderId="0" xfId="5" applyNumberFormat="1" applyFont="1"/>
    <xf numFmtId="164" fontId="27" fillId="0" borderId="0" xfId="5" applyNumberFormat="1" applyFont="1" applyAlignment="1">
      <alignment horizontal="center" vertical="top"/>
    </xf>
    <xf numFmtId="0" fontId="26" fillId="0" borderId="0" xfId="5" applyFont="1" applyAlignment="1">
      <alignment horizontal="right"/>
    </xf>
    <xf numFmtId="164" fontId="16" fillId="0" borderId="0" xfId="1" applyNumberFormat="1" applyFont="1" applyBorder="1"/>
    <xf numFmtId="49" fontId="24" fillId="0" borderId="0" xfId="1" applyNumberFormat="1" applyFont="1" applyBorder="1"/>
    <xf numFmtId="0" fontId="16" fillId="0" borderId="0" xfId="5" applyBorder="1"/>
    <xf numFmtId="164" fontId="16" fillId="0" borderId="8" xfId="5" applyNumberFormat="1" applyBorder="1"/>
    <xf numFmtId="49" fontId="18" fillId="0" borderId="8" xfId="5" applyNumberFormat="1" applyFont="1" applyBorder="1"/>
    <xf numFmtId="0" fontId="16" fillId="0" borderId="8" xfId="5" applyBorder="1"/>
    <xf numFmtId="44" fontId="16" fillId="0" borderId="8" xfId="2" applyFont="1" applyBorder="1"/>
    <xf numFmtId="7" fontId="4" fillId="0" borderId="0" xfId="0" applyNumberFormat="1" applyFont="1"/>
    <xf numFmtId="43" fontId="0" fillId="0" borderId="0" xfId="1" applyNumberFormat="1" applyFont="1"/>
    <xf numFmtId="43" fontId="0" fillId="0" borderId="1" xfId="1" applyNumberFormat="1" applyFont="1" applyBorder="1"/>
    <xf numFmtId="171" fontId="16" fillId="0" borderId="0" xfId="5" applyNumberFormat="1" applyBorder="1"/>
    <xf numFmtId="44" fontId="16" fillId="0" borderId="0" xfId="2" applyFont="1" applyBorder="1"/>
    <xf numFmtId="164" fontId="4" fillId="0" borderId="0" xfId="1" applyNumberFormat="1" applyFont="1" applyBorder="1"/>
    <xf numFmtId="0" fontId="4" fillId="0" borderId="0" xfId="0" quotePrefix="1" applyNumberFormat="1" applyFont="1" applyFill="1" applyAlignment="1" applyProtection="1">
      <alignment horizontal="left"/>
      <protection locked="0"/>
    </xf>
    <xf numFmtId="44" fontId="0" fillId="0" borderId="0" xfId="0" applyNumberFormat="1"/>
    <xf numFmtId="172" fontId="0" fillId="0" borderId="0" xfId="2" applyNumberFormat="1" applyFont="1"/>
    <xf numFmtId="44" fontId="16" fillId="0" borderId="0" xfId="5" applyNumberFormat="1"/>
    <xf numFmtId="44" fontId="0" fillId="0" borderId="0" xfId="6" applyFont="1" applyFill="1"/>
    <xf numFmtId="173" fontId="21" fillId="0" borderId="3" xfId="10" applyNumberFormat="1">
      <alignment horizontal="right" vertical="center"/>
    </xf>
    <xf numFmtId="168" fontId="21" fillId="0" borderId="4" xfId="10" applyNumberFormat="1" applyBorder="1">
      <alignment horizontal="right" vertical="center"/>
    </xf>
    <xf numFmtId="168" fontId="21" fillId="0" borderId="6" xfId="10" applyNumberFormat="1" applyBorder="1">
      <alignment horizontal="right" vertical="center"/>
    </xf>
    <xf numFmtId="169" fontId="29" fillId="5" borderId="0" xfId="2" applyNumberFormat="1" applyFont="1" applyFill="1"/>
    <xf numFmtId="173" fontId="21" fillId="0" borderId="5" xfId="10" applyNumberFormat="1" applyBorder="1">
      <alignment horizontal="right" vertical="center"/>
    </xf>
    <xf numFmtId="0" fontId="30" fillId="0" borderId="0" xfId="7" applyFont="1"/>
    <xf numFmtId="0" fontId="21" fillId="7" borderId="2" xfId="9" quotePrefix="1" applyNumberFormat="1" applyBorder="1" applyAlignment="1">
      <alignment horizontal="center" wrapText="1"/>
    </xf>
    <xf numFmtId="43" fontId="0" fillId="0" borderId="0" xfId="1" applyFont="1"/>
    <xf numFmtId="0" fontId="31" fillId="0" borderId="0" xfId="5" applyFont="1"/>
    <xf numFmtId="0" fontId="20" fillId="6" borderId="2" xfId="8" quotePrefix="1" applyNumberFormat="1" applyAlignment="1"/>
    <xf numFmtId="164" fontId="27" fillId="0" borderId="0" xfId="5" applyNumberFormat="1" applyFont="1" applyAlignment="1">
      <alignment horizontal="right"/>
    </xf>
    <xf numFmtId="0" fontId="18" fillId="0" borderId="0" xfId="0" applyFont="1" applyAlignment="1">
      <alignment horizontal="right"/>
    </xf>
    <xf numFmtId="0" fontId="5" fillId="4" borderId="0" xfId="0" applyNumberFormat="1" applyFont="1" applyFill="1" applyBorder="1" applyAlignment="1">
      <alignment horizontal="center"/>
    </xf>
    <xf numFmtId="164" fontId="4" fillId="0" borderId="0" xfId="1" applyNumberFormat="1" applyFont="1"/>
    <xf numFmtId="164" fontId="4" fillId="4" borderId="0" xfId="1" applyNumberFormat="1" applyFont="1" applyFill="1" applyAlignment="1"/>
    <xf numFmtId="164" fontId="4" fillId="4" borderId="8" xfId="0" applyNumberFormat="1" applyFont="1" applyFill="1" applyBorder="1" applyAlignment="1"/>
    <xf numFmtId="164" fontId="5" fillId="4" borderId="0" xfId="0" applyNumberFormat="1" applyFont="1" applyFill="1" applyAlignment="1">
      <alignment horizontal="right"/>
    </xf>
    <xf numFmtId="164" fontId="4" fillId="4" borderId="0" xfId="0" applyNumberFormat="1" applyFont="1" applyFill="1" applyAlignment="1">
      <alignment horizontal="right"/>
    </xf>
    <xf numFmtId="5" fontId="36" fillId="0" borderId="0" xfId="0" applyNumberFormat="1" applyFont="1" applyFill="1" applyAlignment="1"/>
    <xf numFmtId="8" fontId="4" fillId="0" borderId="0" xfId="0" applyNumberFormat="1" applyFont="1" applyFill="1"/>
    <xf numFmtId="43" fontId="4" fillId="4" borderId="0" xfId="0" applyNumberFormat="1" applyFont="1" applyFill="1"/>
    <xf numFmtId="5" fontId="4" fillId="4" borderId="9" xfId="0" applyNumberFormat="1" applyFont="1" applyFill="1" applyBorder="1" applyAlignment="1"/>
    <xf numFmtId="5" fontId="4" fillId="4" borderId="10" xfId="0" applyNumberFormat="1" applyFont="1" applyFill="1" applyBorder="1" applyAlignment="1"/>
    <xf numFmtId="0" fontId="37" fillId="4" borderId="0" xfId="0" applyNumberFormat="1" applyFont="1" applyFill="1" applyAlignment="1"/>
    <xf numFmtId="0" fontId="37" fillId="4" borderId="0" xfId="0" applyFont="1" applyFill="1"/>
    <xf numFmtId="164" fontId="22" fillId="4" borderId="0" xfId="0" applyNumberFormat="1" applyFont="1" applyFill="1" applyAlignment="1">
      <alignment horizontal="right"/>
    </xf>
    <xf numFmtId="164" fontId="4" fillId="0" borderId="11" xfId="0" applyNumberFormat="1" applyFont="1" applyFill="1" applyBorder="1" applyAlignment="1"/>
    <xf numFmtId="0" fontId="39" fillId="0" borderId="0" xfId="17" applyFont="1"/>
    <xf numFmtId="0" fontId="39" fillId="0" borderId="0" xfId="17" applyFont="1" applyFill="1"/>
    <xf numFmtId="0" fontId="40" fillId="0" borderId="0" xfId="17" applyFont="1"/>
    <xf numFmtId="43" fontId="39" fillId="0" borderId="0" xfId="1" applyFont="1"/>
    <xf numFmtId="164" fontId="39" fillId="0" borderId="0" xfId="1" applyNumberFormat="1" applyFont="1"/>
    <xf numFmtId="44" fontId="39" fillId="0" borderId="12" xfId="2" applyFont="1" applyBorder="1"/>
    <xf numFmtId="43" fontId="39" fillId="0" borderId="12" xfId="18" applyFont="1" applyBorder="1"/>
    <xf numFmtId="44" fontId="39" fillId="0" borderId="12" xfId="2" applyFont="1" applyFill="1" applyBorder="1"/>
    <xf numFmtId="164" fontId="39" fillId="0" borderId="12" xfId="18" applyNumberFormat="1" applyFont="1" applyFill="1" applyBorder="1"/>
    <xf numFmtId="43" fontId="39" fillId="0" borderId="12" xfId="18" applyFont="1" applyFill="1" applyBorder="1"/>
    <xf numFmtId="164" fontId="39" fillId="0" borderId="12" xfId="18" applyNumberFormat="1" applyFont="1" applyBorder="1"/>
    <xf numFmtId="0" fontId="39" fillId="0" borderId="13" xfId="17" applyFont="1" applyBorder="1"/>
    <xf numFmtId="0" fontId="39" fillId="0" borderId="12" xfId="17" applyFont="1" applyBorder="1"/>
    <xf numFmtId="0" fontId="39" fillId="5" borderId="0" xfId="17" applyFont="1" applyFill="1"/>
    <xf numFmtId="0" fontId="39" fillId="5" borderId="12" xfId="17" applyFont="1" applyFill="1" applyBorder="1"/>
    <xf numFmtId="0" fontId="39" fillId="8" borderId="12" xfId="17" applyFont="1" applyFill="1" applyBorder="1"/>
    <xf numFmtId="164" fontId="39" fillId="0" borderId="0" xfId="17" applyNumberFormat="1" applyFont="1"/>
    <xf numFmtId="43" fontId="39" fillId="0" borderId="0" xfId="17" applyNumberFormat="1" applyFont="1" applyBorder="1"/>
    <xf numFmtId="0" fontId="39" fillId="0" borderId="0" xfId="17" applyFont="1" applyBorder="1"/>
    <xf numFmtId="164" fontId="39" fillId="0" borderId="12" xfId="17" applyNumberFormat="1" applyFont="1" applyBorder="1"/>
    <xf numFmtId="174" fontId="39" fillId="0" borderId="0" xfId="17" applyNumberFormat="1" applyFont="1"/>
    <xf numFmtId="164" fontId="46" fillId="5" borderId="8" xfId="17" applyNumberFormat="1" applyFont="1" applyFill="1" applyBorder="1"/>
    <xf numFmtId="16" fontId="39" fillId="0" borderId="0" xfId="17" applyNumberFormat="1" applyFont="1"/>
    <xf numFmtId="0" fontId="47" fillId="0" borderId="0" xfId="17" applyFont="1" applyAlignment="1">
      <alignment horizontal="center"/>
    </xf>
    <xf numFmtId="0" fontId="45" fillId="9" borderId="12" xfId="19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/>
    <xf numFmtId="43" fontId="14" fillId="0" borderId="0" xfId="0" applyNumberFormat="1" applyFont="1" applyFill="1" applyAlignment="1">
      <alignment horizontal="right"/>
    </xf>
    <xf numFmtId="7" fontId="4" fillId="0" borderId="0" xfId="1" applyNumberFormat="1" applyFont="1" applyFill="1" applyBorder="1" applyAlignment="1"/>
    <xf numFmtId="43" fontId="4" fillId="0" borderId="0" xfId="0" applyNumberFormat="1" applyFont="1" applyFill="1" applyBorder="1" applyAlignment="1"/>
    <xf numFmtId="5" fontId="4" fillId="0" borderId="0" xfId="0" applyNumberFormat="1" applyFont="1"/>
    <xf numFmtId="5" fontId="4" fillId="0" borderId="0" xfId="1" applyNumberFormat="1" applyFont="1" applyBorder="1"/>
    <xf numFmtId="0" fontId="40" fillId="0" borderId="0" xfId="17" applyFont="1" applyFill="1"/>
    <xf numFmtId="43" fontId="39" fillId="0" borderId="0" xfId="17" applyNumberFormat="1" applyFont="1" applyFill="1"/>
    <xf numFmtId="164" fontId="44" fillId="0" borderId="0" xfId="17" applyNumberFormat="1" applyFont="1" applyFill="1" applyAlignment="1">
      <alignment horizontal="center"/>
    </xf>
    <xf numFmtId="164" fontId="39" fillId="0" borderId="0" xfId="17" applyNumberFormat="1" applyFont="1" applyFill="1"/>
    <xf numFmtId="0" fontId="39" fillId="0" borderId="0" xfId="17" applyFont="1" applyFill="1" applyAlignment="1">
      <alignment wrapText="1"/>
    </xf>
    <xf numFmtId="0" fontId="39" fillId="0" borderId="13" xfId="17" applyFont="1" applyFill="1" applyBorder="1"/>
    <xf numFmtId="0" fontId="44" fillId="0" borderId="0" xfId="17" applyFont="1" applyFill="1" applyAlignment="1">
      <alignment horizontal="left"/>
    </xf>
    <xf numFmtId="0" fontId="39" fillId="0" borderId="12" xfId="17" applyFont="1" applyFill="1" applyBorder="1"/>
    <xf numFmtId="0" fontId="42" fillId="0" borderId="12" xfId="17" applyFont="1" applyFill="1" applyBorder="1" applyAlignment="1">
      <alignment horizontal="left"/>
    </xf>
    <xf numFmtId="0" fontId="41" fillId="0" borderId="0" xfId="17" applyFont="1" applyFill="1" applyAlignment="1">
      <alignment horizontal="left"/>
    </xf>
    <xf numFmtId="44" fontId="39" fillId="0" borderId="0" xfId="17" applyNumberFormat="1" applyFont="1" applyFill="1"/>
    <xf numFmtId="0" fontId="43" fillId="0" borderId="0" xfId="17" applyFont="1" applyFill="1" applyAlignment="1">
      <alignment horizontal="center"/>
    </xf>
    <xf numFmtId="0" fontId="42" fillId="0" borderId="0" xfId="17" applyFont="1" applyFill="1" applyAlignment="1">
      <alignment horizontal="right"/>
    </xf>
    <xf numFmtId="0" fontId="41" fillId="0" borderId="0" xfId="17" applyFont="1" applyFill="1" applyAlignment="1">
      <alignment horizontal="right"/>
    </xf>
    <xf numFmtId="43" fontId="39" fillId="0" borderId="0" xfId="1" applyFont="1" applyFill="1"/>
    <xf numFmtId="44" fontId="40" fillId="0" borderId="11" xfId="2" applyFont="1" applyFill="1" applyBorder="1"/>
    <xf numFmtId="0" fontId="0" fillId="0" borderId="0" xfId="0" applyFill="1"/>
    <xf numFmtId="0" fontId="23" fillId="0" borderId="0" xfId="0" applyFont="1" applyAlignment="1">
      <alignment horizontal="right"/>
    </xf>
    <xf numFmtId="0" fontId="49" fillId="0" borderId="0" xfId="7" applyFont="1"/>
    <xf numFmtId="164" fontId="2" fillId="0" borderId="0" xfId="1" applyNumberFormat="1" applyFont="1"/>
    <xf numFmtId="164" fontId="50" fillId="0" borderId="0" xfId="1" applyNumberFormat="1" applyFont="1" applyAlignment="1">
      <alignment horizontal="center"/>
    </xf>
    <xf numFmtId="0" fontId="22" fillId="0" borderId="0" xfId="5" applyFont="1" applyAlignment="1">
      <alignment horizontal="right"/>
    </xf>
    <xf numFmtId="164" fontId="27" fillId="0" borderId="0" xfId="5" applyNumberFormat="1" applyFont="1" applyAlignment="1">
      <alignment horizontal="right" vertical="top"/>
    </xf>
    <xf numFmtId="165" fontId="0" fillId="0" borderId="0" xfId="1" applyNumberFormat="1" applyFont="1"/>
    <xf numFmtId="165" fontId="0" fillId="0" borderId="0" xfId="1" applyNumberFormat="1" applyFont="1" applyBorder="1"/>
    <xf numFmtId="49" fontId="24" fillId="0" borderId="0" xfId="1" applyNumberFormat="1" applyFont="1"/>
    <xf numFmtId="43" fontId="16" fillId="0" borderId="0" xfId="1" applyFont="1"/>
    <xf numFmtId="165" fontId="0" fillId="0" borderId="1" xfId="1" applyNumberFormat="1" applyFont="1" applyBorder="1"/>
    <xf numFmtId="43" fontId="16" fillId="0" borderId="1" xfId="1" applyFont="1" applyBorder="1"/>
    <xf numFmtId="43" fontId="17" fillId="0" borderId="0" xfId="1" applyFont="1"/>
    <xf numFmtId="169" fontId="0" fillId="5" borderId="0" xfId="2" applyNumberFormat="1" applyFont="1" applyFill="1"/>
    <xf numFmtId="0" fontId="21" fillId="7" borderId="2" xfId="9" applyNumberFormat="1" applyAlignment="1"/>
    <xf numFmtId="164" fontId="21" fillId="0" borderId="4" xfId="1" applyNumberFormat="1" applyFont="1" applyBorder="1" applyAlignment="1">
      <alignment horizontal="right" vertical="center"/>
    </xf>
    <xf numFmtId="164" fontId="21" fillId="0" borderId="3" xfId="1" applyNumberFormat="1" applyFont="1" applyBorder="1" applyAlignment="1">
      <alignment horizontal="right" vertical="center"/>
    </xf>
    <xf numFmtId="164" fontId="21" fillId="7" borderId="2" xfId="1" quotePrefix="1" applyNumberFormat="1" applyFont="1" applyFill="1" applyBorder="1" applyAlignment="1">
      <alignment horizontal="right"/>
    </xf>
    <xf numFmtId="164" fontId="21" fillId="7" borderId="2" xfId="1" quotePrefix="1" applyNumberFormat="1" applyFont="1" applyFill="1" applyBorder="1" applyAlignment="1">
      <alignment horizontal="center" wrapText="1"/>
    </xf>
    <xf numFmtId="164" fontId="21" fillId="7" borderId="2" xfId="1" applyNumberFormat="1" applyFont="1" applyFill="1" applyBorder="1" applyAlignment="1"/>
    <xf numFmtId="164" fontId="21" fillId="7" borderId="2" xfId="1" quotePrefix="1" applyNumberFormat="1" applyFont="1" applyFill="1" applyBorder="1" applyAlignment="1"/>
    <xf numFmtId="0" fontId="0" fillId="0" borderId="0" xfId="0" applyAlignment="1">
      <alignment wrapText="1"/>
    </xf>
    <xf numFmtId="0" fontId="20" fillId="6" borderId="2" xfId="8" quotePrefix="1" applyNumberFormat="1" applyBorder="1" applyAlignment="1">
      <alignment wrapText="1"/>
    </xf>
    <xf numFmtId="0" fontId="20" fillId="6" borderId="2" xfId="8" quotePrefix="1" applyNumberFormat="1" applyAlignment="1">
      <alignment wrapText="1"/>
    </xf>
    <xf numFmtId="44" fontId="0" fillId="0" borderId="8" xfId="0" applyNumberFormat="1" applyBorder="1"/>
    <xf numFmtId="0" fontId="22" fillId="0" borderId="0" xfId="5" applyFont="1" applyFill="1" applyAlignment="1">
      <alignment horizontal="right"/>
    </xf>
    <xf numFmtId="0" fontId="51" fillId="0" borderId="0" xfId="5" applyFont="1" applyAlignment="1">
      <alignment horizontal="right"/>
    </xf>
    <xf numFmtId="0" fontId="51" fillId="0" borderId="0" xfId="5" applyFont="1"/>
    <xf numFmtId="4" fontId="0" fillId="0" borderId="0" xfId="0" applyNumberFormat="1"/>
    <xf numFmtId="43" fontId="16" fillId="0" borderId="0" xfId="1" applyFont="1" applyFill="1" applyBorder="1"/>
    <xf numFmtId="43" fontId="16" fillId="0" borderId="0" xfId="1" applyFont="1" applyFill="1"/>
    <xf numFmtId="164" fontId="4" fillId="4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7" fontId="4" fillId="0" borderId="0" xfId="1" applyNumberFormat="1" applyFont="1" applyFill="1" applyBorder="1"/>
    <xf numFmtId="0" fontId="0" fillId="0" borderId="0" xfId="0" applyBorder="1"/>
    <xf numFmtId="43" fontId="4" fillId="0" borderId="0" xfId="1" applyFont="1" applyFill="1" applyBorder="1"/>
    <xf numFmtId="5" fontId="4" fillId="0" borderId="0" xfId="0" applyNumberFormat="1" applyFont="1" applyFill="1" applyBorder="1" applyAlignment="1"/>
    <xf numFmtId="0" fontId="48" fillId="0" borderId="0" xfId="0" quotePrefix="1" applyFont="1" applyBorder="1" applyAlignment="1">
      <alignment horizontal="right"/>
    </xf>
    <xf numFmtId="0" fontId="4" fillId="0" borderId="0" xfId="0" quotePrefix="1" applyFont="1" applyFill="1" applyBorder="1"/>
    <xf numFmtId="0" fontId="12" fillId="0" borderId="0" xfId="0" applyFont="1" applyFill="1" applyBorder="1"/>
    <xf numFmtId="43" fontId="14" fillId="0" borderId="0" xfId="0" applyNumberFormat="1" applyFont="1" applyFill="1" applyBorder="1" applyAlignment="1">
      <alignment horizontal="right"/>
    </xf>
    <xf numFmtId="5" fontId="4" fillId="0" borderId="8" xfId="1" applyNumberFormat="1" applyFont="1" applyBorder="1"/>
    <xf numFmtId="0" fontId="52" fillId="0" borderId="0" xfId="0" applyNumberFormat="1" applyFont="1" applyFill="1" applyAlignment="1">
      <alignment horizontal="right"/>
    </xf>
    <xf numFmtId="0" fontId="45" fillId="9" borderId="12" xfId="19" applyFont="1" applyFill="1" applyBorder="1" applyAlignment="1">
      <alignment horizontal="center" wrapText="1"/>
    </xf>
    <xf numFmtId="0" fontId="45" fillId="9" borderId="15" xfId="19" applyFont="1" applyFill="1" applyBorder="1" applyAlignment="1">
      <alignment horizontal="center" wrapText="1"/>
    </xf>
    <xf numFmtId="0" fontId="45" fillId="9" borderId="14" xfId="19" applyFont="1" applyFill="1" applyBorder="1" applyAlignment="1">
      <alignment horizontal="center" wrapText="1"/>
    </xf>
    <xf numFmtId="0" fontId="39" fillId="0" borderId="18" xfId="17" applyFont="1" applyFill="1" applyBorder="1"/>
    <xf numFmtId="0" fontId="39" fillId="0" borderId="19" xfId="17" applyFont="1" applyFill="1" applyBorder="1"/>
    <xf numFmtId="43" fontId="39" fillId="0" borderId="17" xfId="18" applyFont="1" applyFill="1" applyBorder="1"/>
    <xf numFmtId="164" fontId="39" fillId="0" borderId="13" xfId="18" applyNumberFormat="1" applyFont="1" applyBorder="1"/>
    <xf numFmtId="43" fontId="39" fillId="0" borderId="13" xfId="18" applyFont="1" applyBorder="1"/>
    <xf numFmtId="176" fontId="0" fillId="0" borderId="0" xfId="0" applyNumberFormat="1"/>
    <xf numFmtId="176" fontId="1" fillId="0" borderId="12" xfId="0" applyNumberFormat="1" applyFont="1" applyBorder="1"/>
    <xf numFmtId="176" fontId="0" fillId="0" borderId="12" xfId="0" applyNumberFormat="1" applyBorder="1"/>
    <xf numFmtId="0" fontId="54" fillId="0" borderId="12" xfId="0" applyFont="1" applyBorder="1" applyAlignment="1">
      <alignment vertical="center"/>
    </xf>
    <xf numFmtId="0" fontId="54" fillId="0" borderId="12" xfId="0" applyFont="1" applyBorder="1" applyAlignment="1">
      <alignment horizontal="right" vertical="center"/>
    </xf>
    <xf numFmtId="0" fontId="53" fillId="10" borderId="28" xfId="22" applyBorder="1" applyAlignment="1">
      <alignment horizontal="right"/>
    </xf>
    <xf numFmtId="17" fontId="53" fillId="10" borderId="28" xfId="22" applyNumberFormat="1" applyBorder="1"/>
    <xf numFmtId="0" fontId="55" fillId="11" borderId="29" xfId="0" applyFont="1" applyFill="1" applyBorder="1" applyAlignment="1">
      <alignment vertical="center"/>
    </xf>
    <xf numFmtId="0" fontId="55" fillId="11" borderId="28" xfId="0" applyFont="1" applyFill="1" applyBorder="1" applyAlignment="1">
      <alignment vertical="center"/>
    </xf>
    <xf numFmtId="0" fontId="16" fillId="0" borderId="0" xfId="0" applyFont="1"/>
    <xf numFmtId="177" fontId="0" fillId="0" borderId="0" xfId="0" applyNumberFormat="1"/>
    <xf numFmtId="177" fontId="0" fillId="0" borderId="0" xfId="1" applyNumberFormat="1" applyFont="1"/>
    <xf numFmtId="0" fontId="17" fillId="0" borderId="0" xfId="5" applyFont="1" applyBorder="1" applyAlignment="1">
      <alignment horizontal="center"/>
    </xf>
    <xf numFmtId="164" fontId="16" fillId="0" borderId="0" xfId="5" applyNumberFormat="1" applyBorder="1"/>
    <xf numFmtId="0" fontId="26" fillId="0" borderId="0" xfId="5" applyFont="1" applyBorder="1" applyAlignment="1">
      <alignment horizontal="right"/>
    </xf>
    <xf numFmtId="44" fontId="16" fillId="0" borderId="0" xfId="2" applyFont="1" applyFill="1"/>
    <xf numFmtId="44" fontId="16" fillId="0" borderId="0" xfId="2" applyFont="1" applyFill="1" applyBorder="1"/>
    <xf numFmtId="44" fontId="16" fillId="0" borderId="8" xfId="2" applyFont="1" applyFill="1" applyBorder="1"/>
    <xf numFmtId="164" fontId="27" fillId="0" borderId="0" xfId="5" applyNumberFormat="1" applyFont="1" applyFill="1" applyAlignment="1">
      <alignment horizontal="center" vertical="top"/>
    </xf>
    <xf numFmtId="43" fontId="16" fillId="0" borderId="0" xfId="5" applyNumberFormat="1" applyFill="1" applyBorder="1"/>
    <xf numFmtId="0" fontId="26" fillId="0" borderId="0" xfId="5" applyFont="1" applyFill="1" applyAlignment="1">
      <alignment horizontal="right"/>
    </xf>
    <xf numFmtId="0" fontId="16" fillId="0" borderId="0" xfId="5" applyFill="1"/>
    <xf numFmtId="49" fontId="24" fillId="0" borderId="0" xfId="1" applyNumberFormat="1" applyFont="1" applyFill="1"/>
    <xf numFmtId="0" fontId="16" fillId="0" borderId="0" xfId="5" applyFill="1" applyBorder="1"/>
    <xf numFmtId="49" fontId="24" fillId="0" borderId="0" xfId="1" applyNumberFormat="1" applyFont="1" applyFill="1" applyBorder="1"/>
    <xf numFmtId="164" fontId="4" fillId="0" borderId="0" xfId="1" applyNumberFormat="1" applyFont="1" applyFill="1" applyBorder="1"/>
    <xf numFmtId="171" fontId="16" fillId="0" borderId="0" xfId="5" applyNumberFormat="1" applyFill="1" applyBorder="1"/>
    <xf numFmtId="164" fontId="16" fillId="0" borderId="8" xfId="5" applyNumberFormat="1" applyFill="1" applyBorder="1"/>
    <xf numFmtId="49" fontId="18" fillId="0" borderId="8" xfId="5" applyNumberFormat="1" applyFont="1" applyFill="1" applyBorder="1"/>
    <xf numFmtId="0" fontId="16" fillId="0" borderId="8" xfId="5" applyFill="1" applyBorder="1"/>
    <xf numFmtId="164" fontId="16" fillId="0" borderId="0" xfId="5" applyNumberFormat="1" applyFill="1"/>
    <xf numFmtId="0" fontId="17" fillId="0" borderId="0" xfId="5" applyFont="1" applyFill="1" applyAlignment="1">
      <alignment horizontal="right"/>
    </xf>
    <xf numFmtId="164" fontId="27" fillId="0" borderId="0" xfId="5" applyNumberFormat="1" applyFont="1" applyFill="1" applyAlignment="1">
      <alignment horizontal="right" vertical="top"/>
    </xf>
    <xf numFmtId="43" fontId="16" fillId="0" borderId="0" xfId="5" applyNumberFormat="1" applyBorder="1"/>
    <xf numFmtId="0" fontId="17" fillId="0" borderId="0" xfId="5" applyFont="1" applyFill="1" applyBorder="1" applyAlignment="1">
      <alignment horizontal="center"/>
    </xf>
    <xf numFmtId="43" fontId="39" fillId="0" borderId="46" xfId="18" applyFont="1" applyFill="1" applyBorder="1"/>
    <xf numFmtId="0" fontId="39" fillId="0" borderId="17" xfId="17" applyFont="1" applyFill="1" applyBorder="1"/>
    <xf numFmtId="0" fontId="42" fillId="0" borderId="17" xfId="17" applyFont="1" applyFill="1" applyBorder="1" applyAlignment="1">
      <alignment horizontal="left"/>
    </xf>
    <xf numFmtId="44" fontId="39" fillId="0" borderId="13" xfId="2" applyFont="1" applyBorder="1"/>
    <xf numFmtId="164" fontId="39" fillId="0" borderId="13" xfId="18" applyNumberFormat="1" applyFont="1" applyFill="1" applyBorder="1"/>
    <xf numFmtId="44" fontId="39" fillId="0" borderId="13" xfId="2" applyFont="1" applyFill="1" applyBorder="1"/>
    <xf numFmtId="0" fontId="39" fillId="0" borderId="19" xfId="17" applyFont="1" applyBorder="1"/>
    <xf numFmtId="0" fontId="45" fillId="9" borderId="15" xfId="19" applyFont="1" applyFill="1" applyBorder="1" applyAlignment="1">
      <alignment horizontal="center" vertical="center"/>
    </xf>
    <xf numFmtId="0" fontId="39" fillId="8" borderId="19" xfId="17" applyFont="1" applyFill="1" applyBorder="1"/>
    <xf numFmtId="0" fontId="39" fillId="5" borderId="19" xfId="17" applyFont="1" applyFill="1" applyBorder="1"/>
    <xf numFmtId="164" fontId="39" fillId="0" borderId="15" xfId="17" applyNumberFormat="1" applyFont="1" applyBorder="1"/>
    <xf numFmtId="164" fontId="39" fillId="0" borderId="7" xfId="17" applyNumberFormat="1" applyFont="1" applyBorder="1"/>
    <xf numFmtId="164" fontId="39" fillId="0" borderId="13" xfId="17" applyNumberFormat="1" applyFont="1" applyBorder="1"/>
    <xf numFmtId="164" fontId="39" fillId="0" borderId="49" xfId="17" applyNumberFormat="1" applyFont="1" applyBorder="1"/>
    <xf numFmtId="164" fontId="39" fillId="0" borderId="0" xfId="17" applyNumberFormat="1" applyFont="1" applyBorder="1"/>
    <xf numFmtId="0" fontId="39" fillId="0" borderId="39" xfId="17" applyFont="1" applyBorder="1"/>
    <xf numFmtId="164" fontId="39" fillId="0" borderId="39" xfId="17" applyNumberFormat="1" applyFont="1" applyBorder="1"/>
    <xf numFmtId="0" fontId="56" fillId="0" borderId="0" xfId="24" applyFont="1"/>
    <xf numFmtId="0" fontId="57" fillId="0" borderId="0" xfId="0" applyFont="1" applyBorder="1"/>
    <xf numFmtId="0" fontId="57" fillId="0" borderId="0" xfId="0" applyFont="1" applyFill="1" applyBorder="1"/>
    <xf numFmtId="0" fontId="59" fillId="13" borderId="0" xfId="25" applyFont="1" applyFill="1" applyAlignment="1"/>
    <xf numFmtId="0" fontId="4" fillId="12" borderId="0" xfId="23" applyNumberFormat="1" applyFont="1" applyFill="1" applyAlignment="1"/>
    <xf numFmtId="0" fontId="59" fillId="14" borderId="0" xfId="25" applyFont="1" applyFill="1" applyAlignment="1"/>
    <xf numFmtId="164" fontId="16" fillId="15" borderId="31" xfId="1" applyNumberFormat="1" applyFont="1" applyFill="1" applyBorder="1" applyAlignment="1">
      <alignment horizontal="center"/>
    </xf>
    <xf numFmtId="164" fontId="16" fillId="15" borderId="32" xfId="1" applyNumberFormat="1" applyFont="1" applyFill="1" applyBorder="1" applyAlignment="1">
      <alignment horizontal="center"/>
    </xf>
    <xf numFmtId="164" fontId="4" fillId="15" borderId="33" xfId="1" applyNumberFormat="1" applyFont="1" applyFill="1" applyBorder="1" applyAlignment="1">
      <alignment horizontal="center"/>
    </xf>
    <xf numFmtId="0" fontId="16" fillId="15" borderId="31" xfId="5" applyFont="1" applyFill="1" applyBorder="1" applyAlignment="1">
      <alignment horizontal="center"/>
    </xf>
    <xf numFmtId="0" fontId="16" fillId="15" borderId="32" xfId="5" applyFont="1" applyFill="1" applyBorder="1" applyAlignment="1">
      <alignment horizontal="center"/>
    </xf>
    <xf numFmtId="171" fontId="16" fillId="15" borderId="33" xfId="5" applyNumberFormat="1" applyFont="1" applyFill="1" applyBorder="1" applyAlignment="1">
      <alignment horizontal="center"/>
    </xf>
    <xf numFmtId="169" fontId="16" fillId="15" borderId="30" xfId="2" applyNumberFormat="1" applyFont="1" applyFill="1" applyBorder="1" applyAlignment="1">
      <alignment horizontal="center"/>
    </xf>
    <xf numFmtId="164" fontId="16" fillId="15" borderId="32" xfId="1" applyNumberFormat="1" applyFont="1" applyFill="1" applyBorder="1"/>
    <xf numFmtId="164" fontId="16" fillId="15" borderId="30" xfId="1" applyNumberFormat="1" applyFont="1" applyFill="1" applyBorder="1" applyAlignment="1">
      <alignment horizontal="center"/>
    </xf>
    <xf numFmtId="0" fontId="16" fillId="15" borderId="30" xfId="5" applyFont="1" applyFill="1" applyBorder="1" applyAlignment="1">
      <alignment horizontal="center"/>
    </xf>
    <xf numFmtId="164" fontId="16" fillId="15" borderId="31" xfId="1" applyNumberFormat="1" applyFont="1" applyFill="1" applyBorder="1"/>
    <xf numFmtId="164" fontId="16" fillId="15" borderId="33" xfId="1" applyNumberFormat="1" applyFont="1" applyFill="1" applyBorder="1" applyAlignment="1">
      <alignment horizontal="center"/>
    </xf>
    <xf numFmtId="0" fontId="16" fillId="15" borderId="33" xfId="5" applyFont="1" applyFill="1" applyBorder="1" applyAlignment="1">
      <alignment horizontal="center"/>
    </xf>
    <xf numFmtId="0" fontId="16" fillId="15" borderId="31" xfId="5" applyFill="1" applyBorder="1"/>
    <xf numFmtId="0" fontId="16" fillId="15" borderId="32" xfId="5" applyFill="1" applyBorder="1"/>
    <xf numFmtId="171" fontId="16" fillId="15" borderId="32" xfId="5" applyNumberFormat="1" applyFont="1" applyFill="1" applyBorder="1" applyAlignment="1">
      <alignment horizontal="center"/>
    </xf>
    <xf numFmtId="164" fontId="4" fillId="15" borderId="32" xfId="1" applyNumberFormat="1" applyFont="1" applyFill="1" applyBorder="1" applyAlignment="1">
      <alignment horizontal="center"/>
    </xf>
    <xf numFmtId="0" fontId="16" fillId="15" borderId="31" xfId="5" applyFill="1" applyBorder="1" applyAlignment="1">
      <alignment horizontal="center"/>
    </xf>
    <xf numFmtId="0" fontId="16" fillId="15" borderId="32" xfId="5" applyFill="1" applyBorder="1" applyAlignment="1">
      <alignment horizontal="center"/>
    </xf>
    <xf numFmtId="0" fontId="16" fillId="15" borderId="33" xfId="5" applyFill="1" applyBorder="1" applyAlignment="1">
      <alignment horizontal="center"/>
    </xf>
    <xf numFmtId="164" fontId="39" fillId="15" borderId="20" xfId="18" applyNumberFormat="1" applyFont="1" applyFill="1" applyBorder="1" applyAlignment="1">
      <alignment horizontal="center"/>
    </xf>
    <xf numFmtId="164" fontId="39" fillId="15" borderId="22" xfId="18" applyNumberFormat="1" applyFont="1" applyFill="1" applyBorder="1" applyAlignment="1">
      <alignment horizontal="center"/>
    </xf>
    <xf numFmtId="164" fontId="39" fillId="15" borderId="23" xfId="18" applyNumberFormat="1" applyFont="1" applyFill="1" applyBorder="1" applyAlignment="1">
      <alignment horizontal="center"/>
    </xf>
    <xf numFmtId="164" fontId="39" fillId="15" borderId="24" xfId="18" applyNumberFormat="1" applyFont="1" applyFill="1" applyBorder="1" applyAlignment="1">
      <alignment horizontal="center"/>
    </xf>
    <xf numFmtId="43" fontId="39" fillId="15" borderId="23" xfId="18" applyFont="1" applyFill="1" applyBorder="1" applyAlignment="1">
      <alignment horizontal="center"/>
    </xf>
    <xf numFmtId="43" fontId="39" fillId="15" borderId="25" xfId="18" applyFont="1" applyFill="1" applyBorder="1" applyAlignment="1">
      <alignment horizontal="center"/>
    </xf>
    <xf numFmtId="164" fontId="39" fillId="15" borderId="27" xfId="18" applyNumberFormat="1" applyFont="1" applyFill="1" applyBorder="1" applyAlignment="1">
      <alignment horizontal="center"/>
    </xf>
    <xf numFmtId="9" fontId="39" fillId="15" borderId="20" xfId="21" applyFont="1" applyFill="1" applyBorder="1" applyAlignment="1">
      <alignment horizontal="center"/>
    </xf>
    <xf numFmtId="9" fontId="39" fillId="15" borderId="21" xfId="21" applyFont="1" applyFill="1" applyBorder="1" applyAlignment="1">
      <alignment horizontal="center"/>
    </xf>
    <xf numFmtId="9" fontId="39" fillId="15" borderId="22" xfId="17" applyNumberFormat="1" applyFont="1" applyFill="1" applyBorder="1" applyAlignment="1">
      <alignment horizontal="center"/>
    </xf>
    <xf numFmtId="9" fontId="39" fillId="15" borderId="23" xfId="21" applyFont="1" applyFill="1" applyBorder="1" applyAlignment="1">
      <alignment horizontal="center"/>
    </xf>
    <xf numFmtId="9" fontId="39" fillId="15" borderId="12" xfId="21" applyFont="1" applyFill="1" applyBorder="1" applyAlignment="1">
      <alignment horizontal="center"/>
    </xf>
    <xf numFmtId="9" fontId="39" fillId="15" borderId="24" xfId="17" applyNumberFormat="1" applyFont="1" applyFill="1" applyBorder="1" applyAlignment="1">
      <alignment horizontal="center"/>
    </xf>
    <xf numFmtId="9" fontId="39" fillId="15" borderId="25" xfId="17" applyNumberFormat="1" applyFont="1" applyFill="1" applyBorder="1" applyAlignment="1">
      <alignment horizontal="center"/>
    </xf>
    <xf numFmtId="9" fontId="39" fillId="15" borderId="26" xfId="17" applyNumberFormat="1" applyFont="1" applyFill="1" applyBorder="1" applyAlignment="1">
      <alignment horizontal="center"/>
    </xf>
    <xf numFmtId="9" fontId="39" fillId="15" borderId="27" xfId="17" applyNumberFormat="1" applyFont="1" applyFill="1" applyBorder="1" applyAlignment="1">
      <alignment horizontal="center"/>
    </xf>
    <xf numFmtId="164" fontId="39" fillId="15" borderId="50" xfId="17" applyNumberFormat="1" applyFont="1" applyFill="1" applyBorder="1"/>
    <xf numFmtId="164" fontId="39" fillId="15" borderId="51" xfId="17" applyNumberFormat="1" applyFont="1" applyFill="1" applyBorder="1"/>
    <xf numFmtId="164" fontId="39" fillId="15" borderId="23" xfId="17" applyNumberFormat="1" applyFont="1" applyFill="1" applyBorder="1"/>
    <xf numFmtId="164" fontId="39" fillId="15" borderId="25" xfId="17" applyNumberFormat="1" applyFont="1" applyFill="1" applyBorder="1"/>
    <xf numFmtId="164" fontId="39" fillId="15" borderId="13" xfId="17" applyNumberFormat="1" applyFont="1" applyFill="1" applyBorder="1"/>
    <xf numFmtId="164" fontId="39" fillId="15" borderId="36" xfId="17" applyNumberFormat="1" applyFont="1" applyFill="1" applyBorder="1"/>
    <xf numFmtId="164" fontId="39" fillId="15" borderId="12" xfId="17" applyNumberFormat="1" applyFont="1" applyFill="1" applyBorder="1"/>
    <xf numFmtId="164" fontId="39" fillId="15" borderId="26" xfId="17" applyNumberFormat="1" applyFont="1" applyFill="1" applyBorder="1"/>
    <xf numFmtId="164" fontId="39" fillId="15" borderId="40" xfId="17" applyNumberFormat="1" applyFont="1" applyFill="1" applyBorder="1"/>
    <xf numFmtId="164" fontId="39" fillId="15" borderId="48" xfId="17" applyNumberFormat="1" applyFont="1" applyFill="1" applyBorder="1"/>
    <xf numFmtId="164" fontId="39" fillId="15" borderId="34" xfId="17" applyNumberFormat="1" applyFont="1" applyFill="1" applyBorder="1"/>
    <xf numFmtId="0" fontId="39" fillId="15" borderId="34" xfId="17" applyFont="1" applyFill="1" applyBorder="1"/>
    <xf numFmtId="164" fontId="39" fillId="15" borderId="35" xfId="17" applyNumberFormat="1" applyFont="1" applyFill="1" applyBorder="1"/>
    <xf numFmtId="164" fontId="39" fillId="15" borderId="37" xfId="17" applyNumberFormat="1" applyFont="1" applyFill="1" applyBorder="1"/>
    <xf numFmtId="164" fontId="39" fillId="15" borderId="0" xfId="17" applyNumberFormat="1" applyFont="1" applyFill="1" applyBorder="1"/>
    <xf numFmtId="164" fontId="39" fillId="15" borderId="0" xfId="1" applyNumberFormat="1" applyFont="1" applyFill="1" applyBorder="1"/>
    <xf numFmtId="164" fontId="39" fillId="15" borderId="38" xfId="17" applyNumberFormat="1" applyFont="1" applyFill="1" applyBorder="1"/>
    <xf numFmtId="164" fontId="39" fillId="15" borderId="39" xfId="17" applyNumberFormat="1" applyFont="1" applyFill="1" applyBorder="1"/>
    <xf numFmtId="164" fontId="39" fillId="15" borderId="39" xfId="1" applyNumberFormat="1" applyFont="1" applyFill="1" applyBorder="1"/>
    <xf numFmtId="164" fontId="39" fillId="15" borderId="20" xfId="18" applyNumberFormat="1" applyFont="1" applyFill="1" applyBorder="1"/>
    <xf numFmtId="164" fontId="39" fillId="15" borderId="21" xfId="18" applyNumberFormat="1" applyFont="1" applyFill="1" applyBorder="1"/>
    <xf numFmtId="164" fontId="39" fillId="15" borderId="44" xfId="18" applyNumberFormat="1" applyFont="1" applyFill="1" applyBorder="1"/>
    <xf numFmtId="43" fontId="39" fillId="15" borderId="21" xfId="18" applyFont="1" applyFill="1" applyBorder="1" applyAlignment="1">
      <alignment horizontal="center"/>
    </xf>
    <xf numFmtId="43" fontId="39" fillId="15" borderId="22" xfId="18" applyFont="1" applyFill="1" applyBorder="1" applyAlignment="1">
      <alignment horizontal="center"/>
    </xf>
    <xf numFmtId="164" fontId="39" fillId="15" borderId="23" xfId="18" applyNumberFormat="1" applyFont="1" applyFill="1" applyBorder="1"/>
    <xf numFmtId="164" fontId="39" fillId="15" borderId="12" xfId="18" applyNumberFormat="1" applyFont="1" applyFill="1" applyBorder="1"/>
    <xf numFmtId="164" fontId="39" fillId="15" borderId="19" xfId="18" applyNumberFormat="1" applyFont="1" applyFill="1" applyBorder="1"/>
    <xf numFmtId="43" fontId="39" fillId="15" borderId="12" xfId="18" applyFont="1" applyFill="1" applyBorder="1" applyAlignment="1">
      <alignment horizontal="center"/>
    </xf>
    <xf numFmtId="43" fontId="39" fillId="15" borderId="24" xfId="18" applyFont="1" applyFill="1" applyBorder="1" applyAlignment="1">
      <alignment horizontal="center"/>
    </xf>
    <xf numFmtId="164" fontId="39" fillId="15" borderId="25" xfId="18" applyNumberFormat="1" applyFont="1" applyFill="1" applyBorder="1"/>
    <xf numFmtId="164" fontId="39" fillId="15" borderId="26" xfId="18" applyNumberFormat="1" applyFont="1" applyFill="1" applyBorder="1"/>
    <xf numFmtId="164" fontId="39" fillId="15" borderId="45" xfId="18" applyNumberFormat="1" applyFont="1" applyFill="1" applyBorder="1"/>
    <xf numFmtId="164" fontId="39" fillId="15" borderId="25" xfId="18" applyNumberFormat="1" applyFont="1" applyFill="1" applyBorder="1" applyAlignment="1">
      <alignment horizontal="center"/>
    </xf>
    <xf numFmtId="43" fontId="39" fillId="15" borderId="26" xfId="18" applyFont="1" applyFill="1" applyBorder="1" applyAlignment="1">
      <alignment horizontal="center"/>
    </xf>
    <xf numFmtId="43" fontId="39" fillId="15" borderId="27" xfId="18" applyFont="1" applyFill="1" applyBorder="1" applyAlignment="1">
      <alignment horizontal="center"/>
    </xf>
    <xf numFmtId="44" fontId="39" fillId="15" borderId="20" xfId="2" applyFont="1" applyFill="1" applyBorder="1" applyAlignment="1">
      <alignment horizontal="center"/>
    </xf>
    <xf numFmtId="44" fontId="39" fillId="15" borderId="21" xfId="2" applyFont="1" applyFill="1" applyBorder="1" applyAlignment="1">
      <alignment horizontal="center"/>
    </xf>
    <xf numFmtId="164" fontId="39" fillId="15" borderId="21" xfId="18" applyNumberFormat="1" applyFont="1" applyFill="1" applyBorder="1" applyAlignment="1">
      <alignment horizontal="center"/>
    </xf>
    <xf numFmtId="44" fontId="39" fillId="15" borderId="23" xfId="2" applyFont="1" applyFill="1" applyBorder="1" applyAlignment="1">
      <alignment horizontal="center"/>
    </xf>
    <xf numFmtId="44" fontId="39" fillId="15" borderId="12" xfId="2" applyFont="1" applyFill="1" applyBorder="1" applyAlignment="1">
      <alignment horizontal="center"/>
    </xf>
    <xf numFmtId="164" fontId="39" fillId="15" borderId="12" xfId="18" applyNumberFormat="1" applyFont="1" applyFill="1" applyBorder="1" applyAlignment="1">
      <alignment horizontal="center"/>
    </xf>
    <xf numFmtId="44" fontId="39" fillId="15" borderId="25" xfId="2" applyFont="1" applyFill="1" applyBorder="1" applyAlignment="1">
      <alignment horizontal="center"/>
    </xf>
    <xf numFmtId="44" fontId="39" fillId="15" borderId="26" xfId="2" applyFont="1" applyFill="1" applyBorder="1" applyAlignment="1">
      <alignment horizontal="center"/>
    </xf>
    <xf numFmtId="164" fontId="39" fillId="15" borderId="26" xfId="18" applyNumberFormat="1" applyFont="1" applyFill="1" applyBorder="1" applyAlignment="1">
      <alignment horizontal="center"/>
    </xf>
    <xf numFmtId="164" fontId="39" fillId="15" borderId="31" xfId="1" applyNumberFormat="1" applyFont="1" applyFill="1" applyBorder="1" applyAlignment="1">
      <alignment horizontal="center"/>
    </xf>
    <xf numFmtId="164" fontId="39" fillId="15" borderId="32" xfId="1" applyNumberFormat="1" applyFont="1" applyFill="1" applyBorder="1" applyAlignment="1">
      <alignment horizontal="center"/>
    </xf>
    <xf numFmtId="164" fontId="40" fillId="15" borderId="47" xfId="1" applyNumberFormat="1" applyFont="1" applyFill="1" applyBorder="1" applyAlignment="1">
      <alignment horizontal="center"/>
    </xf>
    <xf numFmtId="49" fontId="4" fillId="15" borderId="41" xfId="0" quotePrefix="1" applyNumberFormat="1" applyFont="1" applyFill="1" applyBorder="1" applyAlignment="1">
      <alignment horizontal="center"/>
    </xf>
    <xf numFmtId="0" fontId="4" fillId="15" borderId="42" xfId="0" quotePrefix="1" applyNumberFormat="1" applyFont="1" applyFill="1" applyBorder="1" applyAlignment="1">
      <alignment horizontal="center"/>
    </xf>
    <xf numFmtId="0" fontId="4" fillId="15" borderId="42" xfId="0" applyNumberFormat="1" applyFont="1" applyFill="1" applyBorder="1" applyAlignment="1">
      <alignment horizontal="center"/>
    </xf>
    <xf numFmtId="0" fontId="4" fillId="15" borderId="43" xfId="0" applyNumberFormat="1" applyFont="1" applyFill="1" applyBorder="1" applyAlignment="1">
      <alignment horizontal="center"/>
    </xf>
    <xf numFmtId="0" fontId="59" fillId="14" borderId="0" xfId="25" applyFont="1" applyFill="1" applyAlignment="1">
      <alignment horizontal="center"/>
    </xf>
    <xf numFmtId="0" fontId="1" fillId="0" borderId="0" xfId="0" applyFont="1" applyAlignment="1">
      <alignment horizontal="center"/>
    </xf>
    <xf numFmtId="170" fontId="1" fillId="0" borderId="0" xfId="0" applyNumberFormat="1" applyFont="1" applyAlignment="1">
      <alignment horizontal="center"/>
    </xf>
    <xf numFmtId="0" fontId="17" fillId="0" borderId="0" xfId="5" applyFont="1" applyAlignment="1">
      <alignment horizontal="center"/>
    </xf>
  </cellXfs>
  <cellStyles count="26">
    <cellStyle name="Check Cell" xfId="22" builtinId="23"/>
    <cellStyle name="Comma" xfId="1" builtinId="3"/>
    <cellStyle name="Comma 15 3 7" xfId="18"/>
    <cellStyle name="Comma 2" xfId="4"/>
    <cellStyle name="Comma 3" xfId="12"/>
    <cellStyle name="Comma 4" xfId="16"/>
    <cellStyle name="Currency" xfId="2" builtinId="4"/>
    <cellStyle name="Currency 2" xfId="6"/>
    <cellStyle name="Currency 3" xfId="14"/>
    <cellStyle name="Normal" xfId="0" builtinId="0"/>
    <cellStyle name="Normal 10 2" xfId="24"/>
    <cellStyle name="Normal 2" xfId="5"/>
    <cellStyle name="Normal 2 2" xfId="11"/>
    <cellStyle name="Normal 2 3" xfId="17"/>
    <cellStyle name="Normal 3" xfId="3"/>
    <cellStyle name="Normal 309" xfId="20"/>
    <cellStyle name="Normal 4" xfId="13"/>
    <cellStyle name="Normal 4 2" xfId="23"/>
    <cellStyle name="Normal 5" xfId="15"/>
    <cellStyle name="Normal 6" xfId="25"/>
    <cellStyle name="Normal 8" xfId="19"/>
    <cellStyle name="Percent 2" xfId="21"/>
    <cellStyle name="SAPDataCell" xfId="10"/>
    <cellStyle name="SAPDimensionCell" xfId="8"/>
    <cellStyle name="SAPMemberCell" xfId="9"/>
    <cellStyle name="Title 2" xfId="7"/>
  </cellStyles>
  <dxfs count="0"/>
  <tableStyles count="0" defaultTableStyle="TableStyleMedium2" defaultPivotStyle="PivotStyleLight16"/>
  <colors>
    <mruColors>
      <color rgb="FFFFFFCC"/>
      <color rgb="FFFF0066"/>
      <color rgb="FF6600CC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2.xml"/><Relationship Id="rId66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1120</xdr:colOff>
      <xdr:row>36</xdr:row>
      <xdr:rowOff>123266</xdr:rowOff>
    </xdr:from>
    <xdr:to>
      <xdr:col>28</xdr:col>
      <xdr:colOff>23948</xdr:colOff>
      <xdr:row>60</xdr:row>
      <xdr:rowOff>168087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33944" y="6219266"/>
          <a:ext cx="5760239" cy="4628027"/>
        </a:xfrm>
        <a:prstGeom prst="rect">
          <a:avLst/>
        </a:prstGeom>
      </xdr:spPr>
    </xdr:pic>
    <xdr:clientData/>
  </xdr:twoCellAnchor>
  <xdr:twoCellAnchor>
    <xdr:from>
      <xdr:col>21</xdr:col>
      <xdr:colOff>683559</xdr:colOff>
      <xdr:row>56</xdr:row>
      <xdr:rowOff>123265</xdr:rowOff>
    </xdr:from>
    <xdr:to>
      <xdr:col>26</xdr:col>
      <xdr:colOff>145676</xdr:colOff>
      <xdr:row>64</xdr:row>
      <xdr:rowOff>123267</xdr:rowOff>
    </xdr:to>
    <xdr:cxnSp macro="">
      <xdr:nvCxnSpPr>
        <xdr:cNvPr id="16" name="Elbow Connector 15"/>
        <xdr:cNvCxnSpPr/>
      </xdr:nvCxnSpPr>
      <xdr:spPr>
        <a:xfrm flipV="1">
          <a:off x="19924059" y="10029265"/>
          <a:ext cx="3081617" cy="1546414"/>
        </a:xfrm>
        <a:prstGeom prst="bentConnector3">
          <a:avLst>
            <a:gd name="adj1" fmla="val 88545"/>
          </a:avLst>
        </a:prstGeom>
        <a:ln>
          <a:headEnd type="triangle"/>
          <a:tailEnd type="triangle"/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16</xdr:row>
      <xdr:rowOff>104775</xdr:rowOff>
    </xdr:from>
    <xdr:to>
      <xdr:col>10</xdr:col>
      <xdr:colOff>427733</xdr:colOff>
      <xdr:row>39</xdr:row>
      <xdr:rowOff>170894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3171825"/>
          <a:ext cx="7133333" cy="44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150812</xdr:colOff>
      <xdr:row>30</xdr:row>
      <xdr:rowOff>7936</xdr:rowOff>
    </xdr:from>
    <xdr:to>
      <xdr:col>7</xdr:col>
      <xdr:colOff>492127</xdr:colOff>
      <xdr:row>30</xdr:row>
      <xdr:rowOff>155574</xdr:rowOff>
    </xdr:to>
    <xdr:sp macro="" textlink="">
      <xdr:nvSpPr>
        <xdr:cNvPr id="6" name="TextBox 5"/>
        <xdr:cNvSpPr txBox="1"/>
      </xdr:nvSpPr>
      <xdr:spPr>
        <a:xfrm>
          <a:off x="4418012" y="5722936"/>
          <a:ext cx="341315" cy="147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US" sz="11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Compliance%20Filing/190529-30-PSE-WP-Cmpl-RevReq-COS-(9-23-20)(C)/190529-30-PSE-WP-SEF-18.00E-ELECTRIC-MODEL-REBUTTA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Appendix"/>
      <sheetName val="141X&amp;141Z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  <sheetName val="Impacts"/>
      <sheetName val="admin n tracking==&gt;"/>
      <sheetName val="Track diff for Impacts"/>
    </sheetNames>
    <sheetDataSet>
      <sheetData sheetId="0"/>
      <sheetData sheetId="1"/>
      <sheetData sheetId="2"/>
      <sheetData sheetId="3"/>
      <sheetData sheetId="4"/>
      <sheetData sheetId="5">
        <row r="7">
          <cell r="AA7" t="str">
            <v>RESTATING</v>
          </cell>
        </row>
      </sheetData>
      <sheetData sheetId="6"/>
      <sheetData sheetId="7"/>
      <sheetData sheetId="8"/>
      <sheetData sheetId="9"/>
      <sheetData sheetId="1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1.bin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2.bin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1.xml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6.bin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4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8.bin"/><Relationship Id="rId1" Type="http://schemas.openxmlformats.org/officeDocument/2006/relationships/printerSettings" Target="../printerSettings/printerSettings41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42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0.bin"/><Relationship Id="rId1" Type="http://schemas.openxmlformats.org/officeDocument/2006/relationships/printerSettings" Target="../printerSettings/printerSettings4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4:F23"/>
  <sheetViews>
    <sheetView workbookViewId="0">
      <selection activeCell="D5" sqref="D5"/>
    </sheetView>
  </sheetViews>
  <sheetFormatPr defaultRowHeight="15" x14ac:dyDescent="0.25"/>
  <cols>
    <col min="1" max="1" width="16.140625" bestFit="1" customWidth="1"/>
    <col min="2" max="2" width="48.85546875" bestFit="1" customWidth="1"/>
    <col min="3" max="3" width="6.5703125" bestFit="1" customWidth="1"/>
    <col min="4" max="4" width="15.7109375" bestFit="1" customWidth="1"/>
    <col min="6" max="6" width="32.140625" bestFit="1" customWidth="1"/>
  </cols>
  <sheetData>
    <row r="4" spans="1:6" x14ac:dyDescent="0.25">
      <c r="A4" s="2" t="s">
        <v>4</v>
      </c>
      <c r="B4" s="2" t="s">
        <v>5</v>
      </c>
      <c r="C4" s="2" t="s">
        <v>18</v>
      </c>
      <c r="D4" s="2" t="s">
        <v>6</v>
      </c>
      <c r="E4" s="2" t="s">
        <v>2</v>
      </c>
      <c r="F4" s="3" t="s">
        <v>22</v>
      </c>
    </row>
    <row r="5" spans="1:6" x14ac:dyDescent="0.25">
      <c r="A5" t="s">
        <v>0</v>
      </c>
      <c r="B5" t="s">
        <v>9</v>
      </c>
      <c r="C5" t="s">
        <v>19</v>
      </c>
      <c r="D5" t="s">
        <v>8</v>
      </c>
      <c r="E5" s="1" t="s">
        <v>3</v>
      </c>
    </row>
    <row r="6" spans="1:6" x14ac:dyDescent="0.25">
      <c r="B6" t="s">
        <v>10</v>
      </c>
      <c r="C6" t="s">
        <v>19</v>
      </c>
      <c r="D6" t="s">
        <v>11</v>
      </c>
      <c r="E6" s="1" t="s">
        <v>3</v>
      </c>
    </row>
    <row r="7" spans="1:6" x14ac:dyDescent="0.25">
      <c r="B7" t="s">
        <v>7</v>
      </c>
      <c r="C7" t="s">
        <v>21</v>
      </c>
      <c r="D7" t="s">
        <v>12</v>
      </c>
      <c r="E7" s="1" t="s">
        <v>16</v>
      </c>
      <c r="F7" t="s">
        <v>13</v>
      </c>
    </row>
    <row r="8" spans="1:6" x14ac:dyDescent="0.25">
      <c r="B8" t="s">
        <v>14</v>
      </c>
      <c r="C8" t="s">
        <v>20</v>
      </c>
      <c r="D8" t="s">
        <v>15</v>
      </c>
      <c r="E8" s="1" t="s">
        <v>16</v>
      </c>
    </row>
    <row r="9" spans="1:6" x14ac:dyDescent="0.25">
      <c r="C9" t="s">
        <v>20</v>
      </c>
      <c r="D9" t="s">
        <v>17</v>
      </c>
      <c r="E9" s="1" t="s">
        <v>3</v>
      </c>
    </row>
    <row r="10" spans="1:6" x14ac:dyDescent="0.25">
      <c r="B10" t="s">
        <v>27</v>
      </c>
      <c r="E10" s="1"/>
    </row>
    <row r="11" spans="1:6" x14ac:dyDescent="0.25">
      <c r="E11" s="1"/>
    </row>
    <row r="13" spans="1:6" x14ac:dyDescent="0.25">
      <c r="A13" t="s">
        <v>1</v>
      </c>
      <c r="B13" t="s">
        <v>9</v>
      </c>
      <c r="C13" t="s">
        <v>19</v>
      </c>
      <c r="D13" t="s">
        <v>8</v>
      </c>
      <c r="E13" s="1" t="s">
        <v>3</v>
      </c>
    </row>
    <row r="14" spans="1:6" x14ac:dyDescent="0.25">
      <c r="B14" t="s">
        <v>23</v>
      </c>
      <c r="C14" t="s">
        <v>21</v>
      </c>
      <c r="D14" t="s">
        <v>15</v>
      </c>
      <c r="E14" s="1" t="s">
        <v>16</v>
      </c>
      <c r="F14" t="s">
        <v>13</v>
      </c>
    </row>
    <row r="15" spans="1:6" x14ac:dyDescent="0.25">
      <c r="B15" t="s">
        <v>24</v>
      </c>
      <c r="C15" t="s">
        <v>20</v>
      </c>
      <c r="D15" t="s">
        <v>25</v>
      </c>
      <c r="E15" s="1" t="s">
        <v>16</v>
      </c>
    </row>
    <row r="16" spans="1:6" x14ac:dyDescent="0.25">
      <c r="C16" t="s">
        <v>20</v>
      </c>
      <c r="D16" t="s">
        <v>8</v>
      </c>
      <c r="E16" s="1" t="s">
        <v>3</v>
      </c>
    </row>
    <row r="17" spans="2:6" x14ac:dyDescent="0.25">
      <c r="B17" t="s">
        <v>26</v>
      </c>
      <c r="C17" t="s">
        <v>21</v>
      </c>
      <c r="D17" t="s">
        <v>29</v>
      </c>
      <c r="E17" s="1" t="s">
        <v>3</v>
      </c>
      <c r="F17" t="s">
        <v>28</v>
      </c>
    </row>
    <row r="23" spans="2:6" x14ac:dyDescent="0.25">
      <c r="B23" t="s">
        <v>30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65"/>
  <sheetViews>
    <sheetView showGridLines="0" zoomScale="85" zoomScaleNormal="85" workbookViewId="0">
      <pane ySplit="7" topLeftCell="A8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8.5703125" customWidth="1"/>
    <col min="2" max="2" width="9.85546875" customWidth="1"/>
    <col min="3" max="3" width="14.85546875" customWidth="1"/>
    <col min="4" max="4" width="14.28515625" customWidth="1"/>
    <col min="5" max="5" width="20" customWidth="1"/>
    <col min="6" max="6" width="8" customWidth="1"/>
    <col min="7" max="7" width="10.28515625" customWidth="1"/>
    <col min="8" max="8" width="13.5703125" customWidth="1"/>
    <col min="9" max="9" width="17.28515625" customWidth="1"/>
    <col min="10" max="10" width="17.7109375" customWidth="1"/>
    <col min="11" max="11" width="16.28515625" customWidth="1"/>
    <col min="12" max="12" width="2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8.5" customHeight="1" x14ac:dyDescent="0.35">
      <c r="A1" s="96" t="s">
        <v>140</v>
      </c>
      <c r="H1" s="92" t="s">
        <v>235</v>
      </c>
    </row>
    <row r="2" spans="1:11" ht="11.25" customHeight="1" x14ac:dyDescent="0.35">
      <c r="A2" s="96"/>
    </row>
    <row r="3" spans="1:11" ht="17.25" customHeight="1" x14ac:dyDescent="0.25">
      <c r="A3" s="133" t="s">
        <v>214</v>
      </c>
      <c r="C3" t="s">
        <v>223</v>
      </c>
    </row>
    <row r="4" spans="1:11" ht="13.5" customHeight="1" x14ac:dyDescent="0.25"/>
    <row r="5" spans="1:11" x14ac:dyDescent="0.25">
      <c r="A5" s="82" t="s">
        <v>141</v>
      </c>
      <c r="B5" s="82" t="s">
        <v>141</v>
      </c>
      <c r="C5" s="82" t="s">
        <v>141</v>
      </c>
      <c r="D5" s="82" t="s">
        <v>141</v>
      </c>
      <c r="E5" s="82" t="s">
        <v>141</v>
      </c>
      <c r="F5" s="82" t="s">
        <v>141</v>
      </c>
      <c r="G5" s="82" t="s">
        <v>141</v>
      </c>
      <c r="H5" s="82" t="s">
        <v>142</v>
      </c>
      <c r="I5" s="83" t="s">
        <v>222</v>
      </c>
      <c r="J5" s="84"/>
      <c r="K5" s="84"/>
    </row>
    <row r="6" spans="1:11" ht="26.25" customHeight="1" x14ac:dyDescent="0.25">
      <c r="A6" s="82" t="s">
        <v>141</v>
      </c>
      <c r="B6" s="137" t="s">
        <v>141</v>
      </c>
      <c r="C6" s="137" t="s">
        <v>141</v>
      </c>
      <c r="D6" s="137" t="s">
        <v>141</v>
      </c>
      <c r="E6" s="137" t="s">
        <v>141</v>
      </c>
      <c r="F6" s="137" t="s">
        <v>141</v>
      </c>
      <c r="G6" s="137" t="s">
        <v>141</v>
      </c>
      <c r="H6" s="82" t="s">
        <v>141</v>
      </c>
      <c r="I6" s="93" t="s">
        <v>143</v>
      </c>
      <c r="J6" s="93" t="s">
        <v>144</v>
      </c>
      <c r="K6" s="134" t="s">
        <v>145</v>
      </c>
    </row>
    <row r="7" spans="1:11" x14ac:dyDescent="0.25">
      <c r="A7" s="82" t="s">
        <v>146</v>
      </c>
      <c r="B7" s="86"/>
      <c r="C7" s="82" t="s">
        <v>147</v>
      </c>
      <c r="D7" s="82" t="s">
        <v>148</v>
      </c>
      <c r="E7" s="86"/>
      <c r="F7" s="82" t="s">
        <v>176</v>
      </c>
      <c r="G7" s="82" t="s">
        <v>149</v>
      </c>
      <c r="H7" s="82" t="s">
        <v>150</v>
      </c>
      <c r="I7" s="87" t="s">
        <v>151</v>
      </c>
      <c r="J7" s="87" t="s">
        <v>141</v>
      </c>
      <c r="K7" s="87" t="s">
        <v>152</v>
      </c>
    </row>
    <row r="8" spans="1:11" hidden="1" x14ac:dyDescent="0.25">
      <c r="A8" s="83" t="s">
        <v>153</v>
      </c>
      <c r="B8" s="85" t="s">
        <v>154</v>
      </c>
      <c r="C8" s="85" t="s">
        <v>155</v>
      </c>
      <c r="D8" s="85" t="s">
        <v>156</v>
      </c>
      <c r="E8" s="85" t="s">
        <v>157</v>
      </c>
      <c r="F8" s="85" t="s">
        <v>158</v>
      </c>
      <c r="G8" s="85" t="s">
        <v>159</v>
      </c>
      <c r="H8" s="83" t="s">
        <v>194</v>
      </c>
      <c r="I8" s="128">
        <v>-8024642.9029999999</v>
      </c>
      <c r="J8" s="88"/>
      <c r="K8" s="129">
        <v>-317920.65000000002</v>
      </c>
    </row>
    <row r="9" spans="1:11" x14ac:dyDescent="0.25">
      <c r="A9" s="83" t="s">
        <v>153</v>
      </c>
      <c r="B9" s="85" t="s">
        <v>154</v>
      </c>
      <c r="C9" s="85" t="s">
        <v>155</v>
      </c>
      <c r="D9" s="85" t="s">
        <v>156</v>
      </c>
      <c r="E9" s="85" t="s">
        <v>157</v>
      </c>
      <c r="F9" s="85" t="s">
        <v>158</v>
      </c>
      <c r="G9" s="85" t="s">
        <v>159</v>
      </c>
      <c r="H9" s="83" t="s">
        <v>220</v>
      </c>
      <c r="I9" s="128">
        <v>-15.16</v>
      </c>
      <c r="J9" s="88"/>
      <c r="K9" s="129">
        <v>-0.67</v>
      </c>
    </row>
    <row r="10" spans="1:11" x14ac:dyDescent="0.25">
      <c r="A10" s="83" t="s">
        <v>153</v>
      </c>
      <c r="B10" s="85" t="s">
        <v>154</v>
      </c>
      <c r="C10" s="85" t="s">
        <v>155</v>
      </c>
      <c r="D10" s="85" t="s">
        <v>156</v>
      </c>
      <c r="E10" s="85" t="s">
        <v>157</v>
      </c>
      <c r="F10" s="85" t="s">
        <v>158</v>
      </c>
      <c r="G10" s="85" t="s">
        <v>159</v>
      </c>
      <c r="H10" s="83" t="s">
        <v>207</v>
      </c>
      <c r="I10" s="128">
        <v>1340455.6359999999</v>
      </c>
      <c r="J10" s="88"/>
      <c r="K10" s="129">
        <v>59501.7</v>
      </c>
    </row>
    <row r="11" spans="1:11" x14ac:dyDescent="0.25">
      <c r="A11" s="83" t="s">
        <v>153</v>
      </c>
      <c r="B11" s="85" t="s">
        <v>154</v>
      </c>
      <c r="C11" s="85" t="s">
        <v>155</v>
      </c>
      <c r="D11" s="85" t="s">
        <v>156</v>
      </c>
      <c r="E11" s="85" t="s">
        <v>157</v>
      </c>
      <c r="F11" s="85" t="s">
        <v>158</v>
      </c>
      <c r="G11" s="85" t="s">
        <v>159</v>
      </c>
      <c r="H11" s="83" t="s">
        <v>208</v>
      </c>
      <c r="I11" s="128">
        <v>128094</v>
      </c>
      <c r="J11" s="88"/>
      <c r="K11" s="129">
        <v>5710.31</v>
      </c>
    </row>
    <row r="12" spans="1:11" x14ac:dyDescent="0.25">
      <c r="A12" s="83" t="s">
        <v>153</v>
      </c>
      <c r="B12" s="85" t="s">
        <v>154</v>
      </c>
      <c r="C12" s="85" t="s">
        <v>155</v>
      </c>
      <c r="D12" s="85" t="s">
        <v>156</v>
      </c>
      <c r="E12" s="85" t="s">
        <v>157</v>
      </c>
      <c r="F12" s="85" t="s">
        <v>158</v>
      </c>
      <c r="G12" s="85" t="s">
        <v>159</v>
      </c>
      <c r="H12" s="83" t="s">
        <v>209</v>
      </c>
      <c r="I12" s="128">
        <v>1458369.1440000001</v>
      </c>
      <c r="J12" s="88"/>
      <c r="K12" s="129">
        <v>65406.41</v>
      </c>
    </row>
    <row r="13" spans="1:11" x14ac:dyDescent="0.25">
      <c r="A13" s="83" t="s">
        <v>153</v>
      </c>
      <c r="B13" s="85" t="s">
        <v>154</v>
      </c>
      <c r="C13" s="85" t="s">
        <v>155</v>
      </c>
      <c r="D13" s="85" t="s">
        <v>156</v>
      </c>
      <c r="E13" s="85" t="s">
        <v>157</v>
      </c>
      <c r="F13" s="85" t="s">
        <v>158</v>
      </c>
      <c r="G13" s="85" t="s">
        <v>159</v>
      </c>
      <c r="H13" s="83" t="s">
        <v>210</v>
      </c>
      <c r="I13" s="128">
        <v>3415100.483</v>
      </c>
      <c r="J13" s="88"/>
      <c r="K13" s="129">
        <v>153577.14000000001</v>
      </c>
    </row>
    <row r="14" spans="1:11" x14ac:dyDescent="0.25">
      <c r="A14" s="83" t="s">
        <v>153</v>
      </c>
      <c r="B14" s="85" t="s">
        <v>154</v>
      </c>
      <c r="C14" s="85" t="s">
        <v>155</v>
      </c>
      <c r="D14" s="85" t="s">
        <v>156</v>
      </c>
      <c r="E14" s="85" t="s">
        <v>157</v>
      </c>
      <c r="F14" s="85" t="s">
        <v>158</v>
      </c>
      <c r="G14" s="85" t="s">
        <v>159</v>
      </c>
      <c r="H14" s="83" t="s">
        <v>211</v>
      </c>
      <c r="I14" s="128">
        <v>183836.576</v>
      </c>
      <c r="J14" s="88"/>
      <c r="K14" s="129">
        <v>8302.0400000000009</v>
      </c>
    </row>
    <row r="15" spans="1:11" x14ac:dyDescent="0.25">
      <c r="A15" s="83" t="s">
        <v>153</v>
      </c>
      <c r="B15" s="85" t="s">
        <v>154</v>
      </c>
      <c r="C15" s="85" t="s">
        <v>155</v>
      </c>
      <c r="D15" s="85" t="s">
        <v>156</v>
      </c>
      <c r="E15" s="85" t="s">
        <v>157</v>
      </c>
      <c r="F15" s="85" t="s">
        <v>158</v>
      </c>
      <c r="G15" s="85" t="s">
        <v>159</v>
      </c>
      <c r="H15" s="83" t="s">
        <v>212</v>
      </c>
      <c r="I15" s="128">
        <v>1498802.2239999999</v>
      </c>
      <c r="J15" s="88"/>
      <c r="K15" s="129">
        <v>68090.559999999998</v>
      </c>
    </row>
    <row r="16" spans="1:11" hidden="1" x14ac:dyDescent="0.25">
      <c r="A16" s="83" t="s">
        <v>153</v>
      </c>
      <c r="B16" s="85" t="s">
        <v>154</v>
      </c>
      <c r="C16" s="85" t="s">
        <v>155</v>
      </c>
      <c r="D16" s="85" t="s">
        <v>160</v>
      </c>
      <c r="E16" s="85" t="s">
        <v>161</v>
      </c>
      <c r="F16" s="85" t="s">
        <v>158</v>
      </c>
      <c r="G16" s="85" t="s">
        <v>159</v>
      </c>
      <c r="H16" s="83" t="s">
        <v>194</v>
      </c>
      <c r="I16" s="128">
        <v>-11329504.937999999</v>
      </c>
      <c r="J16" s="88"/>
      <c r="K16" s="129">
        <v>-448852.37</v>
      </c>
    </row>
    <row r="17" spans="1:11" x14ac:dyDescent="0.25">
      <c r="A17" s="83" t="s">
        <v>153</v>
      </c>
      <c r="B17" s="85" t="s">
        <v>154</v>
      </c>
      <c r="C17" s="85" t="s">
        <v>155</v>
      </c>
      <c r="D17" s="85" t="s">
        <v>160</v>
      </c>
      <c r="E17" s="85" t="s">
        <v>161</v>
      </c>
      <c r="F17" s="85" t="s">
        <v>158</v>
      </c>
      <c r="G17" s="85" t="s">
        <v>159</v>
      </c>
      <c r="H17" s="83" t="s">
        <v>207</v>
      </c>
      <c r="I17" s="128">
        <v>2062900.915</v>
      </c>
      <c r="J17" s="88"/>
      <c r="K17" s="129">
        <v>91570.07</v>
      </c>
    </row>
    <row r="18" spans="1:11" x14ac:dyDescent="0.25">
      <c r="A18" s="83" t="s">
        <v>153</v>
      </c>
      <c r="B18" s="85" t="s">
        <v>154</v>
      </c>
      <c r="C18" s="85" t="s">
        <v>155</v>
      </c>
      <c r="D18" s="85" t="s">
        <v>160</v>
      </c>
      <c r="E18" s="85" t="s">
        <v>161</v>
      </c>
      <c r="F18" s="85" t="s">
        <v>158</v>
      </c>
      <c r="G18" s="85" t="s">
        <v>159</v>
      </c>
      <c r="H18" s="83" t="s">
        <v>208</v>
      </c>
      <c r="I18" s="128">
        <v>909640</v>
      </c>
      <c r="J18" s="88"/>
      <c r="K18" s="129">
        <v>40550.839999999997</v>
      </c>
    </row>
    <row r="19" spans="1:11" x14ac:dyDescent="0.25">
      <c r="A19" s="83" t="s">
        <v>153</v>
      </c>
      <c r="B19" s="85" t="s">
        <v>154</v>
      </c>
      <c r="C19" s="85" t="s">
        <v>155</v>
      </c>
      <c r="D19" s="85" t="s">
        <v>160</v>
      </c>
      <c r="E19" s="85" t="s">
        <v>161</v>
      </c>
      <c r="F19" s="85" t="s">
        <v>158</v>
      </c>
      <c r="G19" s="85" t="s">
        <v>159</v>
      </c>
      <c r="H19" s="83" t="s">
        <v>209</v>
      </c>
      <c r="I19" s="128">
        <v>2728940.594</v>
      </c>
      <c r="J19" s="88"/>
      <c r="K19" s="129">
        <v>122390.27</v>
      </c>
    </row>
    <row r="20" spans="1:11" x14ac:dyDescent="0.25">
      <c r="A20" s="83" t="s">
        <v>153</v>
      </c>
      <c r="B20" s="85" t="s">
        <v>154</v>
      </c>
      <c r="C20" s="85" t="s">
        <v>155</v>
      </c>
      <c r="D20" s="85" t="s">
        <v>160</v>
      </c>
      <c r="E20" s="85" t="s">
        <v>161</v>
      </c>
      <c r="F20" s="85" t="s">
        <v>158</v>
      </c>
      <c r="G20" s="85" t="s">
        <v>159</v>
      </c>
      <c r="H20" s="83" t="s">
        <v>210</v>
      </c>
      <c r="I20" s="128">
        <v>2647245</v>
      </c>
      <c r="J20" s="88"/>
      <c r="K20" s="129">
        <v>119046.61</v>
      </c>
    </row>
    <row r="21" spans="1:11" x14ac:dyDescent="0.25">
      <c r="A21" s="83" t="s">
        <v>153</v>
      </c>
      <c r="B21" s="85" t="s">
        <v>154</v>
      </c>
      <c r="C21" s="85" t="s">
        <v>155</v>
      </c>
      <c r="D21" s="85" t="s">
        <v>160</v>
      </c>
      <c r="E21" s="85" t="s">
        <v>161</v>
      </c>
      <c r="F21" s="85" t="s">
        <v>158</v>
      </c>
      <c r="G21" s="85" t="s">
        <v>159</v>
      </c>
      <c r="H21" s="83" t="s">
        <v>211</v>
      </c>
      <c r="I21" s="128">
        <v>1020252</v>
      </c>
      <c r="J21" s="88"/>
      <c r="K21" s="129">
        <v>46074.559999999998</v>
      </c>
    </row>
    <row r="22" spans="1:11" x14ac:dyDescent="0.25">
      <c r="A22" s="83" t="s">
        <v>153</v>
      </c>
      <c r="B22" s="85" t="s">
        <v>154</v>
      </c>
      <c r="C22" s="85" t="s">
        <v>155</v>
      </c>
      <c r="D22" s="85" t="s">
        <v>160</v>
      </c>
      <c r="E22" s="85" t="s">
        <v>161</v>
      </c>
      <c r="F22" s="85" t="s">
        <v>158</v>
      </c>
      <c r="G22" s="85" t="s">
        <v>159</v>
      </c>
      <c r="H22" s="83" t="s">
        <v>212</v>
      </c>
      <c r="I22" s="128">
        <v>1960526.429</v>
      </c>
      <c r="J22" s="88"/>
      <c r="K22" s="129">
        <v>89066.71</v>
      </c>
    </row>
    <row r="23" spans="1:11" hidden="1" x14ac:dyDescent="0.25">
      <c r="A23" s="83" t="s">
        <v>153</v>
      </c>
      <c r="B23" s="85" t="s">
        <v>154</v>
      </c>
      <c r="C23" s="85" t="s">
        <v>155</v>
      </c>
      <c r="D23" s="85" t="s">
        <v>162</v>
      </c>
      <c r="E23" s="85" t="s">
        <v>163</v>
      </c>
      <c r="F23" s="85" t="s">
        <v>158</v>
      </c>
      <c r="G23" s="85" t="s">
        <v>159</v>
      </c>
      <c r="H23" s="83" t="s">
        <v>194</v>
      </c>
      <c r="I23" s="128">
        <v>-21473383.5</v>
      </c>
      <c r="J23" s="88"/>
      <c r="K23" s="129">
        <v>-850732.5</v>
      </c>
    </row>
    <row r="24" spans="1:11" x14ac:dyDescent="0.25">
      <c r="A24" s="83" t="s">
        <v>153</v>
      </c>
      <c r="B24" s="85" t="s">
        <v>154</v>
      </c>
      <c r="C24" s="85" t="s">
        <v>155</v>
      </c>
      <c r="D24" s="85" t="s">
        <v>162</v>
      </c>
      <c r="E24" s="85" t="s">
        <v>163</v>
      </c>
      <c r="F24" s="85" t="s">
        <v>158</v>
      </c>
      <c r="G24" s="85" t="s">
        <v>159</v>
      </c>
      <c r="H24" s="83" t="s">
        <v>207</v>
      </c>
      <c r="I24" s="128">
        <v>365160</v>
      </c>
      <c r="J24" s="88"/>
      <c r="K24" s="129">
        <v>16209.09</v>
      </c>
    </row>
    <row r="25" spans="1:11" x14ac:dyDescent="0.25">
      <c r="A25" s="83" t="s">
        <v>153</v>
      </c>
      <c r="B25" s="85" t="s">
        <v>154</v>
      </c>
      <c r="C25" s="85" t="s">
        <v>155</v>
      </c>
      <c r="D25" s="85" t="s">
        <v>162</v>
      </c>
      <c r="E25" s="85" t="s">
        <v>163</v>
      </c>
      <c r="F25" s="85" t="s">
        <v>158</v>
      </c>
      <c r="G25" s="85" t="s">
        <v>159</v>
      </c>
      <c r="H25" s="83" t="s">
        <v>208</v>
      </c>
      <c r="I25" s="128">
        <v>340560</v>
      </c>
      <c r="J25" s="88"/>
      <c r="K25" s="129">
        <v>15181.82</v>
      </c>
    </row>
    <row r="26" spans="1:11" x14ac:dyDescent="0.25">
      <c r="A26" s="83" t="s">
        <v>153</v>
      </c>
      <c r="B26" s="85" t="s">
        <v>154</v>
      </c>
      <c r="C26" s="85" t="s">
        <v>155</v>
      </c>
      <c r="D26" s="85" t="s">
        <v>162</v>
      </c>
      <c r="E26" s="85" t="s">
        <v>163</v>
      </c>
      <c r="F26" s="85" t="s">
        <v>158</v>
      </c>
      <c r="G26" s="85" t="s">
        <v>159</v>
      </c>
      <c r="H26" s="83" t="s">
        <v>209</v>
      </c>
      <c r="I26" s="128">
        <v>5114920</v>
      </c>
      <c r="J26" s="88"/>
      <c r="K26" s="129">
        <v>229399.05</v>
      </c>
    </row>
    <row r="27" spans="1:11" x14ac:dyDescent="0.25">
      <c r="A27" s="83" t="s">
        <v>153</v>
      </c>
      <c r="B27" s="85" t="s">
        <v>154</v>
      </c>
      <c r="C27" s="85" t="s">
        <v>155</v>
      </c>
      <c r="D27" s="85" t="s">
        <v>162</v>
      </c>
      <c r="E27" s="85" t="s">
        <v>163</v>
      </c>
      <c r="F27" s="85" t="s">
        <v>158</v>
      </c>
      <c r="G27" s="85" t="s">
        <v>159</v>
      </c>
      <c r="H27" s="83" t="s">
        <v>210</v>
      </c>
      <c r="I27" s="128">
        <v>5735863.5</v>
      </c>
      <c r="J27" s="88"/>
      <c r="K27" s="129">
        <v>257941.78</v>
      </c>
    </row>
    <row r="28" spans="1:11" x14ac:dyDescent="0.25">
      <c r="A28" s="83" t="s">
        <v>153</v>
      </c>
      <c r="B28" s="85" t="s">
        <v>154</v>
      </c>
      <c r="C28" s="85" t="s">
        <v>155</v>
      </c>
      <c r="D28" s="85" t="s">
        <v>162</v>
      </c>
      <c r="E28" s="85" t="s">
        <v>163</v>
      </c>
      <c r="F28" s="85" t="s">
        <v>158</v>
      </c>
      <c r="G28" s="85" t="s">
        <v>159</v>
      </c>
      <c r="H28" s="83" t="s">
        <v>211</v>
      </c>
      <c r="I28" s="128">
        <v>1939500</v>
      </c>
      <c r="J28" s="88"/>
      <c r="K28" s="129">
        <v>87587.82</v>
      </c>
    </row>
    <row r="29" spans="1:11" x14ac:dyDescent="0.25">
      <c r="A29" s="83" t="s">
        <v>153</v>
      </c>
      <c r="B29" s="85" t="s">
        <v>154</v>
      </c>
      <c r="C29" s="85" t="s">
        <v>155</v>
      </c>
      <c r="D29" s="85" t="s">
        <v>162</v>
      </c>
      <c r="E29" s="85" t="s">
        <v>163</v>
      </c>
      <c r="F29" s="85" t="s">
        <v>158</v>
      </c>
      <c r="G29" s="85" t="s">
        <v>159</v>
      </c>
      <c r="H29" s="83" t="s">
        <v>212</v>
      </c>
      <c r="I29" s="128">
        <v>7977380</v>
      </c>
      <c r="J29" s="88"/>
      <c r="K29" s="129">
        <v>362412.37</v>
      </c>
    </row>
    <row r="30" spans="1:11" hidden="1" x14ac:dyDescent="0.25">
      <c r="A30" s="83" t="s">
        <v>153</v>
      </c>
      <c r="B30" s="85" t="s">
        <v>154</v>
      </c>
      <c r="C30" s="85" t="s">
        <v>155</v>
      </c>
      <c r="D30" s="85" t="s">
        <v>164</v>
      </c>
      <c r="E30" s="85" t="s">
        <v>165</v>
      </c>
      <c r="F30" s="85" t="s">
        <v>158</v>
      </c>
      <c r="G30" s="85" t="s">
        <v>159</v>
      </c>
      <c r="H30" s="83" t="s">
        <v>194</v>
      </c>
      <c r="I30" s="128">
        <v>-9929619.5899999999</v>
      </c>
      <c r="J30" s="88"/>
      <c r="K30" s="129">
        <v>-393391.65</v>
      </c>
    </row>
    <row r="31" spans="1:11" x14ac:dyDescent="0.25">
      <c r="A31" s="83" t="s">
        <v>153</v>
      </c>
      <c r="B31" s="85" t="s">
        <v>154</v>
      </c>
      <c r="C31" s="85" t="s">
        <v>155</v>
      </c>
      <c r="D31" s="85" t="s">
        <v>164</v>
      </c>
      <c r="E31" s="85" t="s">
        <v>165</v>
      </c>
      <c r="F31" s="85" t="s">
        <v>158</v>
      </c>
      <c r="G31" s="85" t="s">
        <v>159</v>
      </c>
      <c r="H31" s="83" t="s">
        <v>207</v>
      </c>
      <c r="I31" s="128">
        <v>1853879.11</v>
      </c>
      <c r="J31" s="88"/>
      <c r="K31" s="129">
        <v>82291.839999999997</v>
      </c>
    </row>
    <row r="32" spans="1:11" x14ac:dyDescent="0.25">
      <c r="A32" s="83" t="s">
        <v>153</v>
      </c>
      <c r="B32" s="85" t="s">
        <v>154</v>
      </c>
      <c r="C32" s="85" t="s">
        <v>155</v>
      </c>
      <c r="D32" s="85" t="s">
        <v>164</v>
      </c>
      <c r="E32" s="85" t="s">
        <v>165</v>
      </c>
      <c r="F32" s="85" t="s">
        <v>158</v>
      </c>
      <c r="G32" s="85" t="s">
        <v>159</v>
      </c>
      <c r="H32" s="83" t="s">
        <v>209</v>
      </c>
      <c r="I32" s="128">
        <v>2920560.48</v>
      </c>
      <c r="J32" s="88"/>
      <c r="K32" s="129">
        <v>130984.22</v>
      </c>
    </row>
    <row r="33" spans="1:11" x14ac:dyDescent="0.25">
      <c r="A33" s="83" t="s">
        <v>153</v>
      </c>
      <c r="B33" s="85" t="s">
        <v>154</v>
      </c>
      <c r="C33" s="85" t="s">
        <v>155</v>
      </c>
      <c r="D33" s="85" t="s">
        <v>164</v>
      </c>
      <c r="E33" s="85" t="s">
        <v>165</v>
      </c>
      <c r="F33" s="85" t="s">
        <v>158</v>
      </c>
      <c r="G33" s="85" t="s">
        <v>159</v>
      </c>
      <c r="H33" s="83" t="s">
        <v>210</v>
      </c>
      <c r="I33" s="128">
        <v>213600</v>
      </c>
      <c r="J33" s="88"/>
      <c r="K33" s="129">
        <v>9605.59</v>
      </c>
    </row>
    <row r="34" spans="1:11" x14ac:dyDescent="0.25">
      <c r="A34" s="83" t="s">
        <v>153</v>
      </c>
      <c r="B34" s="85" t="s">
        <v>154</v>
      </c>
      <c r="C34" s="85" t="s">
        <v>155</v>
      </c>
      <c r="D34" s="85" t="s">
        <v>164</v>
      </c>
      <c r="E34" s="85" t="s">
        <v>165</v>
      </c>
      <c r="F34" s="85" t="s">
        <v>158</v>
      </c>
      <c r="G34" s="85" t="s">
        <v>159</v>
      </c>
      <c r="H34" s="83" t="s">
        <v>211</v>
      </c>
      <c r="I34" s="128">
        <v>640800</v>
      </c>
      <c r="J34" s="88"/>
      <c r="K34" s="129">
        <v>28938.53</v>
      </c>
    </row>
    <row r="35" spans="1:11" x14ac:dyDescent="0.25">
      <c r="A35" s="83" t="s">
        <v>153</v>
      </c>
      <c r="B35" s="85" t="s">
        <v>154</v>
      </c>
      <c r="C35" s="85" t="s">
        <v>155</v>
      </c>
      <c r="D35" s="85" t="s">
        <v>164</v>
      </c>
      <c r="E35" s="85" t="s">
        <v>165</v>
      </c>
      <c r="F35" s="85" t="s">
        <v>158</v>
      </c>
      <c r="G35" s="85" t="s">
        <v>159</v>
      </c>
      <c r="H35" s="83" t="s">
        <v>212</v>
      </c>
      <c r="I35" s="128">
        <v>4300780</v>
      </c>
      <c r="J35" s="88"/>
      <c r="K35" s="129">
        <v>195384.44</v>
      </c>
    </row>
    <row r="36" spans="1:11" hidden="1" x14ac:dyDescent="0.25">
      <c r="A36" s="83" t="s">
        <v>153</v>
      </c>
      <c r="B36" s="85" t="s">
        <v>154</v>
      </c>
      <c r="C36" s="85" t="s">
        <v>155</v>
      </c>
      <c r="D36" s="85" t="s">
        <v>177</v>
      </c>
      <c r="E36" s="85" t="s">
        <v>178</v>
      </c>
      <c r="F36" s="85" t="s">
        <v>158</v>
      </c>
      <c r="G36" s="85" t="s">
        <v>159</v>
      </c>
      <c r="H36" s="83" t="s">
        <v>194</v>
      </c>
      <c r="I36" s="128">
        <v>-867000</v>
      </c>
      <c r="J36" s="88"/>
      <c r="K36" s="129">
        <v>-34348.82</v>
      </c>
    </row>
    <row r="37" spans="1:11" x14ac:dyDescent="0.25">
      <c r="A37" s="83" t="s">
        <v>153</v>
      </c>
      <c r="B37" s="85" t="s">
        <v>154</v>
      </c>
      <c r="C37" s="85" t="s">
        <v>155</v>
      </c>
      <c r="D37" s="85" t="s">
        <v>177</v>
      </c>
      <c r="E37" s="85" t="s">
        <v>178</v>
      </c>
      <c r="F37" s="85" t="s">
        <v>158</v>
      </c>
      <c r="G37" s="85" t="s">
        <v>159</v>
      </c>
      <c r="H37" s="83" t="s">
        <v>212</v>
      </c>
      <c r="I37" s="128">
        <v>867000</v>
      </c>
      <c r="J37" s="88"/>
      <c r="K37" s="129">
        <v>39387.83</v>
      </c>
    </row>
    <row r="38" spans="1:11" hidden="1" x14ac:dyDescent="0.25">
      <c r="A38" s="83" t="s">
        <v>153</v>
      </c>
      <c r="B38" s="85" t="s">
        <v>154</v>
      </c>
      <c r="C38" s="85" t="s">
        <v>155</v>
      </c>
      <c r="D38" s="85" t="s">
        <v>166</v>
      </c>
      <c r="E38" s="85" t="s">
        <v>167</v>
      </c>
      <c r="F38" s="85" t="s">
        <v>158</v>
      </c>
      <c r="G38" s="85" t="s">
        <v>159</v>
      </c>
      <c r="H38" s="83" t="s">
        <v>194</v>
      </c>
      <c r="I38" s="128">
        <v>-8175736.1330000004</v>
      </c>
      <c r="J38" s="88"/>
      <c r="K38" s="129">
        <v>-323906.32</v>
      </c>
    </row>
    <row r="39" spans="1:11" x14ac:dyDescent="0.25">
      <c r="A39" s="83" t="s">
        <v>153</v>
      </c>
      <c r="B39" s="85" t="s">
        <v>154</v>
      </c>
      <c r="C39" s="85" t="s">
        <v>155</v>
      </c>
      <c r="D39" s="85" t="s">
        <v>166</v>
      </c>
      <c r="E39" s="85" t="s">
        <v>167</v>
      </c>
      <c r="F39" s="85" t="s">
        <v>158</v>
      </c>
      <c r="G39" s="85" t="s">
        <v>159</v>
      </c>
      <c r="H39" s="83" t="s">
        <v>209</v>
      </c>
      <c r="I39" s="128">
        <v>8175736.1330000004</v>
      </c>
      <c r="J39" s="88"/>
      <c r="K39" s="129">
        <v>366673.59</v>
      </c>
    </row>
    <row r="40" spans="1:11" hidden="1" x14ac:dyDescent="0.25">
      <c r="A40" s="83" t="s">
        <v>153</v>
      </c>
      <c r="B40" s="85" t="s">
        <v>154</v>
      </c>
      <c r="C40" s="85" t="s">
        <v>168</v>
      </c>
      <c r="D40" s="85" t="s">
        <v>169</v>
      </c>
      <c r="E40" s="85" t="s">
        <v>157</v>
      </c>
      <c r="F40" s="85" t="s">
        <v>158</v>
      </c>
      <c r="G40" s="85" t="s">
        <v>159</v>
      </c>
      <c r="H40" s="83" t="s">
        <v>194</v>
      </c>
      <c r="I40" s="128">
        <v>-16847</v>
      </c>
      <c r="J40" s="88"/>
      <c r="K40" s="129">
        <v>-667.43</v>
      </c>
    </row>
    <row r="41" spans="1:11" x14ac:dyDescent="0.25">
      <c r="A41" s="83" t="s">
        <v>153</v>
      </c>
      <c r="B41" s="85" t="s">
        <v>154</v>
      </c>
      <c r="C41" s="85" t="s">
        <v>168</v>
      </c>
      <c r="D41" s="85" t="s">
        <v>169</v>
      </c>
      <c r="E41" s="85" t="s">
        <v>157</v>
      </c>
      <c r="F41" s="85" t="s">
        <v>158</v>
      </c>
      <c r="G41" s="85" t="s">
        <v>159</v>
      </c>
      <c r="H41" s="83" t="s">
        <v>207</v>
      </c>
      <c r="I41" s="128">
        <v>11120</v>
      </c>
      <c r="J41" s="88"/>
      <c r="K41" s="129">
        <v>493.6</v>
      </c>
    </row>
    <row r="42" spans="1:11" x14ac:dyDescent="0.25">
      <c r="A42" s="83" t="s">
        <v>153</v>
      </c>
      <c r="B42" s="85" t="s">
        <v>154</v>
      </c>
      <c r="C42" s="85" t="s">
        <v>168</v>
      </c>
      <c r="D42" s="85" t="s">
        <v>169</v>
      </c>
      <c r="E42" s="85" t="s">
        <v>157</v>
      </c>
      <c r="F42" s="85" t="s">
        <v>158</v>
      </c>
      <c r="G42" s="85" t="s">
        <v>159</v>
      </c>
      <c r="H42" s="83" t="s">
        <v>208</v>
      </c>
      <c r="I42" s="128">
        <v>1356</v>
      </c>
      <c r="J42" s="88"/>
      <c r="K42" s="129">
        <v>60.45</v>
      </c>
    </row>
    <row r="43" spans="1:11" x14ac:dyDescent="0.25">
      <c r="A43" s="83" t="s">
        <v>153</v>
      </c>
      <c r="B43" s="85" t="s">
        <v>154</v>
      </c>
      <c r="C43" s="85" t="s">
        <v>168</v>
      </c>
      <c r="D43" s="85" t="s">
        <v>169</v>
      </c>
      <c r="E43" s="85" t="s">
        <v>157</v>
      </c>
      <c r="F43" s="85" t="s">
        <v>158</v>
      </c>
      <c r="G43" s="85" t="s">
        <v>159</v>
      </c>
      <c r="H43" s="83" t="s">
        <v>209</v>
      </c>
      <c r="I43" s="128">
        <v>120</v>
      </c>
      <c r="J43" s="88"/>
      <c r="K43" s="129">
        <v>5.38</v>
      </c>
    </row>
    <row r="44" spans="1:11" x14ac:dyDescent="0.25">
      <c r="A44" s="83" t="s">
        <v>153</v>
      </c>
      <c r="B44" s="85" t="s">
        <v>154</v>
      </c>
      <c r="C44" s="85" t="s">
        <v>168</v>
      </c>
      <c r="D44" s="85" t="s">
        <v>169</v>
      </c>
      <c r="E44" s="85" t="s">
        <v>157</v>
      </c>
      <c r="F44" s="85" t="s">
        <v>158</v>
      </c>
      <c r="G44" s="85" t="s">
        <v>159</v>
      </c>
      <c r="H44" s="83" t="s">
        <v>210</v>
      </c>
      <c r="I44" s="128">
        <v>2320</v>
      </c>
      <c r="J44" s="88"/>
      <c r="K44" s="129">
        <v>104.33</v>
      </c>
    </row>
    <row r="45" spans="1:11" x14ac:dyDescent="0.25">
      <c r="A45" s="83" t="s">
        <v>153</v>
      </c>
      <c r="B45" s="85" t="s">
        <v>154</v>
      </c>
      <c r="C45" s="85" t="s">
        <v>168</v>
      </c>
      <c r="D45" s="85" t="s">
        <v>169</v>
      </c>
      <c r="E45" s="85" t="s">
        <v>157</v>
      </c>
      <c r="F45" s="85" t="s">
        <v>158</v>
      </c>
      <c r="G45" s="85" t="s">
        <v>159</v>
      </c>
      <c r="H45" s="83" t="s">
        <v>212</v>
      </c>
      <c r="I45" s="128">
        <v>1931</v>
      </c>
      <c r="J45" s="88"/>
      <c r="K45" s="129">
        <v>87.73</v>
      </c>
    </row>
    <row r="46" spans="1:11" hidden="1" x14ac:dyDescent="0.25">
      <c r="A46" s="83" t="s">
        <v>153</v>
      </c>
      <c r="B46" s="85" t="s">
        <v>154</v>
      </c>
      <c r="C46" s="85" t="s">
        <v>168</v>
      </c>
      <c r="D46" s="85" t="s">
        <v>213</v>
      </c>
      <c r="E46" s="85" t="s">
        <v>161</v>
      </c>
      <c r="F46" s="85" t="s">
        <v>158</v>
      </c>
      <c r="G46" s="85" t="s">
        <v>159</v>
      </c>
      <c r="H46" s="83" t="s">
        <v>194</v>
      </c>
      <c r="I46" s="128">
        <v>-150600</v>
      </c>
      <c r="J46" s="88"/>
      <c r="K46" s="129">
        <v>-5966.47</v>
      </c>
    </row>
    <row r="47" spans="1:11" x14ac:dyDescent="0.25">
      <c r="A47" s="83" t="s">
        <v>153</v>
      </c>
      <c r="B47" s="85" t="s">
        <v>154</v>
      </c>
      <c r="C47" s="85" t="s">
        <v>168</v>
      </c>
      <c r="D47" s="85" t="s">
        <v>213</v>
      </c>
      <c r="E47" s="85" t="s">
        <v>161</v>
      </c>
      <c r="F47" s="85" t="s">
        <v>158</v>
      </c>
      <c r="G47" s="85" t="s">
        <v>159</v>
      </c>
      <c r="H47" s="83" t="s">
        <v>212</v>
      </c>
      <c r="I47" s="128">
        <v>150600</v>
      </c>
      <c r="J47" s="88"/>
      <c r="K47" s="129">
        <v>6841.76</v>
      </c>
    </row>
    <row r="48" spans="1:11" hidden="1" x14ac:dyDescent="0.25">
      <c r="A48" s="83" t="s">
        <v>153</v>
      </c>
      <c r="B48" s="85" t="s">
        <v>154</v>
      </c>
      <c r="C48" s="85" t="s">
        <v>170</v>
      </c>
      <c r="D48" s="85" t="s">
        <v>171</v>
      </c>
      <c r="E48" s="85" t="s">
        <v>157</v>
      </c>
      <c r="F48" s="85" t="s">
        <v>158</v>
      </c>
      <c r="G48" s="85" t="s">
        <v>159</v>
      </c>
      <c r="H48" s="83" t="s">
        <v>194</v>
      </c>
      <c r="I48" s="128">
        <v>-502274.08500000002</v>
      </c>
      <c r="J48" s="88"/>
      <c r="K48" s="129">
        <v>-19899.16</v>
      </c>
    </row>
    <row r="49" spans="1:11" x14ac:dyDescent="0.25">
      <c r="A49" s="83" t="s">
        <v>153</v>
      </c>
      <c r="B49" s="85" t="s">
        <v>154</v>
      </c>
      <c r="C49" s="85" t="s">
        <v>170</v>
      </c>
      <c r="D49" s="85" t="s">
        <v>171</v>
      </c>
      <c r="E49" s="85" t="s">
        <v>157</v>
      </c>
      <c r="F49" s="85" t="s">
        <v>158</v>
      </c>
      <c r="G49" s="85" t="s">
        <v>159</v>
      </c>
      <c r="H49" s="83" t="s">
        <v>207</v>
      </c>
      <c r="I49" s="128">
        <v>130282.21</v>
      </c>
      <c r="J49" s="88"/>
      <c r="K49" s="129">
        <v>5783.13</v>
      </c>
    </row>
    <row r="50" spans="1:11" x14ac:dyDescent="0.25">
      <c r="A50" s="83" t="s">
        <v>153</v>
      </c>
      <c r="B50" s="85" t="s">
        <v>154</v>
      </c>
      <c r="C50" s="85" t="s">
        <v>170</v>
      </c>
      <c r="D50" s="85" t="s">
        <v>171</v>
      </c>
      <c r="E50" s="85" t="s">
        <v>157</v>
      </c>
      <c r="F50" s="85" t="s">
        <v>158</v>
      </c>
      <c r="G50" s="85" t="s">
        <v>159</v>
      </c>
      <c r="H50" s="83" t="s">
        <v>209</v>
      </c>
      <c r="I50" s="128">
        <v>4864</v>
      </c>
      <c r="J50" s="88"/>
      <c r="K50" s="129">
        <v>218.15</v>
      </c>
    </row>
    <row r="51" spans="1:11" x14ac:dyDescent="0.25">
      <c r="A51" s="83" t="s">
        <v>153</v>
      </c>
      <c r="B51" s="85" t="s">
        <v>154</v>
      </c>
      <c r="C51" s="85" t="s">
        <v>170</v>
      </c>
      <c r="D51" s="85" t="s">
        <v>171</v>
      </c>
      <c r="E51" s="85" t="s">
        <v>157</v>
      </c>
      <c r="F51" s="85" t="s">
        <v>158</v>
      </c>
      <c r="G51" s="85" t="s">
        <v>159</v>
      </c>
      <c r="H51" s="83" t="s">
        <v>210</v>
      </c>
      <c r="I51" s="128">
        <v>15791</v>
      </c>
      <c r="J51" s="88"/>
      <c r="K51" s="129">
        <v>710.13</v>
      </c>
    </row>
    <row r="52" spans="1:11" x14ac:dyDescent="0.25">
      <c r="A52" s="83" t="s">
        <v>153</v>
      </c>
      <c r="B52" s="85" t="s">
        <v>154</v>
      </c>
      <c r="C52" s="85" t="s">
        <v>170</v>
      </c>
      <c r="D52" s="85" t="s">
        <v>171</v>
      </c>
      <c r="E52" s="85" t="s">
        <v>157</v>
      </c>
      <c r="F52" s="85" t="s">
        <v>158</v>
      </c>
      <c r="G52" s="85" t="s">
        <v>159</v>
      </c>
      <c r="H52" s="83" t="s">
        <v>211</v>
      </c>
      <c r="I52" s="128">
        <v>277</v>
      </c>
      <c r="J52" s="88"/>
      <c r="K52" s="129">
        <v>12.51</v>
      </c>
    </row>
    <row r="53" spans="1:11" x14ac:dyDescent="0.25">
      <c r="A53" s="83" t="s">
        <v>153</v>
      </c>
      <c r="B53" s="85" t="s">
        <v>154</v>
      </c>
      <c r="C53" s="85" t="s">
        <v>170</v>
      </c>
      <c r="D53" s="85" t="s">
        <v>171</v>
      </c>
      <c r="E53" s="85" t="s">
        <v>157</v>
      </c>
      <c r="F53" s="85" t="s">
        <v>158</v>
      </c>
      <c r="G53" s="85" t="s">
        <v>159</v>
      </c>
      <c r="H53" s="83" t="s">
        <v>212</v>
      </c>
      <c r="I53" s="128">
        <v>351059.875</v>
      </c>
      <c r="J53" s="88"/>
      <c r="K53" s="129">
        <v>15948.65</v>
      </c>
    </row>
    <row r="54" spans="1:11" hidden="1" x14ac:dyDescent="0.25">
      <c r="A54" s="83" t="s">
        <v>153</v>
      </c>
      <c r="B54" s="85" t="s">
        <v>154</v>
      </c>
      <c r="C54" s="85" t="s">
        <v>170</v>
      </c>
      <c r="D54" s="85" t="s">
        <v>172</v>
      </c>
      <c r="E54" s="85" t="s">
        <v>161</v>
      </c>
      <c r="F54" s="85" t="s">
        <v>158</v>
      </c>
      <c r="G54" s="85" t="s">
        <v>159</v>
      </c>
      <c r="H54" s="83" t="s">
        <v>194</v>
      </c>
      <c r="I54" s="128">
        <v>-75838.92</v>
      </c>
      <c r="J54" s="88"/>
      <c r="K54" s="129">
        <v>-3004.59</v>
      </c>
    </row>
    <row r="55" spans="1:11" x14ac:dyDescent="0.25">
      <c r="A55" s="83" t="s">
        <v>153</v>
      </c>
      <c r="B55" s="85" t="s">
        <v>154</v>
      </c>
      <c r="C55" s="85" t="s">
        <v>170</v>
      </c>
      <c r="D55" s="85" t="s">
        <v>172</v>
      </c>
      <c r="E55" s="85" t="s">
        <v>161</v>
      </c>
      <c r="F55" s="85" t="s">
        <v>158</v>
      </c>
      <c r="G55" s="85" t="s">
        <v>159</v>
      </c>
      <c r="H55" s="83" t="s">
        <v>207</v>
      </c>
      <c r="I55" s="128">
        <v>28320</v>
      </c>
      <c r="J55" s="88"/>
      <c r="K55" s="129">
        <v>1257.0999999999999</v>
      </c>
    </row>
    <row r="56" spans="1:11" x14ac:dyDescent="0.25">
      <c r="A56" s="83" t="s">
        <v>153</v>
      </c>
      <c r="B56" s="85" t="s">
        <v>154</v>
      </c>
      <c r="C56" s="85" t="s">
        <v>170</v>
      </c>
      <c r="D56" s="85" t="s">
        <v>172</v>
      </c>
      <c r="E56" s="85" t="s">
        <v>161</v>
      </c>
      <c r="F56" s="85" t="s">
        <v>158</v>
      </c>
      <c r="G56" s="85" t="s">
        <v>159</v>
      </c>
      <c r="H56" s="83" t="s">
        <v>212</v>
      </c>
      <c r="I56" s="132">
        <v>47518.92</v>
      </c>
      <c r="J56" s="89"/>
      <c r="K56" s="130">
        <v>2158.7800000000002</v>
      </c>
    </row>
    <row r="58" spans="1:11" x14ac:dyDescent="0.25">
      <c r="I58" s="90">
        <v>60545447.069000006</v>
      </c>
      <c r="J58" t="s">
        <v>224</v>
      </c>
    </row>
    <row r="60" spans="1:11" x14ac:dyDescent="0.25">
      <c r="H60" s="139" t="s">
        <v>233</v>
      </c>
      <c r="I60" s="90">
        <v>33487002</v>
      </c>
      <c r="J60" t="s">
        <v>225</v>
      </c>
    </row>
    <row r="61" spans="1:11" x14ac:dyDescent="0.25">
      <c r="H61" s="139" t="s">
        <v>234</v>
      </c>
      <c r="I61" s="94">
        <v>31857622</v>
      </c>
      <c r="J61" t="s">
        <v>221</v>
      </c>
    </row>
    <row r="62" spans="1:11" x14ac:dyDescent="0.25">
      <c r="I62" s="91">
        <v>1629380</v>
      </c>
      <c r="J62" t="s">
        <v>174</v>
      </c>
    </row>
    <row r="64" spans="1:11" ht="16.5" thickBot="1" x14ac:dyDescent="0.3">
      <c r="I64" s="95">
        <v>62174827.069000006</v>
      </c>
      <c r="J64" t="s">
        <v>175</v>
      </c>
    </row>
    <row r="65" ht="15.75" thickTop="1" x14ac:dyDescent="0.25"/>
  </sheetData>
  <autoFilter ref="A7:K56">
    <filterColumn colId="7">
      <filters>
        <filter val="0.04427000"/>
        <filter val="0.04438900"/>
        <filter val="0.04457900"/>
        <filter val="0.04484900"/>
        <filter val="0.04497000"/>
        <filter val="0.04516000"/>
        <filter val="0.04543000"/>
      </filters>
    </filterColumn>
  </autoFilter>
  <printOptions horizontalCentered="1"/>
  <pageMargins left="0.2" right="0.2" top="0.65" bottom="0.8" header="0.3" footer="0.1"/>
  <pageSetup scale="80" orientation="landscape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33"/>
  <sheetViews>
    <sheetView workbookViewId="0">
      <selection activeCell="H21" activeCellId="2" sqref="D10:D16 F10:F16 H21"/>
    </sheetView>
  </sheetViews>
  <sheetFormatPr defaultRowHeight="15" x14ac:dyDescent="0.25"/>
  <cols>
    <col min="1" max="1" width="13.42578125" customWidth="1"/>
    <col min="2" max="2" width="30.85546875" customWidth="1"/>
    <col min="3" max="3" width="4" customWidth="1"/>
    <col min="4" max="4" width="12.85546875" customWidth="1"/>
    <col min="5" max="5" width="4.85546875" customWidth="1"/>
    <col min="6" max="6" width="13" customWidth="1"/>
    <col min="7" max="7" width="5.85546875" customWidth="1"/>
    <col min="8" max="8" width="16.5703125" customWidth="1"/>
    <col min="9" max="9" width="3.28515625" customWidth="1"/>
    <col min="12" max="12" width="14.28515625" customWidth="1"/>
    <col min="13" max="13" width="11.28515625" bestFit="1" customWidth="1"/>
    <col min="14" max="14" width="13.28515625" bestFit="1" customWidth="1"/>
  </cols>
  <sheetData>
    <row r="1" spans="1:14" ht="26.25" x14ac:dyDescent="0.4">
      <c r="A1" s="313" t="s">
        <v>740</v>
      </c>
    </row>
    <row r="3" spans="1:14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</row>
    <row r="5" spans="1:14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14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14" x14ac:dyDescent="0.25">
      <c r="B7" s="403">
        <v>44896</v>
      </c>
      <c r="C7" s="403"/>
      <c r="D7" s="403"/>
      <c r="E7" s="403"/>
      <c r="F7" s="403"/>
      <c r="G7" s="403"/>
      <c r="H7" s="403"/>
      <c r="I7" s="403"/>
    </row>
    <row r="8" spans="1:14" ht="21.75" customHeight="1" x14ac:dyDescent="0.25">
      <c r="E8" s="105"/>
    </row>
    <row r="9" spans="1:14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290" t="s">
        <v>181</v>
      </c>
    </row>
    <row r="10" spans="1:14" s="76" customFormat="1" ht="13.5" thickTop="1" x14ac:dyDescent="0.2">
      <c r="B10" s="97" t="s">
        <v>206</v>
      </c>
      <c r="C10" s="109" t="s">
        <v>139</v>
      </c>
      <c r="D10" s="314" t="s">
        <v>739</v>
      </c>
      <c r="E10" s="109" t="s">
        <v>193</v>
      </c>
      <c r="F10" s="317" t="s">
        <v>739</v>
      </c>
      <c r="H10" s="272">
        <v>1883979.9777384</v>
      </c>
      <c r="J10" s="100"/>
      <c r="M10" s="126"/>
    </row>
    <row r="11" spans="1:14" s="76" customFormat="1" ht="12.75" x14ac:dyDescent="0.2">
      <c r="B11" s="97" t="s">
        <v>229</v>
      </c>
      <c r="C11" s="109"/>
      <c r="D11" s="315" t="s">
        <v>739</v>
      </c>
      <c r="E11" s="109"/>
      <c r="F11" s="318" t="s">
        <v>739</v>
      </c>
      <c r="G11" s="109" t="s">
        <v>204</v>
      </c>
      <c r="H11" s="272">
        <v>96.65</v>
      </c>
      <c r="J11" s="100"/>
    </row>
    <row r="12" spans="1:14" s="76" customFormat="1" ht="12.75" x14ac:dyDescent="0.2">
      <c r="B12" s="97" t="s">
        <v>179</v>
      </c>
      <c r="C12" s="109" t="s">
        <v>187</v>
      </c>
      <c r="D12" s="315" t="s">
        <v>739</v>
      </c>
      <c r="E12" s="109" t="s">
        <v>190</v>
      </c>
      <c r="F12" s="318" t="s">
        <v>739</v>
      </c>
      <c r="G12" s="109" t="s">
        <v>187</v>
      </c>
      <c r="H12" s="272">
        <v>321807.3</v>
      </c>
      <c r="J12" s="99"/>
      <c r="L12" s="126"/>
      <c r="N12" s="126"/>
    </row>
    <row r="13" spans="1:14" s="76" customFormat="1" ht="12.75" x14ac:dyDescent="0.2">
      <c r="B13" s="97" t="s">
        <v>191</v>
      </c>
      <c r="C13" s="109" t="s">
        <v>232</v>
      </c>
      <c r="D13" s="330" t="s">
        <v>739</v>
      </c>
      <c r="E13" s="109" t="s">
        <v>190</v>
      </c>
      <c r="F13" s="318" t="s">
        <v>739</v>
      </c>
      <c r="G13" s="109"/>
      <c r="H13" s="272">
        <v>-9227.6490000000013</v>
      </c>
      <c r="J13" s="99"/>
    </row>
    <row r="14" spans="1:14" s="76" customFormat="1" ht="15.75" x14ac:dyDescent="0.25">
      <c r="B14" s="97" t="s">
        <v>192</v>
      </c>
      <c r="C14" s="109" t="s">
        <v>232</v>
      </c>
      <c r="D14" s="330" t="s">
        <v>739</v>
      </c>
      <c r="E14" s="111"/>
      <c r="F14" s="329" t="s">
        <v>739</v>
      </c>
      <c r="G14" s="109" t="s">
        <v>232</v>
      </c>
      <c r="H14" s="272">
        <v>35960.43</v>
      </c>
      <c r="J14" s="99"/>
    </row>
    <row r="15" spans="1:14" s="76" customFormat="1" ht="12.75" x14ac:dyDescent="0.2">
      <c r="B15" s="97" t="s">
        <v>191</v>
      </c>
      <c r="C15" s="109" t="s">
        <v>231</v>
      </c>
      <c r="D15" s="330" t="s">
        <v>739</v>
      </c>
      <c r="E15" s="109" t="s">
        <v>190</v>
      </c>
      <c r="F15" s="318" t="s">
        <v>739</v>
      </c>
      <c r="G15" s="109"/>
      <c r="H15" s="272">
        <v>45030.247500000005</v>
      </c>
      <c r="J15" s="99"/>
    </row>
    <row r="16" spans="1:14" s="76" customFormat="1" ht="16.5" thickBot="1" x14ac:dyDescent="0.3">
      <c r="B16" s="97" t="s">
        <v>192</v>
      </c>
      <c r="C16" s="109" t="s">
        <v>231</v>
      </c>
      <c r="D16" s="316" t="s">
        <v>739</v>
      </c>
      <c r="E16" s="111"/>
      <c r="F16" s="319" t="s">
        <v>739</v>
      </c>
      <c r="G16" s="109" t="s">
        <v>231</v>
      </c>
      <c r="H16" s="272">
        <v>-74824.03</v>
      </c>
      <c r="J16" s="99"/>
    </row>
    <row r="17" spans="2:11" s="76" customFormat="1" ht="17.25" customHeight="1" thickTop="1" x14ac:dyDescent="0.25">
      <c r="B17" s="97" t="s">
        <v>173</v>
      </c>
      <c r="C17" s="97"/>
      <c r="D17" s="269">
        <v>48876113.68</v>
      </c>
      <c r="E17" s="114" t="s">
        <v>137</v>
      </c>
      <c r="F17" s="112"/>
      <c r="G17" s="115"/>
      <c r="H17" s="272">
        <v>2202822.9262383999</v>
      </c>
      <c r="K17" s="136"/>
    </row>
    <row r="18" spans="2:11" s="76" customFormat="1" ht="25.5" customHeight="1" x14ac:dyDescent="0.2">
      <c r="D18" s="108" t="s">
        <v>185</v>
      </c>
      <c r="E18" s="99"/>
      <c r="H18" s="108" t="s">
        <v>186</v>
      </c>
    </row>
    <row r="19" spans="2:11" s="76" customFormat="1" ht="12.75" x14ac:dyDescent="0.2">
      <c r="D19" s="99"/>
      <c r="E19" s="99"/>
      <c r="F19" s="97" t="s">
        <v>183</v>
      </c>
      <c r="G19" s="138" t="s">
        <v>186</v>
      </c>
      <c r="H19" s="272">
        <v>2202822.9262383999</v>
      </c>
    </row>
    <row r="20" spans="2:11" s="76" customFormat="1" ht="13.5" thickBot="1" x14ac:dyDescent="0.25">
      <c r="D20" s="99"/>
      <c r="E20" s="99"/>
      <c r="F20" s="97" t="s">
        <v>182</v>
      </c>
      <c r="G20" s="138" t="s">
        <v>185</v>
      </c>
      <c r="H20" s="275">
        <v>48876113.68</v>
      </c>
    </row>
    <row r="21" spans="2:11" s="76" customFormat="1" ht="15" customHeight="1" thickTop="1" thickBot="1" x14ac:dyDescent="0.3">
      <c r="D21" s="99"/>
      <c r="E21" s="99"/>
      <c r="F21" s="97" t="s">
        <v>184</v>
      </c>
      <c r="G21" s="97"/>
      <c r="H21" s="320" t="s">
        <v>739</v>
      </c>
      <c r="I21" s="107" t="s">
        <v>137</v>
      </c>
    </row>
    <row r="22" spans="2:11" s="76" customFormat="1" ht="13.5" thickTop="1" x14ac:dyDescent="0.2"/>
    <row r="23" spans="2:11" s="76" customFormat="1" ht="12.75" x14ac:dyDescent="0.2"/>
    <row r="26" spans="2:11" x14ac:dyDescent="0.25">
      <c r="H26" s="124"/>
    </row>
    <row r="28" spans="2:11" x14ac:dyDescent="0.25">
      <c r="H28" s="124"/>
    </row>
    <row r="30" spans="2:11" x14ac:dyDescent="0.25">
      <c r="B30" s="123"/>
    </row>
    <row r="32" spans="2:11" x14ac:dyDescent="0.25">
      <c r="H32" s="91"/>
    </row>
    <row r="33" spans="8:8" x14ac:dyDescent="0.25">
      <c r="H33" s="91"/>
    </row>
  </sheetData>
  <mergeCells count="4">
    <mergeCell ref="B5:I5"/>
    <mergeCell ref="B6:I6"/>
    <mergeCell ref="B7:I7"/>
    <mergeCell ref="A3:L3"/>
  </mergeCells>
  <printOptions horizontalCentered="1"/>
  <pageMargins left="0.3" right="0.3" top="0.75" bottom="0.75" header="0.3" footer="0.2"/>
  <pageSetup orientation="portrait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6"/>
  <sheetViews>
    <sheetView topLeftCell="A7" zoomScale="84" zoomScaleNormal="84" workbookViewId="0">
      <selection activeCell="H15" sqref="H15"/>
    </sheetView>
  </sheetViews>
  <sheetFormatPr defaultRowHeight="15" x14ac:dyDescent="0.25"/>
  <cols>
    <col min="1" max="1" width="11.42578125" customWidth="1"/>
    <col min="2" max="2" width="12.7109375" customWidth="1"/>
    <col min="3" max="25" width="8" customWidth="1"/>
    <col min="30" max="30" width="15.7109375" customWidth="1"/>
  </cols>
  <sheetData>
    <row r="1" spans="1:28" x14ac:dyDescent="0.25">
      <c r="A1" t="s">
        <v>226</v>
      </c>
    </row>
    <row r="3" spans="1:28" x14ac:dyDescent="0.25">
      <c r="A3" t="s">
        <v>136</v>
      </c>
      <c r="B3" t="s">
        <v>227</v>
      </c>
    </row>
    <row r="4" spans="1:28" x14ac:dyDescent="0.25">
      <c r="A4" t="s">
        <v>197</v>
      </c>
      <c r="B4" t="s">
        <v>215</v>
      </c>
    </row>
    <row r="5" spans="1:28" x14ac:dyDescent="0.25">
      <c r="A5" t="s">
        <v>198</v>
      </c>
      <c r="B5" t="s">
        <v>131</v>
      </c>
    </row>
    <row r="6" spans="1:28" x14ac:dyDescent="0.25">
      <c r="A6" t="s">
        <v>199</v>
      </c>
      <c r="B6" t="s">
        <v>132</v>
      </c>
    </row>
    <row r="7" spans="1:28" x14ac:dyDescent="0.25">
      <c r="A7" t="s">
        <v>200</v>
      </c>
      <c r="B7" t="s">
        <v>130</v>
      </c>
    </row>
    <row r="8" spans="1:28" x14ac:dyDescent="0.25">
      <c r="A8" t="s">
        <v>135</v>
      </c>
      <c r="B8" t="s">
        <v>134</v>
      </c>
    </row>
    <row r="10" spans="1:28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</row>
    <row r="11" spans="1:28" x14ac:dyDescent="0.25">
      <c r="A11" s="75">
        <v>44896</v>
      </c>
      <c r="B11">
        <v>153.44999999999999</v>
      </c>
      <c r="C11">
        <v>153.44999999999999</v>
      </c>
      <c r="D11">
        <v>153.44999999999999</v>
      </c>
      <c r="E11">
        <v>153.44999999999999</v>
      </c>
      <c r="F11">
        <v>153.44999999999999</v>
      </c>
      <c r="G11">
        <v>153.44999999999999</v>
      </c>
      <c r="H11">
        <v>188.84</v>
      </c>
      <c r="I11">
        <v>188.84</v>
      </c>
      <c r="J11">
        <v>188.84</v>
      </c>
      <c r="K11">
        <v>188.84</v>
      </c>
      <c r="L11">
        <v>188.84</v>
      </c>
      <c r="M11">
        <v>188.84</v>
      </c>
      <c r="N11">
        <v>188.84</v>
      </c>
      <c r="O11">
        <v>188.84</v>
      </c>
      <c r="P11">
        <v>188.84</v>
      </c>
      <c r="Q11">
        <v>188.84</v>
      </c>
      <c r="R11">
        <v>188.84</v>
      </c>
      <c r="S11">
        <v>188.84</v>
      </c>
      <c r="T11">
        <v>188.84</v>
      </c>
      <c r="U11">
        <v>188.84</v>
      </c>
      <c r="V11">
        <v>188.84</v>
      </c>
      <c r="W11">
        <v>188.84</v>
      </c>
      <c r="X11">
        <v>153.44999999999999</v>
      </c>
      <c r="Y11">
        <v>153.44999999999999</v>
      </c>
      <c r="Z11">
        <v>188.84</v>
      </c>
      <c r="AA11">
        <v>153.44999999999999</v>
      </c>
      <c r="AB11">
        <v>177.04</v>
      </c>
    </row>
    <row r="12" spans="1:28" x14ac:dyDescent="0.25">
      <c r="A12" s="75">
        <v>44897</v>
      </c>
      <c r="B12">
        <v>171.26</v>
      </c>
      <c r="C12">
        <v>171.26</v>
      </c>
      <c r="D12">
        <v>171.26</v>
      </c>
      <c r="E12">
        <v>171.26</v>
      </c>
      <c r="F12">
        <v>171.26</v>
      </c>
      <c r="G12">
        <v>171.26</v>
      </c>
      <c r="H12">
        <v>193.46</v>
      </c>
      <c r="I12">
        <v>193.46</v>
      </c>
      <c r="J12">
        <v>193.46</v>
      </c>
      <c r="K12">
        <v>193.46</v>
      </c>
      <c r="L12">
        <v>193.46</v>
      </c>
      <c r="M12">
        <v>193.46</v>
      </c>
      <c r="N12">
        <v>193.46</v>
      </c>
      <c r="O12">
        <v>193.46</v>
      </c>
      <c r="P12">
        <v>193.46</v>
      </c>
      <c r="Q12">
        <v>193.46</v>
      </c>
      <c r="R12">
        <v>193.46</v>
      </c>
      <c r="S12">
        <v>193.46</v>
      </c>
      <c r="T12">
        <v>193.46</v>
      </c>
      <c r="U12">
        <v>193.46</v>
      </c>
      <c r="V12">
        <v>193.46</v>
      </c>
      <c r="W12">
        <v>193.46</v>
      </c>
      <c r="X12">
        <v>171.26</v>
      </c>
      <c r="Y12">
        <v>171.26</v>
      </c>
      <c r="Z12">
        <v>193.46</v>
      </c>
      <c r="AA12">
        <v>171.26</v>
      </c>
      <c r="AB12">
        <v>186.06</v>
      </c>
    </row>
    <row r="13" spans="1:28" x14ac:dyDescent="0.25">
      <c r="A13" s="75">
        <v>44898</v>
      </c>
      <c r="B13">
        <v>171.26</v>
      </c>
      <c r="C13">
        <v>171.26</v>
      </c>
      <c r="D13">
        <v>171.26</v>
      </c>
      <c r="E13">
        <v>171.26</v>
      </c>
      <c r="F13">
        <v>171.26</v>
      </c>
      <c r="G13">
        <v>171.26</v>
      </c>
      <c r="H13">
        <v>193.46</v>
      </c>
      <c r="I13">
        <v>193.46</v>
      </c>
      <c r="J13">
        <v>193.46</v>
      </c>
      <c r="K13">
        <v>193.46</v>
      </c>
      <c r="L13">
        <v>193.46</v>
      </c>
      <c r="M13">
        <v>193.46</v>
      </c>
      <c r="N13">
        <v>193.46</v>
      </c>
      <c r="O13">
        <v>193.46</v>
      </c>
      <c r="P13">
        <v>193.46</v>
      </c>
      <c r="Q13">
        <v>193.46</v>
      </c>
      <c r="R13">
        <v>193.46</v>
      </c>
      <c r="S13">
        <v>193.46</v>
      </c>
      <c r="T13">
        <v>193.46</v>
      </c>
      <c r="U13">
        <v>193.46</v>
      </c>
      <c r="V13">
        <v>193.46</v>
      </c>
      <c r="W13">
        <v>193.46</v>
      </c>
      <c r="X13">
        <v>171.26</v>
      </c>
      <c r="Y13">
        <v>171.26</v>
      </c>
      <c r="Z13">
        <v>193.46</v>
      </c>
      <c r="AA13">
        <v>171.26</v>
      </c>
      <c r="AB13">
        <v>186.06</v>
      </c>
    </row>
    <row r="14" spans="1:28" x14ac:dyDescent="0.25">
      <c r="A14" s="75">
        <v>44899</v>
      </c>
      <c r="B14">
        <v>153.41999999999999</v>
      </c>
      <c r="C14">
        <v>153.41999999999999</v>
      </c>
      <c r="D14">
        <v>153.41999999999999</v>
      </c>
      <c r="E14">
        <v>153.41999999999999</v>
      </c>
      <c r="F14">
        <v>153.41999999999999</v>
      </c>
      <c r="G14">
        <v>153.41999999999999</v>
      </c>
      <c r="H14">
        <v>153.41999999999999</v>
      </c>
      <c r="I14">
        <v>153.41999999999999</v>
      </c>
      <c r="J14">
        <v>153.41999999999999</v>
      </c>
      <c r="K14">
        <v>153.41999999999999</v>
      </c>
      <c r="L14">
        <v>153.41999999999999</v>
      </c>
      <c r="M14">
        <v>153.41999999999999</v>
      </c>
      <c r="N14">
        <v>153.41999999999999</v>
      </c>
      <c r="O14">
        <v>153.41999999999999</v>
      </c>
      <c r="P14">
        <v>153.41999999999999</v>
      </c>
      <c r="Q14">
        <v>153.41999999999999</v>
      </c>
      <c r="R14">
        <v>153.41999999999999</v>
      </c>
      <c r="S14">
        <v>153.41999999999999</v>
      </c>
      <c r="T14">
        <v>153.41999999999999</v>
      </c>
      <c r="U14">
        <v>153.41999999999999</v>
      </c>
      <c r="V14">
        <v>153.41999999999999</v>
      </c>
      <c r="W14">
        <v>153.41999999999999</v>
      </c>
      <c r="X14">
        <v>153.41999999999999</v>
      </c>
      <c r="Y14">
        <v>153.41999999999999</v>
      </c>
      <c r="Z14">
        <v>0</v>
      </c>
      <c r="AA14">
        <v>153.41999999999999</v>
      </c>
      <c r="AB14">
        <v>153.41999999999999</v>
      </c>
    </row>
    <row r="15" spans="1:28" x14ac:dyDescent="0.25">
      <c r="A15" s="75">
        <v>44900</v>
      </c>
      <c r="B15">
        <v>153.41999999999999</v>
      </c>
      <c r="C15">
        <v>153.41999999999999</v>
      </c>
      <c r="D15">
        <v>153.41999999999999</v>
      </c>
      <c r="E15">
        <v>153.41999999999999</v>
      </c>
      <c r="F15">
        <v>153.41999999999999</v>
      </c>
      <c r="G15">
        <v>153.41999999999999</v>
      </c>
      <c r="H15">
        <v>184.48</v>
      </c>
      <c r="I15">
        <v>184.48</v>
      </c>
      <c r="J15">
        <v>184.48</v>
      </c>
      <c r="K15">
        <v>184.48</v>
      </c>
      <c r="L15">
        <v>184.48</v>
      </c>
      <c r="M15">
        <v>184.48</v>
      </c>
      <c r="N15">
        <v>184.48</v>
      </c>
      <c r="O15">
        <v>184.48</v>
      </c>
      <c r="P15">
        <v>184.48</v>
      </c>
      <c r="Q15">
        <v>184.48</v>
      </c>
      <c r="R15">
        <v>184.48</v>
      </c>
      <c r="S15">
        <v>184.48</v>
      </c>
      <c r="T15">
        <v>184.48</v>
      </c>
      <c r="U15">
        <v>184.48</v>
      </c>
      <c r="V15">
        <v>184.48</v>
      </c>
      <c r="W15">
        <v>184.48</v>
      </c>
      <c r="X15">
        <v>153.41999999999999</v>
      </c>
      <c r="Y15">
        <v>153.41999999999999</v>
      </c>
      <c r="Z15">
        <v>184.48</v>
      </c>
      <c r="AA15">
        <v>153.41999999999999</v>
      </c>
      <c r="AB15">
        <v>174.13</v>
      </c>
    </row>
    <row r="16" spans="1:28" x14ac:dyDescent="0.25">
      <c r="A16" s="75">
        <v>44901</v>
      </c>
      <c r="B16">
        <v>146.32</v>
      </c>
      <c r="C16">
        <v>146.32</v>
      </c>
      <c r="D16">
        <v>146.32</v>
      </c>
      <c r="E16">
        <v>146.32</v>
      </c>
      <c r="F16">
        <v>146.32</v>
      </c>
      <c r="G16">
        <v>146.32</v>
      </c>
      <c r="H16">
        <v>158.41999999999999</v>
      </c>
      <c r="I16">
        <v>158.41999999999999</v>
      </c>
      <c r="J16">
        <v>158.41999999999999</v>
      </c>
      <c r="K16">
        <v>158.41999999999999</v>
      </c>
      <c r="L16">
        <v>158.41999999999999</v>
      </c>
      <c r="M16">
        <v>158.41999999999999</v>
      </c>
      <c r="N16">
        <v>158.41999999999999</v>
      </c>
      <c r="O16">
        <v>158.41999999999999</v>
      </c>
      <c r="P16">
        <v>158.41999999999999</v>
      </c>
      <c r="Q16">
        <v>158.41999999999999</v>
      </c>
      <c r="R16">
        <v>158.41999999999999</v>
      </c>
      <c r="S16">
        <v>158.41999999999999</v>
      </c>
      <c r="T16">
        <v>158.41999999999999</v>
      </c>
      <c r="U16">
        <v>158.41999999999999</v>
      </c>
      <c r="V16">
        <v>158.41999999999999</v>
      </c>
      <c r="W16">
        <v>158.41999999999999</v>
      </c>
      <c r="X16">
        <v>146.32</v>
      </c>
      <c r="Y16">
        <v>146.32</v>
      </c>
      <c r="Z16">
        <v>158.41999999999999</v>
      </c>
      <c r="AA16">
        <v>146.32</v>
      </c>
      <c r="AB16">
        <v>154.38999999999999</v>
      </c>
    </row>
    <row r="17" spans="1:28" x14ac:dyDescent="0.25">
      <c r="A17" s="75">
        <v>44902</v>
      </c>
      <c r="B17">
        <v>140.28</v>
      </c>
      <c r="C17">
        <v>140.28</v>
      </c>
      <c r="D17">
        <v>140.28</v>
      </c>
      <c r="E17">
        <v>140.28</v>
      </c>
      <c r="F17">
        <v>140.28</v>
      </c>
      <c r="G17">
        <v>140.28</v>
      </c>
      <c r="H17">
        <v>153.43</v>
      </c>
      <c r="I17">
        <v>153.43</v>
      </c>
      <c r="J17">
        <v>153.43</v>
      </c>
      <c r="K17">
        <v>153.43</v>
      </c>
      <c r="L17">
        <v>153.43</v>
      </c>
      <c r="M17">
        <v>153.43</v>
      </c>
      <c r="N17">
        <v>153.43</v>
      </c>
      <c r="O17">
        <v>153.43</v>
      </c>
      <c r="P17">
        <v>153.43</v>
      </c>
      <c r="Q17">
        <v>153.43</v>
      </c>
      <c r="R17">
        <v>153.43</v>
      </c>
      <c r="S17">
        <v>153.43</v>
      </c>
      <c r="T17">
        <v>153.43</v>
      </c>
      <c r="U17">
        <v>153.43</v>
      </c>
      <c r="V17">
        <v>153.43</v>
      </c>
      <c r="W17">
        <v>153.43</v>
      </c>
      <c r="X17">
        <v>140.28</v>
      </c>
      <c r="Y17">
        <v>140.28</v>
      </c>
      <c r="Z17">
        <v>153.43</v>
      </c>
      <c r="AA17">
        <v>140.28</v>
      </c>
      <c r="AB17">
        <v>149.05000000000001</v>
      </c>
    </row>
    <row r="18" spans="1:28" x14ac:dyDescent="0.25">
      <c r="A18" s="75">
        <v>44903</v>
      </c>
      <c r="B18">
        <v>168.65</v>
      </c>
      <c r="C18">
        <v>168.65</v>
      </c>
      <c r="D18">
        <v>168.65</v>
      </c>
      <c r="E18">
        <v>168.65</v>
      </c>
      <c r="F18">
        <v>168.65</v>
      </c>
      <c r="G18">
        <v>168.65</v>
      </c>
      <c r="H18">
        <v>191.17</v>
      </c>
      <c r="I18">
        <v>191.17</v>
      </c>
      <c r="J18">
        <v>191.17</v>
      </c>
      <c r="K18">
        <v>191.17</v>
      </c>
      <c r="L18">
        <v>191.17</v>
      </c>
      <c r="M18">
        <v>191.17</v>
      </c>
      <c r="N18">
        <v>191.17</v>
      </c>
      <c r="O18">
        <v>191.17</v>
      </c>
      <c r="P18">
        <v>191.17</v>
      </c>
      <c r="Q18">
        <v>191.17</v>
      </c>
      <c r="R18">
        <v>191.17</v>
      </c>
      <c r="S18">
        <v>191.17</v>
      </c>
      <c r="T18">
        <v>191.17</v>
      </c>
      <c r="U18">
        <v>191.17</v>
      </c>
      <c r="V18">
        <v>191.17</v>
      </c>
      <c r="W18">
        <v>191.17</v>
      </c>
      <c r="X18">
        <v>168.65</v>
      </c>
      <c r="Y18">
        <v>168.65</v>
      </c>
      <c r="Z18">
        <v>191.17</v>
      </c>
      <c r="AA18">
        <v>168.65</v>
      </c>
      <c r="AB18">
        <v>183.66</v>
      </c>
    </row>
    <row r="19" spans="1:28" x14ac:dyDescent="0.25">
      <c r="A19" s="75">
        <v>44904</v>
      </c>
      <c r="B19">
        <v>289.86</v>
      </c>
      <c r="C19">
        <v>289.86</v>
      </c>
      <c r="D19">
        <v>289.86</v>
      </c>
      <c r="E19">
        <v>289.86</v>
      </c>
      <c r="F19">
        <v>289.86</v>
      </c>
      <c r="G19">
        <v>289.86</v>
      </c>
      <c r="H19">
        <v>293.94</v>
      </c>
      <c r="I19">
        <v>293.94</v>
      </c>
      <c r="J19">
        <v>293.94</v>
      </c>
      <c r="K19">
        <v>293.94</v>
      </c>
      <c r="L19">
        <v>293.94</v>
      </c>
      <c r="M19">
        <v>293.94</v>
      </c>
      <c r="N19">
        <v>293.94</v>
      </c>
      <c r="O19">
        <v>293.94</v>
      </c>
      <c r="P19">
        <v>293.94</v>
      </c>
      <c r="Q19">
        <v>293.94</v>
      </c>
      <c r="R19">
        <v>293.94</v>
      </c>
      <c r="S19">
        <v>293.94</v>
      </c>
      <c r="T19">
        <v>293.94</v>
      </c>
      <c r="U19">
        <v>293.94</v>
      </c>
      <c r="V19">
        <v>293.94</v>
      </c>
      <c r="W19">
        <v>293.94</v>
      </c>
      <c r="X19">
        <v>289.86</v>
      </c>
      <c r="Y19">
        <v>289.86</v>
      </c>
      <c r="Z19">
        <v>293.94</v>
      </c>
      <c r="AA19">
        <v>289.86</v>
      </c>
      <c r="AB19">
        <v>292.58</v>
      </c>
    </row>
    <row r="20" spans="1:28" x14ac:dyDescent="0.25">
      <c r="A20" s="75">
        <v>44905</v>
      </c>
      <c r="B20">
        <v>289.86</v>
      </c>
      <c r="C20">
        <v>289.86</v>
      </c>
      <c r="D20">
        <v>289.86</v>
      </c>
      <c r="E20">
        <v>289.86</v>
      </c>
      <c r="F20">
        <v>289.86</v>
      </c>
      <c r="G20">
        <v>289.86</v>
      </c>
      <c r="H20">
        <v>293.94</v>
      </c>
      <c r="I20">
        <v>293.94</v>
      </c>
      <c r="J20">
        <v>293.94</v>
      </c>
      <c r="K20">
        <v>293.94</v>
      </c>
      <c r="L20">
        <v>293.94</v>
      </c>
      <c r="M20">
        <v>293.94</v>
      </c>
      <c r="N20">
        <v>293.94</v>
      </c>
      <c r="O20">
        <v>293.94</v>
      </c>
      <c r="P20">
        <v>293.94</v>
      </c>
      <c r="Q20">
        <v>293.94</v>
      </c>
      <c r="R20">
        <v>293.94</v>
      </c>
      <c r="S20">
        <v>293.94</v>
      </c>
      <c r="T20">
        <v>293.94</v>
      </c>
      <c r="U20">
        <v>293.94</v>
      </c>
      <c r="V20">
        <v>293.94</v>
      </c>
      <c r="W20">
        <v>293.94</v>
      </c>
      <c r="X20">
        <v>289.86</v>
      </c>
      <c r="Y20">
        <v>289.86</v>
      </c>
      <c r="Z20">
        <v>293.94</v>
      </c>
      <c r="AA20">
        <v>289.86</v>
      </c>
      <c r="AB20">
        <v>292.58</v>
      </c>
    </row>
    <row r="21" spans="1:28" x14ac:dyDescent="0.25">
      <c r="A21" s="75">
        <v>44906</v>
      </c>
      <c r="B21">
        <v>373.11</v>
      </c>
      <c r="C21">
        <v>373.11</v>
      </c>
      <c r="D21">
        <v>373.11</v>
      </c>
      <c r="E21">
        <v>373.11</v>
      </c>
      <c r="F21">
        <v>373.11</v>
      </c>
      <c r="G21">
        <v>373.11</v>
      </c>
      <c r="H21">
        <v>373.11</v>
      </c>
      <c r="I21">
        <v>373.11</v>
      </c>
      <c r="J21">
        <v>373.11</v>
      </c>
      <c r="K21">
        <v>373.11</v>
      </c>
      <c r="L21">
        <v>373.11</v>
      </c>
      <c r="M21">
        <v>373.11</v>
      </c>
      <c r="N21">
        <v>373.11</v>
      </c>
      <c r="O21">
        <v>373.11</v>
      </c>
      <c r="P21">
        <v>373.11</v>
      </c>
      <c r="Q21">
        <v>373.11</v>
      </c>
      <c r="R21">
        <v>373.11</v>
      </c>
      <c r="S21">
        <v>373.11</v>
      </c>
      <c r="T21">
        <v>373.11</v>
      </c>
      <c r="U21">
        <v>373.11</v>
      </c>
      <c r="V21">
        <v>373.11</v>
      </c>
      <c r="W21">
        <v>373.11</v>
      </c>
      <c r="X21">
        <v>373.11</v>
      </c>
      <c r="Y21">
        <v>373.11</v>
      </c>
      <c r="Z21">
        <v>0</v>
      </c>
      <c r="AA21">
        <v>373.11</v>
      </c>
      <c r="AB21">
        <v>373.11</v>
      </c>
    </row>
    <row r="22" spans="1:28" x14ac:dyDescent="0.25">
      <c r="A22" s="75">
        <v>44907</v>
      </c>
      <c r="B22">
        <v>373.11</v>
      </c>
      <c r="C22">
        <v>373.11</v>
      </c>
      <c r="D22">
        <v>373.11</v>
      </c>
      <c r="E22">
        <v>373.11</v>
      </c>
      <c r="F22">
        <v>373.11</v>
      </c>
      <c r="G22">
        <v>373.11</v>
      </c>
      <c r="H22">
        <v>466.74</v>
      </c>
      <c r="I22">
        <v>466.74</v>
      </c>
      <c r="J22">
        <v>466.74</v>
      </c>
      <c r="K22">
        <v>466.74</v>
      </c>
      <c r="L22">
        <v>466.74</v>
      </c>
      <c r="M22">
        <v>466.74</v>
      </c>
      <c r="N22">
        <v>466.74</v>
      </c>
      <c r="O22">
        <v>466.74</v>
      </c>
      <c r="P22">
        <v>466.74</v>
      </c>
      <c r="Q22">
        <v>466.74</v>
      </c>
      <c r="R22">
        <v>466.74</v>
      </c>
      <c r="S22">
        <v>466.74</v>
      </c>
      <c r="T22">
        <v>466.74</v>
      </c>
      <c r="U22">
        <v>466.74</v>
      </c>
      <c r="V22">
        <v>466.74</v>
      </c>
      <c r="W22">
        <v>466.74</v>
      </c>
      <c r="X22">
        <v>373.11</v>
      </c>
      <c r="Y22">
        <v>373.11</v>
      </c>
      <c r="Z22">
        <v>466.74</v>
      </c>
      <c r="AA22">
        <v>373.11</v>
      </c>
      <c r="AB22">
        <v>435.53</v>
      </c>
    </row>
    <row r="23" spans="1:28" x14ac:dyDescent="0.25">
      <c r="A23" s="75">
        <v>44908</v>
      </c>
      <c r="B23">
        <v>348.98</v>
      </c>
      <c r="C23">
        <v>348.98</v>
      </c>
      <c r="D23">
        <v>348.98</v>
      </c>
      <c r="E23">
        <v>348.98</v>
      </c>
      <c r="F23">
        <v>348.98</v>
      </c>
      <c r="G23">
        <v>348.98</v>
      </c>
      <c r="H23">
        <v>392.29</v>
      </c>
      <c r="I23">
        <v>392.29</v>
      </c>
      <c r="J23">
        <v>392.29</v>
      </c>
      <c r="K23">
        <v>392.29</v>
      </c>
      <c r="L23">
        <v>392.29</v>
      </c>
      <c r="M23">
        <v>392.29</v>
      </c>
      <c r="N23">
        <v>392.29</v>
      </c>
      <c r="O23">
        <v>392.29</v>
      </c>
      <c r="P23">
        <v>392.29</v>
      </c>
      <c r="Q23">
        <v>392.29</v>
      </c>
      <c r="R23">
        <v>392.29</v>
      </c>
      <c r="S23">
        <v>392.29</v>
      </c>
      <c r="T23">
        <v>392.29</v>
      </c>
      <c r="U23">
        <v>392.29</v>
      </c>
      <c r="V23">
        <v>392.29</v>
      </c>
      <c r="W23">
        <v>392.29</v>
      </c>
      <c r="X23">
        <v>348.98</v>
      </c>
      <c r="Y23">
        <v>348.98</v>
      </c>
      <c r="Z23">
        <v>392.29</v>
      </c>
      <c r="AA23">
        <v>348.98</v>
      </c>
      <c r="AB23">
        <v>377.85</v>
      </c>
    </row>
    <row r="24" spans="1:28" x14ac:dyDescent="0.25">
      <c r="A24" s="75">
        <v>44909</v>
      </c>
      <c r="B24">
        <v>414.86</v>
      </c>
      <c r="C24">
        <v>414.86</v>
      </c>
      <c r="D24">
        <v>414.86</v>
      </c>
      <c r="E24">
        <v>414.86</v>
      </c>
      <c r="F24">
        <v>414.86</v>
      </c>
      <c r="G24">
        <v>414.86</v>
      </c>
      <c r="H24">
        <v>442.33</v>
      </c>
      <c r="I24">
        <v>442.33</v>
      </c>
      <c r="J24">
        <v>442.33</v>
      </c>
      <c r="K24">
        <v>442.33</v>
      </c>
      <c r="L24">
        <v>442.33</v>
      </c>
      <c r="M24">
        <v>442.33</v>
      </c>
      <c r="N24">
        <v>442.33</v>
      </c>
      <c r="O24">
        <v>442.33</v>
      </c>
      <c r="P24">
        <v>442.33</v>
      </c>
      <c r="Q24">
        <v>442.33</v>
      </c>
      <c r="R24">
        <v>442.33</v>
      </c>
      <c r="S24">
        <v>442.33</v>
      </c>
      <c r="T24">
        <v>442.33</v>
      </c>
      <c r="U24">
        <v>442.33</v>
      </c>
      <c r="V24">
        <v>442.33</v>
      </c>
      <c r="W24">
        <v>442.33</v>
      </c>
      <c r="X24">
        <v>414.86</v>
      </c>
      <c r="Y24">
        <v>414.86</v>
      </c>
      <c r="Z24">
        <v>442.33</v>
      </c>
      <c r="AA24">
        <v>414.86</v>
      </c>
      <c r="AB24">
        <v>433.17</v>
      </c>
    </row>
    <row r="25" spans="1:28" x14ac:dyDescent="0.25">
      <c r="A25" s="75">
        <v>44910</v>
      </c>
      <c r="B25">
        <v>261.35000000000002</v>
      </c>
      <c r="C25">
        <v>261.35000000000002</v>
      </c>
      <c r="D25">
        <v>261.35000000000002</v>
      </c>
      <c r="E25">
        <v>261.35000000000002</v>
      </c>
      <c r="F25">
        <v>261.35000000000002</v>
      </c>
      <c r="G25">
        <v>261.35000000000002</v>
      </c>
      <c r="H25">
        <v>308.13</v>
      </c>
      <c r="I25">
        <v>308.13</v>
      </c>
      <c r="J25">
        <v>308.13</v>
      </c>
      <c r="K25">
        <v>308.13</v>
      </c>
      <c r="L25">
        <v>308.13</v>
      </c>
      <c r="M25">
        <v>308.13</v>
      </c>
      <c r="N25">
        <v>308.13</v>
      </c>
      <c r="O25">
        <v>308.13</v>
      </c>
      <c r="P25">
        <v>308.13</v>
      </c>
      <c r="Q25">
        <v>308.13</v>
      </c>
      <c r="R25">
        <v>308.13</v>
      </c>
      <c r="S25">
        <v>308.13</v>
      </c>
      <c r="T25">
        <v>308.13</v>
      </c>
      <c r="U25">
        <v>308.13</v>
      </c>
      <c r="V25">
        <v>308.13</v>
      </c>
      <c r="W25">
        <v>308.13</v>
      </c>
      <c r="X25">
        <v>261.35000000000002</v>
      </c>
      <c r="Y25">
        <v>261.35000000000002</v>
      </c>
      <c r="Z25">
        <v>308.13</v>
      </c>
      <c r="AA25">
        <v>261.35000000000002</v>
      </c>
      <c r="AB25">
        <v>292.54000000000002</v>
      </c>
    </row>
    <row r="26" spans="1:28" x14ac:dyDescent="0.25">
      <c r="A26" s="75">
        <v>44911</v>
      </c>
      <c r="B26">
        <v>288.83</v>
      </c>
      <c r="C26">
        <v>288.83</v>
      </c>
      <c r="D26">
        <v>288.83</v>
      </c>
      <c r="E26">
        <v>288.83</v>
      </c>
      <c r="F26">
        <v>288.83</v>
      </c>
      <c r="G26">
        <v>288.83</v>
      </c>
      <c r="H26">
        <v>278.91000000000003</v>
      </c>
      <c r="I26">
        <v>278.91000000000003</v>
      </c>
      <c r="J26">
        <v>278.91000000000003</v>
      </c>
      <c r="K26">
        <v>278.91000000000003</v>
      </c>
      <c r="L26">
        <v>278.91000000000003</v>
      </c>
      <c r="M26">
        <v>278.91000000000003</v>
      </c>
      <c r="N26">
        <v>278.91000000000003</v>
      </c>
      <c r="O26">
        <v>278.91000000000003</v>
      </c>
      <c r="P26">
        <v>278.91000000000003</v>
      </c>
      <c r="Q26">
        <v>278.91000000000003</v>
      </c>
      <c r="R26">
        <v>278.91000000000003</v>
      </c>
      <c r="S26">
        <v>278.91000000000003</v>
      </c>
      <c r="T26">
        <v>278.91000000000003</v>
      </c>
      <c r="U26">
        <v>278.91000000000003</v>
      </c>
      <c r="V26">
        <v>278.91000000000003</v>
      </c>
      <c r="W26">
        <v>278.91000000000003</v>
      </c>
      <c r="X26">
        <v>288.83</v>
      </c>
      <c r="Y26">
        <v>288.83</v>
      </c>
      <c r="Z26">
        <v>278.91000000000003</v>
      </c>
      <c r="AA26">
        <v>288.83</v>
      </c>
      <c r="AB26">
        <v>282.22000000000003</v>
      </c>
    </row>
    <row r="27" spans="1:28" x14ac:dyDescent="0.25">
      <c r="A27" s="75">
        <v>44912</v>
      </c>
      <c r="B27">
        <v>288.83</v>
      </c>
      <c r="C27">
        <v>288.83</v>
      </c>
      <c r="D27">
        <v>288.83</v>
      </c>
      <c r="E27">
        <v>288.83</v>
      </c>
      <c r="F27">
        <v>288.83</v>
      </c>
      <c r="G27">
        <v>288.83</v>
      </c>
      <c r="H27">
        <v>278.91000000000003</v>
      </c>
      <c r="I27">
        <v>278.91000000000003</v>
      </c>
      <c r="J27">
        <v>278.91000000000003</v>
      </c>
      <c r="K27">
        <v>278.91000000000003</v>
      </c>
      <c r="L27">
        <v>278.91000000000003</v>
      </c>
      <c r="M27">
        <v>278.91000000000003</v>
      </c>
      <c r="N27">
        <v>278.91000000000003</v>
      </c>
      <c r="O27">
        <v>278.91000000000003</v>
      </c>
      <c r="P27">
        <v>278.91000000000003</v>
      </c>
      <c r="Q27">
        <v>278.91000000000003</v>
      </c>
      <c r="R27">
        <v>278.91000000000003</v>
      </c>
      <c r="S27">
        <v>278.91000000000003</v>
      </c>
      <c r="T27">
        <v>278.91000000000003</v>
      </c>
      <c r="U27">
        <v>278.91000000000003</v>
      </c>
      <c r="V27">
        <v>278.91000000000003</v>
      </c>
      <c r="W27">
        <v>278.91000000000003</v>
      </c>
      <c r="X27">
        <v>288.83</v>
      </c>
      <c r="Y27">
        <v>288.83</v>
      </c>
      <c r="Z27">
        <v>278.91000000000003</v>
      </c>
      <c r="AA27">
        <v>288.83</v>
      </c>
      <c r="AB27">
        <v>282.22000000000003</v>
      </c>
    </row>
    <row r="28" spans="1:28" x14ac:dyDescent="0.25">
      <c r="A28" s="75">
        <v>44913</v>
      </c>
      <c r="B28">
        <v>270.77</v>
      </c>
      <c r="C28">
        <v>270.77</v>
      </c>
      <c r="D28">
        <v>270.77</v>
      </c>
      <c r="E28">
        <v>270.77</v>
      </c>
      <c r="F28">
        <v>270.77</v>
      </c>
      <c r="G28">
        <v>270.77</v>
      </c>
      <c r="H28">
        <v>270.77</v>
      </c>
      <c r="I28">
        <v>270.77</v>
      </c>
      <c r="J28">
        <v>270.77</v>
      </c>
      <c r="K28">
        <v>270.77</v>
      </c>
      <c r="L28">
        <v>270.77</v>
      </c>
      <c r="M28">
        <v>270.77</v>
      </c>
      <c r="N28">
        <v>270.77</v>
      </c>
      <c r="O28">
        <v>270.77</v>
      </c>
      <c r="P28">
        <v>270.77</v>
      </c>
      <c r="Q28">
        <v>270.77</v>
      </c>
      <c r="R28">
        <v>270.77</v>
      </c>
      <c r="S28">
        <v>270.77</v>
      </c>
      <c r="T28">
        <v>270.77</v>
      </c>
      <c r="U28">
        <v>270.77</v>
      </c>
      <c r="V28">
        <v>270.77</v>
      </c>
      <c r="W28">
        <v>270.77</v>
      </c>
      <c r="X28">
        <v>270.77</v>
      </c>
      <c r="Y28">
        <v>270.77</v>
      </c>
      <c r="Z28">
        <v>0</v>
      </c>
      <c r="AA28">
        <v>270.77</v>
      </c>
      <c r="AB28">
        <v>270.77</v>
      </c>
    </row>
    <row r="29" spans="1:28" x14ac:dyDescent="0.25">
      <c r="A29" s="75">
        <v>44914</v>
      </c>
      <c r="B29">
        <v>270.77</v>
      </c>
      <c r="C29">
        <v>270.77</v>
      </c>
      <c r="D29">
        <v>270.77</v>
      </c>
      <c r="E29">
        <v>270.77</v>
      </c>
      <c r="F29">
        <v>270.77</v>
      </c>
      <c r="G29">
        <v>270.77</v>
      </c>
      <c r="H29">
        <v>349.45</v>
      </c>
      <c r="I29">
        <v>349.45</v>
      </c>
      <c r="J29">
        <v>349.45</v>
      </c>
      <c r="K29">
        <v>349.45</v>
      </c>
      <c r="L29">
        <v>349.45</v>
      </c>
      <c r="M29">
        <v>349.45</v>
      </c>
      <c r="N29">
        <v>349.45</v>
      </c>
      <c r="O29">
        <v>349.45</v>
      </c>
      <c r="P29">
        <v>349.45</v>
      </c>
      <c r="Q29">
        <v>349.45</v>
      </c>
      <c r="R29">
        <v>349.45</v>
      </c>
      <c r="S29">
        <v>349.45</v>
      </c>
      <c r="T29">
        <v>349.45</v>
      </c>
      <c r="U29">
        <v>349.45</v>
      </c>
      <c r="V29">
        <v>349.45</v>
      </c>
      <c r="W29">
        <v>349.45</v>
      </c>
      <c r="X29">
        <v>270.77</v>
      </c>
      <c r="Y29">
        <v>270.77</v>
      </c>
      <c r="Z29">
        <v>349.45</v>
      </c>
      <c r="AA29">
        <v>270.77</v>
      </c>
      <c r="AB29">
        <v>323.22000000000003</v>
      </c>
    </row>
    <row r="30" spans="1:28" x14ac:dyDescent="0.25">
      <c r="A30" s="75">
        <v>44915</v>
      </c>
      <c r="B30">
        <v>344.33</v>
      </c>
      <c r="C30">
        <v>344.33</v>
      </c>
      <c r="D30">
        <v>344.33</v>
      </c>
      <c r="E30">
        <v>344.33</v>
      </c>
      <c r="F30">
        <v>344.33</v>
      </c>
      <c r="G30">
        <v>344.33</v>
      </c>
      <c r="H30">
        <v>357.09</v>
      </c>
      <c r="I30">
        <v>357.09</v>
      </c>
      <c r="J30">
        <v>357.09</v>
      </c>
      <c r="K30">
        <v>357.09</v>
      </c>
      <c r="L30">
        <v>357.09</v>
      </c>
      <c r="M30">
        <v>357.09</v>
      </c>
      <c r="N30">
        <v>357.09</v>
      </c>
      <c r="O30">
        <v>357.09</v>
      </c>
      <c r="P30">
        <v>357.09</v>
      </c>
      <c r="Q30">
        <v>357.09</v>
      </c>
      <c r="R30">
        <v>357.09</v>
      </c>
      <c r="S30">
        <v>357.09</v>
      </c>
      <c r="T30">
        <v>357.09</v>
      </c>
      <c r="U30">
        <v>357.09</v>
      </c>
      <c r="V30">
        <v>357.09</v>
      </c>
      <c r="W30">
        <v>357.09</v>
      </c>
      <c r="X30">
        <v>344.33</v>
      </c>
      <c r="Y30">
        <v>344.33</v>
      </c>
      <c r="Z30">
        <v>357.09</v>
      </c>
      <c r="AA30">
        <v>344.33</v>
      </c>
      <c r="AB30">
        <v>352.84</v>
      </c>
    </row>
    <row r="31" spans="1:28" x14ac:dyDescent="0.25">
      <c r="A31" s="75">
        <v>44916</v>
      </c>
      <c r="B31">
        <v>326.94</v>
      </c>
      <c r="C31">
        <v>326.94</v>
      </c>
      <c r="D31">
        <v>326.94</v>
      </c>
      <c r="E31">
        <v>326.94</v>
      </c>
      <c r="F31">
        <v>326.94</v>
      </c>
      <c r="G31">
        <v>326.94</v>
      </c>
      <c r="H31">
        <v>363.01</v>
      </c>
      <c r="I31">
        <v>363.01</v>
      </c>
      <c r="J31">
        <v>363.01</v>
      </c>
      <c r="K31">
        <v>363.01</v>
      </c>
      <c r="L31">
        <v>363.01</v>
      </c>
      <c r="M31">
        <v>363.01</v>
      </c>
      <c r="N31">
        <v>363.01</v>
      </c>
      <c r="O31">
        <v>363.01</v>
      </c>
      <c r="P31">
        <v>363.01</v>
      </c>
      <c r="Q31">
        <v>363.01</v>
      </c>
      <c r="R31">
        <v>363.01</v>
      </c>
      <c r="S31">
        <v>363.01</v>
      </c>
      <c r="T31">
        <v>363.01</v>
      </c>
      <c r="U31">
        <v>363.01</v>
      </c>
      <c r="V31">
        <v>363.01</v>
      </c>
      <c r="W31">
        <v>363.01</v>
      </c>
      <c r="X31">
        <v>326.94</v>
      </c>
      <c r="Y31">
        <v>326.94</v>
      </c>
      <c r="Z31">
        <v>363.01</v>
      </c>
      <c r="AA31">
        <v>326.94</v>
      </c>
      <c r="AB31">
        <v>350.99</v>
      </c>
    </row>
    <row r="32" spans="1:28" x14ac:dyDescent="0.25">
      <c r="A32" s="75">
        <v>44917</v>
      </c>
      <c r="B32">
        <v>326.94</v>
      </c>
      <c r="C32">
        <v>326.94</v>
      </c>
      <c r="D32">
        <v>326.94</v>
      </c>
      <c r="E32">
        <v>326.94</v>
      </c>
      <c r="F32">
        <v>326.94</v>
      </c>
      <c r="G32">
        <v>326.94</v>
      </c>
      <c r="H32">
        <v>363.01</v>
      </c>
      <c r="I32">
        <v>363.01</v>
      </c>
      <c r="J32">
        <v>363.01</v>
      </c>
      <c r="K32">
        <v>363.01</v>
      </c>
      <c r="L32">
        <v>363.01</v>
      </c>
      <c r="M32">
        <v>363.01</v>
      </c>
      <c r="N32">
        <v>363.01</v>
      </c>
      <c r="O32">
        <v>363.01</v>
      </c>
      <c r="P32">
        <v>363.01</v>
      </c>
      <c r="Q32">
        <v>363.01</v>
      </c>
      <c r="R32">
        <v>363.01</v>
      </c>
      <c r="S32">
        <v>363.01</v>
      </c>
      <c r="T32">
        <v>363.01</v>
      </c>
      <c r="U32">
        <v>363.01</v>
      </c>
      <c r="V32">
        <v>363.01</v>
      </c>
      <c r="W32">
        <v>363.01</v>
      </c>
      <c r="X32">
        <v>326.94</v>
      </c>
      <c r="Y32">
        <v>326.94</v>
      </c>
      <c r="Z32">
        <v>363.01</v>
      </c>
      <c r="AA32">
        <v>326.94</v>
      </c>
      <c r="AB32">
        <v>350.99</v>
      </c>
    </row>
    <row r="33" spans="1:28" x14ac:dyDescent="0.25">
      <c r="A33" s="75">
        <v>44918</v>
      </c>
      <c r="B33">
        <v>385.61</v>
      </c>
      <c r="C33">
        <v>385.61</v>
      </c>
      <c r="D33">
        <v>385.61</v>
      </c>
      <c r="E33">
        <v>385.61</v>
      </c>
      <c r="F33">
        <v>385.61</v>
      </c>
      <c r="G33">
        <v>385.61</v>
      </c>
      <c r="H33">
        <v>453.35</v>
      </c>
      <c r="I33">
        <v>453.35</v>
      </c>
      <c r="J33">
        <v>453.35</v>
      </c>
      <c r="K33">
        <v>453.35</v>
      </c>
      <c r="L33">
        <v>453.35</v>
      </c>
      <c r="M33">
        <v>453.35</v>
      </c>
      <c r="N33">
        <v>453.35</v>
      </c>
      <c r="O33">
        <v>453.35</v>
      </c>
      <c r="P33">
        <v>453.35</v>
      </c>
      <c r="Q33">
        <v>453.35</v>
      </c>
      <c r="R33">
        <v>453.35</v>
      </c>
      <c r="S33">
        <v>453.35</v>
      </c>
      <c r="T33">
        <v>453.35</v>
      </c>
      <c r="U33">
        <v>453.35</v>
      </c>
      <c r="V33">
        <v>453.35</v>
      </c>
      <c r="W33">
        <v>453.35</v>
      </c>
      <c r="X33">
        <v>385.61</v>
      </c>
      <c r="Y33">
        <v>385.61</v>
      </c>
      <c r="Z33">
        <v>453.35</v>
      </c>
      <c r="AA33">
        <v>385.61</v>
      </c>
      <c r="AB33">
        <v>430.77</v>
      </c>
    </row>
    <row r="34" spans="1:28" x14ac:dyDescent="0.25">
      <c r="A34" s="75">
        <v>44919</v>
      </c>
      <c r="B34">
        <v>385.61</v>
      </c>
      <c r="C34">
        <v>385.61</v>
      </c>
      <c r="D34">
        <v>385.61</v>
      </c>
      <c r="E34">
        <v>385.61</v>
      </c>
      <c r="F34">
        <v>385.61</v>
      </c>
      <c r="G34">
        <v>385.61</v>
      </c>
      <c r="H34">
        <v>453.35</v>
      </c>
      <c r="I34">
        <v>453.35</v>
      </c>
      <c r="J34">
        <v>453.35</v>
      </c>
      <c r="K34">
        <v>453.35</v>
      </c>
      <c r="L34">
        <v>453.35</v>
      </c>
      <c r="M34">
        <v>453.35</v>
      </c>
      <c r="N34">
        <v>453.35</v>
      </c>
      <c r="O34">
        <v>453.35</v>
      </c>
      <c r="P34">
        <v>453.35</v>
      </c>
      <c r="Q34">
        <v>453.35</v>
      </c>
      <c r="R34">
        <v>453.35</v>
      </c>
      <c r="S34">
        <v>453.35</v>
      </c>
      <c r="T34">
        <v>453.35</v>
      </c>
      <c r="U34">
        <v>453.35</v>
      </c>
      <c r="V34">
        <v>453.35</v>
      </c>
      <c r="W34">
        <v>453.35</v>
      </c>
      <c r="X34">
        <v>385.61</v>
      </c>
      <c r="Y34">
        <v>385.61</v>
      </c>
      <c r="Z34">
        <v>453.35</v>
      </c>
      <c r="AA34">
        <v>385.61</v>
      </c>
      <c r="AB34">
        <v>430.77</v>
      </c>
    </row>
    <row r="35" spans="1:28" x14ac:dyDescent="0.25">
      <c r="A35" s="75">
        <v>44920</v>
      </c>
      <c r="B35">
        <v>175.89</v>
      </c>
      <c r="C35">
        <v>175.89</v>
      </c>
      <c r="D35">
        <v>175.89</v>
      </c>
      <c r="E35">
        <v>175.89</v>
      </c>
      <c r="F35">
        <v>175.89</v>
      </c>
      <c r="G35">
        <v>175.89</v>
      </c>
      <c r="H35">
        <v>175.89</v>
      </c>
      <c r="I35">
        <v>175.89</v>
      </c>
      <c r="J35">
        <v>175.89</v>
      </c>
      <c r="K35">
        <v>175.89</v>
      </c>
      <c r="L35">
        <v>175.89</v>
      </c>
      <c r="M35">
        <v>175.89</v>
      </c>
      <c r="N35">
        <v>175.89</v>
      </c>
      <c r="O35">
        <v>175.89</v>
      </c>
      <c r="P35">
        <v>175.89</v>
      </c>
      <c r="Q35">
        <v>175.89</v>
      </c>
      <c r="R35">
        <v>175.89</v>
      </c>
      <c r="S35">
        <v>175.89</v>
      </c>
      <c r="T35">
        <v>175.89</v>
      </c>
      <c r="U35">
        <v>175.89</v>
      </c>
      <c r="V35">
        <v>175.89</v>
      </c>
      <c r="W35">
        <v>175.89</v>
      </c>
      <c r="X35">
        <v>175.89</v>
      </c>
      <c r="Y35">
        <v>175.89</v>
      </c>
      <c r="Z35">
        <v>0</v>
      </c>
      <c r="AA35">
        <v>175.89</v>
      </c>
      <c r="AB35">
        <v>175.89</v>
      </c>
    </row>
    <row r="36" spans="1:28" x14ac:dyDescent="0.25">
      <c r="A36" s="75">
        <v>44921</v>
      </c>
      <c r="B36">
        <v>175.89</v>
      </c>
      <c r="C36">
        <v>175.89</v>
      </c>
      <c r="D36">
        <v>175.89</v>
      </c>
      <c r="E36">
        <v>175.89</v>
      </c>
      <c r="F36">
        <v>175.89</v>
      </c>
      <c r="G36">
        <v>175.89</v>
      </c>
      <c r="H36">
        <v>175.89</v>
      </c>
      <c r="I36">
        <v>175.89</v>
      </c>
      <c r="J36">
        <v>175.89</v>
      </c>
      <c r="K36">
        <v>175.89</v>
      </c>
      <c r="L36">
        <v>175.89</v>
      </c>
      <c r="M36">
        <v>175.89</v>
      </c>
      <c r="N36">
        <v>175.89</v>
      </c>
      <c r="O36">
        <v>175.89</v>
      </c>
      <c r="P36">
        <v>175.89</v>
      </c>
      <c r="Q36">
        <v>175.89</v>
      </c>
      <c r="R36">
        <v>175.89</v>
      </c>
      <c r="S36">
        <v>175.89</v>
      </c>
      <c r="T36">
        <v>175.89</v>
      </c>
      <c r="U36">
        <v>175.89</v>
      </c>
      <c r="V36">
        <v>175.89</v>
      </c>
      <c r="W36">
        <v>175.89</v>
      </c>
      <c r="X36">
        <v>175.89</v>
      </c>
      <c r="Y36">
        <v>175.89</v>
      </c>
      <c r="Z36">
        <v>0</v>
      </c>
      <c r="AA36">
        <v>175.89</v>
      </c>
      <c r="AB36">
        <v>175.89</v>
      </c>
    </row>
    <row r="37" spans="1:28" x14ac:dyDescent="0.25">
      <c r="A37" s="75">
        <v>44922</v>
      </c>
      <c r="B37">
        <v>175.89</v>
      </c>
      <c r="C37">
        <v>175.89</v>
      </c>
      <c r="D37">
        <v>175.89</v>
      </c>
      <c r="E37">
        <v>175.89</v>
      </c>
      <c r="F37">
        <v>175.89</v>
      </c>
      <c r="G37">
        <v>175.89</v>
      </c>
      <c r="H37">
        <v>199.89</v>
      </c>
      <c r="I37">
        <v>199.89</v>
      </c>
      <c r="J37">
        <v>199.89</v>
      </c>
      <c r="K37">
        <v>199.89</v>
      </c>
      <c r="L37">
        <v>199.89</v>
      </c>
      <c r="M37">
        <v>199.89</v>
      </c>
      <c r="N37">
        <v>199.89</v>
      </c>
      <c r="O37">
        <v>199.89</v>
      </c>
      <c r="P37">
        <v>199.89</v>
      </c>
      <c r="Q37">
        <v>199.89</v>
      </c>
      <c r="R37">
        <v>199.89</v>
      </c>
      <c r="S37">
        <v>199.89</v>
      </c>
      <c r="T37">
        <v>199.89</v>
      </c>
      <c r="U37">
        <v>199.89</v>
      </c>
      <c r="V37">
        <v>199.89</v>
      </c>
      <c r="W37">
        <v>199.89</v>
      </c>
      <c r="X37">
        <v>175.89</v>
      </c>
      <c r="Y37">
        <v>175.89</v>
      </c>
      <c r="Z37">
        <v>199.89</v>
      </c>
      <c r="AA37">
        <v>175.89</v>
      </c>
      <c r="AB37">
        <v>191.89</v>
      </c>
    </row>
    <row r="38" spans="1:28" x14ac:dyDescent="0.25">
      <c r="A38" s="75">
        <v>44923</v>
      </c>
      <c r="B38">
        <v>193.54</v>
      </c>
      <c r="C38">
        <v>193.54</v>
      </c>
      <c r="D38">
        <v>193.54</v>
      </c>
      <c r="E38">
        <v>193.54</v>
      </c>
      <c r="F38">
        <v>193.54</v>
      </c>
      <c r="G38">
        <v>193.54</v>
      </c>
      <c r="H38">
        <v>215.02</v>
      </c>
      <c r="I38">
        <v>215.02</v>
      </c>
      <c r="J38">
        <v>215.02</v>
      </c>
      <c r="K38">
        <v>215.02</v>
      </c>
      <c r="L38">
        <v>215.02</v>
      </c>
      <c r="M38">
        <v>215.02</v>
      </c>
      <c r="N38">
        <v>215.02</v>
      </c>
      <c r="O38">
        <v>215.02</v>
      </c>
      <c r="P38">
        <v>215.02</v>
      </c>
      <c r="Q38">
        <v>215.02</v>
      </c>
      <c r="R38">
        <v>215.02</v>
      </c>
      <c r="S38">
        <v>215.02</v>
      </c>
      <c r="T38">
        <v>215.02</v>
      </c>
      <c r="U38">
        <v>215.02</v>
      </c>
      <c r="V38">
        <v>215.02</v>
      </c>
      <c r="W38">
        <v>215.02</v>
      </c>
      <c r="X38">
        <v>193.54</v>
      </c>
      <c r="Y38">
        <v>193.54</v>
      </c>
      <c r="Z38">
        <v>215.02</v>
      </c>
      <c r="AA38">
        <v>193.54</v>
      </c>
      <c r="AB38">
        <v>207.86</v>
      </c>
    </row>
    <row r="39" spans="1:28" x14ac:dyDescent="0.25">
      <c r="A39" s="75">
        <v>44924</v>
      </c>
      <c r="B39">
        <v>211.31</v>
      </c>
      <c r="C39">
        <v>211.31</v>
      </c>
      <c r="D39">
        <v>211.31</v>
      </c>
      <c r="E39">
        <v>211.31</v>
      </c>
      <c r="F39">
        <v>211.31</v>
      </c>
      <c r="G39">
        <v>211.31</v>
      </c>
      <c r="H39">
        <v>222.2</v>
      </c>
      <c r="I39">
        <v>222.2</v>
      </c>
      <c r="J39">
        <v>222.2</v>
      </c>
      <c r="K39">
        <v>222.2</v>
      </c>
      <c r="L39">
        <v>222.2</v>
      </c>
      <c r="M39">
        <v>222.2</v>
      </c>
      <c r="N39">
        <v>222.2</v>
      </c>
      <c r="O39">
        <v>222.2</v>
      </c>
      <c r="P39">
        <v>222.2</v>
      </c>
      <c r="Q39">
        <v>222.2</v>
      </c>
      <c r="R39">
        <v>222.2</v>
      </c>
      <c r="S39">
        <v>222.2</v>
      </c>
      <c r="T39">
        <v>222.2</v>
      </c>
      <c r="U39">
        <v>222.2</v>
      </c>
      <c r="V39">
        <v>222.2</v>
      </c>
      <c r="W39">
        <v>222.2</v>
      </c>
      <c r="X39">
        <v>211.31</v>
      </c>
      <c r="Y39">
        <v>211.31</v>
      </c>
      <c r="Z39">
        <v>222.2</v>
      </c>
      <c r="AA39">
        <v>211.31</v>
      </c>
      <c r="AB39">
        <v>218.57</v>
      </c>
    </row>
    <row r="40" spans="1:28" x14ac:dyDescent="0.25">
      <c r="A40" s="75">
        <v>44925</v>
      </c>
      <c r="B40">
        <v>116.46</v>
      </c>
      <c r="C40">
        <v>116.46</v>
      </c>
      <c r="D40">
        <v>116.46</v>
      </c>
      <c r="E40">
        <v>116.46</v>
      </c>
      <c r="F40">
        <v>116.46</v>
      </c>
      <c r="G40">
        <v>116.46</v>
      </c>
      <c r="H40">
        <v>119.45</v>
      </c>
      <c r="I40">
        <v>119.45</v>
      </c>
      <c r="J40">
        <v>119.45</v>
      </c>
      <c r="K40">
        <v>119.45</v>
      </c>
      <c r="L40">
        <v>119.45</v>
      </c>
      <c r="M40">
        <v>119.45</v>
      </c>
      <c r="N40">
        <v>119.45</v>
      </c>
      <c r="O40">
        <v>119.45</v>
      </c>
      <c r="P40">
        <v>119.45</v>
      </c>
      <c r="Q40">
        <v>119.45</v>
      </c>
      <c r="R40">
        <v>119.45</v>
      </c>
      <c r="S40">
        <v>119.45</v>
      </c>
      <c r="T40">
        <v>119.45</v>
      </c>
      <c r="U40">
        <v>119.45</v>
      </c>
      <c r="V40">
        <v>119.45</v>
      </c>
      <c r="W40">
        <v>119.45</v>
      </c>
      <c r="X40">
        <v>116.46</v>
      </c>
      <c r="Y40">
        <v>116.46</v>
      </c>
      <c r="Z40">
        <v>119.45</v>
      </c>
      <c r="AA40">
        <v>116.46</v>
      </c>
      <c r="AB40">
        <v>118.45</v>
      </c>
    </row>
    <row r="41" spans="1:28" x14ac:dyDescent="0.25">
      <c r="A41" s="75">
        <v>44926</v>
      </c>
      <c r="B41">
        <v>116.46</v>
      </c>
      <c r="C41">
        <v>116.46</v>
      </c>
      <c r="D41">
        <v>116.46</v>
      </c>
      <c r="E41">
        <v>116.46</v>
      </c>
      <c r="F41">
        <v>116.46</v>
      </c>
      <c r="G41">
        <v>116.46</v>
      </c>
      <c r="H41">
        <v>119.45</v>
      </c>
      <c r="I41">
        <v>119.45</v>
      </c>
      <c r="J41">
        <v>119.45</v>
      </c>
      <c r="K41">
        <v>119.45</v>
      </c>
      <c r="L41">
        <v>119.45</v>
      </c>
      <c r="M41">
        <v>119.45</v>
      </c>
      <c r="N41">
        <v>119.45</v>
      </c>
      <c r="O41">
        <v>119.45</v>
      </c>
      <c r="P41">
        <v>119.45</v>
      </c>
      <c r="Q41">
        <v>119.45</v>
      </c>
      <c r="R41">
        <v>119.45</v>
      </c>
      <c r="S41">
        <v>119.45</v>
      </c>
      <c r="T41">
        <v>119.45</v>
      </c>
      <c r="U41">
        <v>119.45</v>
      </c>
      <c r="V41">
        <v>119.45</v>
      </c>
      <c r="W41">
        <v>119.45</v>
      </c>
      <c r="X41">
        <v>116.46</v>
      </c>
      <c r="Y41">
        <v>116.46</v>
      </c>
      <c r="Z41">
        <v>119.45</v>
      </c>
      <c r="AA41">
        <v>116.46</v>
      </c>
      <c r="AB41">
        <v>118.45</v>
      </c>
    </row>
    <row r="43" spans="1:28" x14ac:dyDescent="0.25">
      <c r="A43" t="s">
        <v>228</v>
      </c>
    </row>
    <row r="45" spans="1:28" x14ac:dyDescent="0.25">
      <c r="A45" t="s">
        <v>216</v>
      </c>
      <c r="B45" s="125">
        <v>262.67591397849702</v>
      </c>
      <c r="C45" t="s">
        <v>205</v>
      </c>
    </row>
    <row r="46" spans="1:28" ht="17.25" x14ac:dyDescent="0.3">
      <c r="A46" t="s">
        <v>217</v>
      </c>
      <c r="B46" s="131">
        <v>0.26268000000000002</v>
      </c>
      <c r="C46" s="92" t="s">
        <v>218</v>
      </c>
    </row>
  </sheetData>
  <printOptions horizontalCentered="1"/>
  <pageMargins left="0.2" right="0.2" top="0.6" bottom="0.4" header="0.3" footer="0.2"/>
  <pageSetup scale="55" orientation="landscape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1"/>
  <sheetViews>
    <sheetView showGridLines="0" zoomScale="93" zoomScaleNormal="93" workbookViewId="0">
      <pane ySplit="9" topLeftCell="A40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7.42578125" customWidth="1"/>
    <col min="2" max="2" width="6.140625" customWidth="1"/>
    <col min="3" max="3" width="14.85546875" customWidth="1"/>
    <col min="4" max="4" width="11.28515625" customWidth="1"/>
    <col min="5" max="5" width="25" customWidth="1"/>
    <col min="6" max="6" width="9.85546875" customWidth="1"/>
    <col min="7" max="7" width="9.28515625" customWidth="1"/>
    <col min="8" max="8" width="14" customWidth="1"/>
    <col min="9" max="9" width="14.42578125" customWidth="1"/>
    <col min="10" max="10" width="17" customWidth="1"/>
    <col min="11" max="11" width="16" customWidth="1"/>
    <col min="12" max="12" width="2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9.25" customHeight="1" x14ac:dyDescent="0.35">
      <c r="A1" s="96" t="s">
        <v>140</v>
      </c>
      <c r="H1" s="92" t="s">
        <v>442</v>
      </c>
    </row>
    <row r="2" spans="1:11" ht="9.75" customHeight="1" x14ac:dyDescent="0.35">
      <c r="A2" s="96"/>
    </row>
    <row r="3" spans="1:11" ht="16.5" customHeight="1" x14ac:dyDescent="0.25">
      <c r="A3" s="133" t="s">
        <v>214</v>
      </c>
      <c r="C3" t="s">
        <v>441</v>
      </c>
    </row>
    <row r="4" spans="1:11" ht="10.5" customHeight="1" x14ac:dyDescent="0.35">
      <c r="A4" s="96"/>
    </row>
    <row r="5" spans="1:11" ht="13.5" hidden="1" customHeight="1" x14ac:dyDescent="0.25">
      <c r="A5" t="e">
        <v>#NAME?</v>
      </c>
      <c r="B5" t="e">
        <v>#NAME?</v>
      </c>
    </row>
    <row r="6" spans="1:11" ht="13.5" customHeight="1" x14ac:dyDescent="0.25"/>
    <row r="7" spans="1:11" x14ac:dyDescent="0.25">
      <c r="A7" s="82" t="s">
        <v>141</v>
      </c>
      <c r="B7" s="82" t="s">
        <v>141</v>
      </c>
      <c r="C7" s="82" t="s">
        <v>141</v>
      </c>
      <c r="D7" s="82" t="s">
        <v>141</v>
      </c>
      <c r="E7" s="82" t="s">
        <v>141</v>
      </c>
      <c r="F7" s="82" t="s">
        <v>141</v>
      </c>
      <c r="G7" s="82" t="s">
        <v>141</v>
      </c>
      <c r="H7" s="82" t="s">
        <v>142</v>
      </c>
      <c r="I7" s="83" t="s">
        <v>440</v>
      </c>
      <c r="J7" s="84"/>
      <c r="K7" s="84"/>
    </row>
    <row r="8" spans="1:11" ht="33" x14ac:dyDescent="0.25">
      <c r="A8" s="82" t="s">
        <v>141</v>
      </c>
      <c r="B8" s="137" t="s">
        <v>141</v>
      </c>
      <c r="C8" s="137" t="s">
        <v>141</v>
      </c>
      <c r="D8" s="137" t="s">
        <v>141</v>
      </c>
      <c r="E8" s="137" t="s">
        <v>141</v>
      </c>
      <c r="F8" s="137" t="s">
        <v>141</v>
      </c>
      <c r="G8" s="137" t="s">
        <v>141</v>
      </c>
      <c r="H8" s="82" t="s">
        <v>141</v>
      </c>
      <c r="I8" s="93" t="s">
        <v>143</v>
      </c>
      <c r="J8" s="93" t="s">
        <v>144</v>
      </c>
      <c r="K8" s="134" t="s">
        <v>145</v>
      </c>
    </row>
    <row r="9" spans="1:11" x14ac:dyDescent="0.25">
      <c r="A9" s="82" t="s">
        <v>146</v>
      </c>
      <c r="B9" s="86"/>
      <c r="C9" s="82" t="s">
        <v>147</v>
      </c>
      <c r="D9" s="82" t="s">
        <v>148</v>
      </c>
      <c r="E9" s="86"/>
      <c r="F9" s="82" t="s">
        <v>176</v>
      </c>
      <c r="G9" s="82" t="s">
        <v>149</v>
      </c>
      <c r="H9" s="82" t="s">
        <v>150</v>
      </c>
      <c r="I9" s="87" t="s">
        <v>151</v>
      </c>
      <c r="J9" s="87" t="s">
        <v>141</v>
      </c>
      <c r="K9" s="87" t="s">
        <v>152</v>
      </c>
    </row>
    <row r="10" spans="1:11" hidden="1" x14ac:dyDescent="0.25">
      <c r="A10" s="83" t="s">
        <v>153</v>
      </c>
      <c r="B10" s="85" t="s">
        <v>154</v>
      </c>
      <c r="C10" s="85" t="s">
        <v>155</v>
      </c>
      <c r="D10" s="85" t="s">
        <v>156</v>
      </c>
      <c r="E10" s="85" t="s">
        <v>157</v>
      </c>
      <c r="F10" s="85" t="s">
        <v>158</v>
      </c>
      <c r="G10" s="85" t="s">
        <v>159</v>
      </c>
      <c r="H10" s="83" t="s">
        <v>194</v>
      </c>
      <c r="I10" s="128">
        <v>-7468141.1229999997</v>
      </c>
      <c r="J10" s="88"/>
      <c r="K10" s="129">
        <v>-295872.90000000002</v>
      </c>
    </row>
    <row r="11" spans="1:11" x14ac:dyDescent="0.25">
      <c r="A11" s="83" t="s">
        <v>153</v>
      </c>
      <c r="B11" s="85" t="s">
        <v>154</v>
      </c>
      <c r="C11" s="85" t="s">
        <v>155</v>
      </c>
      <c r="D11" s="85" t="s">
        <v>156</v>
      </c>
      <c r="E11" s="85" t="s">
        <v>157</v>
      </c>
      <c r="F11" s="85" t="s">
        <v>158</v>
      </c>
      <c r="G11" s="85" t="s">
        <v>159</v>
      </c>
      <c r="H11" s="83" t="s">
        <v>220</v>
      </c>
      <c r="I11" s="128">
        <v>-609.13099999999997</v>
      </c>
      <c r="J11" s="88"/>
      <c r="K11" s="129">
        <v>-26.98</v>
      </c>
    </row>
    <row r="12" spans="1:11" x14ac:dyDescent="0.25">
      <c r="A12" s="83" t="s">
        <v>153</v>
      </c>
      <c r="B12" s="85" t="s">
        <v>154</v>
      </c>
      <c r="C12" s="85" t="s">
        <v>155</v>
      </c>
      <c r="D12" s="85" t="s">
        <v>156</v>
      </c>
      <c r="E12" s="85" t="s">
        <v>157</v>
      </c>
      <c r="F12" s="85" t="s">
        <v>158</v>
      </c>
      <c r="G12" s="85" t="s">
        <v>159</v>
      </c>
      <c r="H12" s="83" t="s">
        <v>207</v>
      </c>
      <c r="I12" s="128">
        <v>1175394.338</v>
      </c>
      <c r="J12" s="88"/>
      <c r="K12" s="129">
        <v>52174.52</v>
      </c>
    </row>
    <row r="13" spans="1:11" x14ac:dyDescent="0.25">
      <c r="A13" s="83" t="s">
        <v>153</v>
      </c>
      <c r="B13" s="85" t="s">
        <v>154</v>
      </c>
      <c r="C13" s="85" t="s">
        <v>155</v>
      </c>
      <c r="D13" s="85" t="s">
        <v>156</v>
      </c>
      <c r="E13" s="85" t="s">
        <v>157</v>
      </c>
      <c r="F13" s="85" t="s">
        <v>158</v>
      </c>
      <c r="G13" s="85" t="s">
        <v>159</v>
      </c>
      <c r="H13" s="83" t="s">
        <v>324</v>
      </c>
      <c r="I13" s="128">
        <v>293.721</v>
      </c>
      <c r="J13" s="88"/>
      <c r="K13" s="129">
        <v>13.09</v>
      </c>
    </row>
    <row r="14" spans="1:11" x14ac:dyDescent="0.25">
      <c r="A14" s="83" t="s">
        <v>153</v>
      </c>
      <c r="B14" s="85" t="s">
        <v>154</v>
      </c>
      <c r="C14" s="85" t="s">
        <v>155</v>
      </c>
      <c r="D14" s="85" t="s">
        <v>156</v>
      </c>
      <c r="E14" s="85" t="s">
        <v>157</v>
      </c>
      <c r="F14" s="85" t="s">
        <v>158</v>
      </c>
      <c r="G14" s="85" t="s">
        <v>159</v>
      </c>
      <c r="H14" s="83" t="s">
        <v>208</v>
      </c>
      <c r="I14" s="128">
        <v>92588</v>
      </c>
      <c r="J14" s="88"/>
      <c r="K14" s="129">
        <v>4127.49</v>
      </c>
    </row>
    <row r="15" spans="1:11" x14ac:dyDescent="0.25">
      <c r="A15" s="83" t="s">
        <v>153</v>
      </c>
      <c r="B15" s="85" t="s">
        <v>154</v>
      </c>
      <c r="C15" s="85" t="s">
        <v>155</v>
      </c>
      <c r="D15" s="85" t="s">
        <v>156</v>
      </c>
      <c r="E15" s="85" t="s">
        <v>157</v>
      </c>
      <c r="F15" s="85" t="s">
        <v>158</v>
      </c>
      <c r="G15" s="85" t="s">
        <v>159</v>
      </c>
      <c r="H15" s="83" t="s">
        <v>209</v>
      </c>
      <c r="I15" s="128">
        <v>1362335.3940000001</v>
      </c>
      <c r="J15" s="88"/>
      <c r="K15" s="129">
        <v>61099.45</v>
      </c>
    </row>
    <row r="16" spans="1:11" x14ac:dyDescent="0.25">
      <c r="A16" s="83" t="s">
        <v>153</v>
      </c>
      <c r="B16" s="85" t="s">
        <v>154</v>
      </c>
      <c r="C16" s="85" t="s">
        <v>155</v>
      </c>
      <c r="D16" s="85" t="s">
        <v>156</v>
      </c>
      <c r="E16" s="85" t="s">
        <v>157</v>
      </c>
      <c r="F16" s="85" t="s">
        <v>158</v>
      </c>
      <c r="G16" s="85" t="s">
        <v>159</v>
      </c>
      <c r="H16" s="83" t="s">
        <v>210</v>
      </c>
      <c r="I16" s="128">
        <v>3383541.0320000001</v>
      </c>
      <c r="J16" s="88"/>
      <c r="K16" s="129">
        <v>152157.81</v>
      </c>
    </row>
    <row r="17" spans="1:11" x14ac:dyDescent="0.25">
      <c r="A17" s="83" t="s">
        <v>153</v>
      </c>
      <c r="B17" s="85" t="s">
        <v>154</v>
      </c>
      <c r="C17" s="85" t="s">
        <v>155</v>
      </c>
      <c r="D17" s="85" t="s">
        <v>156</v>
      </c>
      <c r="E17" s="85" t="s">
        <v>157</v>
      </c>
      <c r="F17" s="85" t="s">
        <v>158</v>
      </c>
      <c r="G17" s="85" t="s">
        <v>159</v>
      </c>
      <c r="H17" s="83" t="s">
        <v>211</v>
      </c>
      <c r="I17" s="128">
        <v>141404.41200000001</v>
      </c>
      <c r="J17" s="88"/>
      <c r="K17" s="129">
        <v>6385.83</v>
      </c>
    </row>
    <row r="18" spans="1:11" x14ac:dyDescent="0.25">
      <c r="A18" s="83" t="s">
        <v>153</v>
      </c>
      <c r="B18" s="85" t="s">
        <v>154</v>
      </c>
      <c r="C18" s="85" t="s">
        <v>155</v>
      </c>
      <c r="D18" s="85" t="s">
        <v>156</v>
      </c>
      <c r="E18" s="85" t="s">
        <v>157</v>
      </c>
      <c r="F18" s="85" t="s">
        <v>158</v>
      </c>
      <c r="G18" s="85" t="s">
        <v>159</v>
      </c>
      <c r="H18" s="83" t="s">
        <v>212</v>
      </c>
      <c r="I18" s="128">
        <v>1313193.3570000001</v>
      </c>
      <c r="J18" s="88"/>
      <c r="K18" s="129">
        <v>59658.31</v>
      </c>
    </row>
    <row r="19" spans="1:11" hidden="1" x14ac:dyDescent="0.25">
      <c r="A19" s="83" t="s">
        <v>153</v>
      </c>
      <c r="B19" s="85" t="s">
        <v>154</v>
      </c>
      <c r="C19" s="85" t="s">
        <v>155</v>
      </c>
      <c r="D19" s="85" t="s">
        <v>160</v>
      </c>
      <c r="E19" s="85" t="s">
        <v>161</v>
      </c>
      <c r="F19" s="85" t="s">
        <v>158</v>
      </c>
      <c r="G19" s="85" t="s">
        <v>159</v>
      </c>
      <c r="H19" s="83" t="s">
        <v>194</v>
      </c>
      <c r="I19" s="128">
        <v>-11141213.631999999</v>
      </c>
      <c r="J19" s="88"/>
      <c r="K19" s="129">
        <v>-441392.6</v>
      </c>
    </row>
    <row r="20" spans="1:11" x14ac:dyDescent="0.25">
      <c r="A20" s="83" t="s">
        <v>153</v>
      </c>
      <c r="B20" s="85" t="s">
        <v>154</v>
      </c>
      <c r="C20" s="85" t="s">
        <v>155</v>
      </c>
      <c r="D20" s="85" t="s">
        <v>160</v>
      </c>
      <c r="E20" s="85" t="s">
        <v>161</v>
      </c>
      <c r="F20" s="85" t="s">
        <v>158</v>
      </c>
      <c r="G20" s="85" t="s">
        <v>159</v>
      </c>
      <c r="H20" s="83" t="s">
        <v>207</v>
      </c>
      <c r="I20" s="128">
        <v>2000188.0649999999</v>
      </c>
      <c r="J20" s="88"/>
      <c r="K20" s="129">
        <v>88786.41</v>
      </c>
    </row>
    <row r="21" spans="1:11" x14ac:dyDescent="0.25">
      <c r="A21" s="83" t="s">
        <v>153</v>
      </c>
      <c r="B21" s="85" t="s">
        <v>154</v>
      </c>
      <c r="C21" s="85" t="s">
        <v>155</v>
      </c>
      <c r="D21" s="85" t="s">
        <v>160</v>
      </c>
      <c r="E21" s="85" t="s">
        <v>161</v>
      </c>
      <c r="F21" s="85" t="s">
        <v>158</v>
      </c>
      <c r="G21" s="85" t="s">
        <v>159</v>
      </c>
      <c r="H21" s="83" t="s">
        <v>208</v>
      </c>
      <c r="I21" s="128">
        <v>1178480</v>
      </c>
      <c r="J21" s="88"/>
      <c r="K21" s="129">
        <v>52535.44</v>
      </c>
    </row>
    <row r="22" spans="1:11" x14ac:dyDescent="0.25">
      <c r="A22" s="83" t="s">
        <v>153</v>
      </c>
      <c r="B22" s="85" t="s">
        <v>154</v>
      </c>
      <c r="C22" s="85" t="s">
        <v>155</v>
      </c>
      <c r="D22" s="85" t="s">
        <v>160</v>
      </c>
      <c r="E22" s="85" t="s">
        <v>161</v>
      </c>
      <c r="F22" s="85" t="s">
        <v>158</v>
      </c>
      <c r="G22" s="85" t="s">
        <v>159</v>
      </c>
      <c r="H22" s="83" t="s">
        <v>209</v>
      </c>
      <c r="I22" s="128">
        <v>2515041.318</v>
      </c>
      <c r="J22" s="88"/>
      <c r="K22" s="129">
        <v>112797.13</v>
      </c>
    </row>
    <row r="23" spans="1:11" x14ac:dyDescent="0.25">
      <c r="A23" s="83" t="s">
        <v>153</v>
      </c>
      <c r="B23" s="85" t="s">
        <v>154</v>
      </c>
      <c r="C23" s="85" t="s">
        <v>155</v>
      </c>
      <c r="D23" s="85" t="s">
        <v>160</v>
      </c>
      <c r="E23" s="85" t="s">
        <v>161</v>
      </c>
      <c r="F23" s="85" t="s">
        <v>158</v>
      </c>
      <c r="G23" s="85" t="s">
        <v>159</v>
      </c>
      <c r="H23" s="83" t="s">
        <v>210</v>
      </c>
      <c r="I23" s="128">
        <v>2261907</v>
      </c>
      <c r="J23" s="88"/>
      <c r="K23" s="129">
        <v>101717.94</v>
      </c>
    </row>
    <row r="24" spans="1:11" x14ac:dyDescent="0.25">
      <c r="A24" s="83" t="s">
        <v>153</v>
      </c>
      <c r="B24" s="85" t="s">
        <v>154</v>
      </c>
      <c r="C24" s="85" t="s">
        <v>155</v>
      </c>
      <c r="D24" s="85" t="s">
        <v>160</v>
      </c>
      <c r="E24" s="85" t="s">
        <v>161</v>
      </c>
      <c r="F24" s="85" t="s">
        <v>158</v>
      </c>
      <c r="G24" s="85" t="s">
        <v>159</v>
      </c>
      <c r="H24" s="83" t="s">
        <v>211</v>
      </c>
      <c r="I24" s="128">
        <v>1421168.537</v>
      </c>
      <c r="J24" s="88"/>
      <c r="K24" s="129">
        <v>64179.93</v>
      </c>
    </row>
    <row r="25" spans="1:11" x14ac:dyDescent="0.25">
      <c r="A25" s="83" t="s">
        <v>153</v>
      </c>
      <c r="B25" s="85" t="s">
        <v>154</v>
      </c>
      <c r="C25" s="85" t="s">
        <v>155</v>
      </c>
      <c r="D25" s="85" t="s">
        <v>160</v>
      </c>
      <c r="E25" s="85" t="s">
        <v>161</v>
      </c>
      <c r="F25" s="85" t="s">
        <v>158</v>
      </c>
      <c r="G25" s="85" t="s">
        <v>159</v>
      </c>
      <c r="H25" s="83" t="s">
        <v>212</v>
      </c>
      <c r="I25" s="128">
        <v>1764428.7120000001</v>
      </c>
      <c r="J25" s="88"/>
      <c r="K25" s="129">
        <v>80157.97</v>
      </c>
    </row>
    <row r="26" spans="1:11" hidden="1" x14ac:dyDescent="0.25">
      <c r="A26" s="83" t="s">
        <v>153</v>
      </c>
      <c r="B26" s="85" t="s">
        <v>154</v>
      </c>
      <c r="C26" s="85" t="s">
        <v>155</v>
      </c>
      <c r="D26" s="85" t="s">
        <v>162</v>
      </c>
      <c r="E26" s="85" t="s">
        <v>163</v>
      </c>
      <c r="F26" s="85" t="s">
        <v>158</v>
      </c>
      <c r="G26" s="85" t="s">
        <v>159</v>
      </c>
      <c r="H26" s="83" t="s">
        <v>194</v>
      </c>
      <c r="I26" s="128">
        <v>-13359773.055</v>
      </c>
      <c r="J26" s="88"/>
      <c r="K26" s="129">
        <v>-529287.52</v>
      </c>
    </row>
    <row r="27" spans="1:11" x14ac:dyDescent="0.25">
      <c r="A27" s="83" t="s">
        <v>153</v>
      </c>
      <c r="B27" s="85" t="s">
        <v>154</v>
      </c>
      <c r="C27" s="85" t="s">
        <v>155</v>
      </c>
      <c r="D27" s="85" t="s">
        <v>162</v>
      </c>
      <c r="E27" s="85" t="s">
        <v>163</v>
      </c>
      <c r="F27" s="85" t="s">
        <v>158</v>
      </c>
      <c r="G27" s="85" t="s">
        <v>159</v>
      </c>
      <c r="H27" s="83" t="s">
        <v>207</v>
      </c>
      <c r="I27" s="128">
        <v>350880</v>
      </c>
      <c r="J27" s="88"/>
      <c r="K27" s="129">
        <v>15575.22</v>
      </c>
    </row>
    <row r="28" spans="1:11" x14ac:dyDescent="0.25">
      <c r="A28" s="83" t="s">
        <v>153</v>
      </c>
      <c r="B28" s="85" t="s">
        <v>154</v>
      </c>
      <c r="C28" s="85" t="s">
        <v>155</v>
      </c>
      <c r="D28" s="85" t="s">
        <v>162</v>
      </c>
      <c r="E28" s="85" t="s">
        <v>163</v>
      </c>
      <c r="F28" s="85" t="s">
        <v>158</v>
      </c>
      <c r="G28" s="85" t="s">
        <v>159</v>
      </c>
      <c r="H28" s="83" t="s">
        <v>208</v>
      </c>
      <c r="I28" s="128">
        <v>355800</v>
      </c>
      <c r="J28" s="88"/>
      <c r="K28" s="129">
        <v>15861.21</v>
      </c>
    </row>
    <row r="29" spans="1:11" x14ac:dyDescent="0.25">
      <c r="A29" s="83" t="s">
        <v>153</v>
      </c>
      <c r="B29" s="85" t="s">
        <v>154</v>
      </c>
      <c r="C29" s="85" t="s">
        <v>155</v>
      </c>
      <c r="D29" s="85" t="s">
        <v>162</v>
      </c>
      <c r="E29" s="85" t="s">
        <v>163</v>
      </c>
      <c r="F29" s="85" t="s">
        <v>158</v>
      </c>
      <c r="G29" s="85" t="s">
        <v>159</v>
      </c>
      <c r="H29" s="83" t="s">
        <v>209</v>
      </c>
      <c r="I29" s="128">
        <v>2896853.0550000002</v>
      </c>
      <c r="J29" s="88"/>
      <c r="K29" s="129">
        <v>129920.97</v>
      </c>
    </row>
    <row r="30" spans="1:11" x14ac:dyDescent="0.25">
      <c r="A30" s="83" t="s">
        <v>153</v>
      </c>
      <c r="B30" s="85" t="s">
        <v>154</v>
      </c>
      <c r="C30" s="85" t="s">
        <v>155</v>
      </c>
      <c r="D30" s="85" t="s">
        <v>162</v>
      </c>
      <c r="E30" s="85" t="s">
        <v>163</v>
      </c>
      <c r="F30" s="85" t="s">
        <v>158</v>
      </c>
      <c r="G30" s="85" t="s">
        <v>159</v>
      </c>
      <c r="H30" s="83" t="s">
        <v>210</v>
      </c>
      <c r="I30" s="128">
        <v>2290800</v>
      </c>
      <c r="J30" s="88"/>
      <c r="K30" s="129">
        <v>103017.28</v>
      </c>
    </row>
    <row r="31" spans="1:11" x14ac:dyDescent="0.25">
      <c r="A31" s="83" t="s">
        <v>153</v>
      </c>
      <c r="B31" s="85" t="s">
        <v>154</v>
      </c>
      <c r="C31" s="85" t="s">
        <v>155</v>
      </c>
      <c r="D31" s="85" t="s">
        <v>162</v>
      </c>
      <c r="E31" s="85" t="s">
        <v>163</v>
      </c>
      <c r="F31" s="85" t="s">
        <v>158</v>
      </c>
      <c r="G31" s="85" t="s">
        <v>159</v>
      </c>
      <c r="H31" s="83" t="s">
        <v>211</v>
      </c>
      <c r="I31" s="128">
        <v>1483500</v>
      </c>
      <c r="J31" s="88"/>
      <c r="K31" s="129">
        <v>66994.86</v>
      </c>
    </row>
    <row r="32" spans="1:11" x14ac:dyDescent="0.25">
      <c r="A32" s="83" t="s">
        <v>153</v>
      </c>
      <c r="B32" s="85" t="s">
        <v>154</v>
      </c>
      <c r="C32" s="85" t="s">
        <v>155</v>
      </c>
      <c r="D32" s="85" t="s">
        <v>162</v>
      </c>
      <c r="E32" s="85" t="s">
        <v>163</v>
      </c>
      <c r="F32" s="85" t="s">
        <v>158</v>
      </c>
      <c r="G32" s="85" t="s">
        <v>159</v>
      </c>
      <c r="H32" s="83" t="s">
        <v>212</v>
      </c>
      <c r="I32" s="128">
        <v>5981940</v>
      </c>
      <c r="J32" s="88"/>
      <c r="K32" s="129">
        <v>271759.57</v>
      </c>
    </row>
    <row r="33" spans="1:11" hidden="1" x14ac:dyDescent="0.25">
      <c r="A33" s="83" t="s">
        <v>153</v>
      </c>
      <c r="B33" s="85" t="s">
        <v>154</v>
      </c>
      <c r="C33" s="85" t="s">
        <v>155</v>
      </c>
      <c r="D33" s="85" t="s">
        <v>164</v>
      </c>
      <c r="E33" s="85" t="s">
        <v>165</v>
      </c>
      <c r="F33" s="85" t="s">
        <v>158</v>
      </c>
      <c r="G33" s="85" t="s">
        <v>159</v>
      </c>
      <c r="H33" s="83" t="s">
        <v>194</v>
      </c>
      <c r="I33" s="128">
        <v>-8513205.0529999994</v>
      </c>
      <c r="J33" s="88"/>
      <c r="K33" s="129">
        <v>-337276.13</v>
      </c>
    </row>
    <row r="34" spans="1:11" x14ac:dyDescent="0.25">
      <c r="A34" s="83" t="s">
        <v>153</v>
      </c>
      <c r="B34" s="85" t="s">
        <v>154</v>
      </c>
      <c r="C34" s="85" t="s">
        <v>155</v>
      </c>
      <c r="D34" s="85" t="s">
        <v>164</v>
      </c>
      <c r="E34" s="85" t="s">
        <v>165</v>
      </c>
      <c r="F34" s="85" t="s">
        <v>158</v>
      </c>
      <c r="G34" s="85" t="s">
        <v>159</v>
      </c>
      <c r="H34" s="83" t="s">
        <v>207</v>
      </c>
      <c r="I34" s="128">
        <v>2270459.1329999999</v>
      </c>
      <c r="J34" s="88"/>
      <c r="K34" s="129">
        <v>100783.42</v>
      </c>
    </row>
    <row r="35" spans="1:11" x14ac:dyDescent="0.25">
      <c r="A35" s="83" t="s">
        <v>153</v>
      </c>
      <c r="B35" s="85" t="s">
        <v>154</v>
      </c>
      <c r="C35" s="85" t="s">
        <v>155</v>
      </c>
      <c r="D35" s="85" t="s">
        <v>164</v>
      </c>
      <c r="E35" s="85" t="s">
        <v>165</v>
      </c>
      <c r="F35" s="85" t="s">
        <v>158</v>
      </c>
      <c r="G35" s="85" t="s">
        <v>159</v>
      </c>
      <c r="H35" s="83" t="s">
        <v>209</v>
      </c>
      <c r="I35" s="128">
        <v>3116850.24</v>
      </c>
      <c r="J35" s="88"/>
      <c r="K35" s="129">
        <v>139787.62</v>
      </c>
    </row>
    <row r="36" spans="1:11" x14ac:dyDescent="0.25">
      <c r="A36" s="83" t="s">
        <v>153</v>
      </c>
      <c r="B36" s="85" t="s">
        <v>154</v>
      </c>
      <c r="C36" s="85" t="s">
        <v>155</v>
      </c>
      <c r="D36" s="85" t="s">
        <v>164</v>
      </c>
      <c r="E36" s="85" t="s">
        <v>165</v>
      </c>
      <c r="F36" s="85" t="s">
        <v>158</v>
      </c>
      <c r="G36" s="85" t="s">
        <v>159</v>
      </c>
      <c r="H36" s="83" t="s">
        <v>210</v>
      </c>
      <c r="I36" s="128">
        <v>218400</v>
      </c>
      <c r="J36" s="88"/>
      <c r="K36" s="129">
        <v>9821.4500000000007</v>
      </c>
    </row>
    <row r="37" spans="1:11" x14ac:dyDescent="0.25">
      <c r="A37" s="83" t="s">
        <v>153</v>
      </c>
      <c r="B37" s="85" t="s">
        <v>154</v>
      </c>
      <c r="C37" s="85" t="s">
        <v>155</v>
      </c>
      <c r="D37" s="85" t="s">
        <v>164</v>
      </c>
      <c r="E37" s="85" t="s">
        <v>165</v>
      </c>
      <c r="F37" s="85" t="s">
        <v>158</v>
      </c>
      <c r="G37" s="85" t="s">
        <v>159</v>
      </c>
      <c r="H37" s="83" t="s">
        <v>211</v>
      </c>
      <c r="I37" s="128">
        <v>543600</v>
      </c>
      <c r="J37" s="88"/>
      <c r="K37" s="129">
        <v>24548.98</v>
      </c>
    </row>
    <row r="38" spans="1:11" x14ac:dyDescent="0.25">
      <c r="A38" s="83" t="s">
        <v>153</v>
      </c>
      <c r="B38" s="85" t="s">
        <v>154</v>
      </c>
      <c r="C38" s="85" t="s">
        <v>155</v>
      </c>
      <c r="D38" s="85" t="s">
        <v>164</v>
      </c>
      <c r="E38" s="85" t="s">
        <v>165</v>
      </c>
      <c r="F38" s="85" t="s">
        <v>158</v>
      </c>
      <c r="G38" s="85" t="s">
        <v>159</v>
      </c>
      <c r="H38" s="83" t="s">
        <v>212</v>
      </c>
      <c r="I38" s="128">
        <v>2363895.6800000002</v>
      </c>
      <c r="J38" s="88"/>
      <c r="K38" s="129">
        <v>107391.79</v>
      </c>
    </row>
    <row r="39" spans="1:11" hidden="1" x14ac:dyDescent="0.25">
      <c r="A39" s="83" t="s">
        <v>153</v>
      </c>
      <c r="B39" s="85" t="s">
        <v>154</v>
      </c>
      <c r="C39" s="85" t="s">
        <v>155</v>
      </c>
      <c r="D39" s="85" t="s">
        <v>177</v>
      </c>
      <c r="E39" s="85" t="s">
        <v>178</v>
      </c>
      <c r="F39" s="85" t="s">
        <v>158</v>
      </c>
      <c r="G39" s="85" t="s">
        <v>159</v>
      </c>
      <c r="H39" s="83" t="s">
        <v>194</v>
      </c>
      <c r="I39" s="128">
        <v>-707741.7</v>
      </c>
      <c r="J39" s="88"/>
      <c r="K39" s="129">
        <v>-28039.31</v>
      </c>
    </row>
    <row r="40" spans="1:11" x14ac:dyDescent="0.25">
      <c r="A40" s="83" t="s">
        <v>153</v>
      </c>
      <c r="B40" s="85" t="s">
        <v>154</v>
      </c>
      <c r="C40" s="85" t="s">
        <v>155</v>
      </c>
      <c r="D40" s="85" t="s">
        <v>177</v>
      </c>
      <c r="E40" s="85" t="s">
        <v>178</v>
      </c>
      <c r="F40" s="85" t="s">
        <v>158</v>
      </c>
      <c r="G40" s="85" t="s">
        <v>159</v>
      </c>
      <c r="H40" s="83" t="s">
        <v>212</v>
      </c>
      <c r="I40" s="128">
        <v>707741.7</v>
      </c>
      <c r="J40" s="88"/>
      <c r="K40" s="129">
        <v>32152.71</v>
      </c>
    </row>
    <row r="41" spans="1:11" hidden="1" x14ac:dyDescent="0.25">
      <c r="A41" s="83" t="s">
        <v>153</v>
      </c>
      <c r="B41" s="85" t="s">
        <v>154</v>
      </c>
      <c r="C41" s="85" t="s">
        <v>155</v>
      </c>
      <c r="D41" s="85" t="s">
        <v>330</v>
      </c>
      <c r="E41" s="85" t="s">
        <v>329</v>
      </c>
      <c r="F41" s="85" t="s">
        <v>158</v>
      </c>
      <c r="G41" s="85" t="s">
        <v>159</v>
      </c>
      <c r="H41" s="83" t="s">
        <v>194</v>
      </c>
      <c r="I41" s="128">
        <v>-1791854.64</v>
      </c>
      <c r="J41" s="88"/>
      <c r="K41" s="129">
        <v>-70989.7</v>
      </c>
    </row>
    <row r="42" spans="1:11" x14ac:dyDescent="0.25">
      <c r="A42" s="83" t="s">
        <v>153</v>
      </c>
      <c r="B42" s="85" t="s">
        <v>154</v>
      </c>
      <c r="C42" s="85" t="s">
        <v>155</v>
      </c>
      <c r="D42" s="85" t="s">
        <v>330</v>
      </c>
      <c r="E42" s="85" t="s">
        <v>329</v>
      </c>
      <c r="F42" s="85" t="s">
        <v>158</v>
      </c>
      <c r="G42" s="85" t="s">
        <v>159</v>
      </c>
      <c r="H42" s="83" t="s">
        <v>207</v>
      </c>
      <c r="I42" s="128">
        <v>1791854.64</v>
      </c>
      <c r="J42" s="88"/>
      <c r="K42" s="129">
        <v>79538.64</v>
      </c>
    </row>
    <row r="43" spans="1:11" hidden="1" x14ac:dyDescent="0.25">
      <c r="A43" s="83" t="s">
        <v>153</v>
      </c>
      <c r="B43" s="85" t="s">
        <v>154</v>
      </c>
      <c r="C43" s="85" t="s">
        <v>155</v>
      </c>
      <c r="D43" s="85" t="s">
        <v>166</v>
      </c>
      <c r="E43" s="85" t="s">
        <v>167</v>
      </c>
      <c r="F43" s="85" t="s">
        <v>158</v>
      </c>
      <c r="G43" s="85" t="s">
        <v>159</v>
      </c>
      <c r="H43" s="83" t="s">
        <v>194</v>
      </c>
      <c r="I43" s="128">
        <v>-14738221.922</v>
      </c>
      <c r="J43" s="88"/>
      <c r="K43" s="129">
        <v>-583898.87</v>
      </c>
    </row>
    <row r="44" spans="1:11" x14ac:dyDescent="0.25">
      <c r="A44" s="83" t="s">
        <v>153</v>
      </c>
      <c r="B44" s="85" t="s">
        <v>154</v>
      </c>
      <c r="C44" s="85" t="s">
        <v>155</v>
      </c>
      <c r="D44" s="85" t="s">
        <v>166</v>
      </c>
      <c r="E44" s="85" t="s">
        <v>167</v>
      </c>
      <c r="F44" s="85" t="s">
        <v>158</v>
      </c>
      <c r="G44" s="85" t="s">
        <v>159</v>
      </c>
      <c r="H44" s="83" t="s">
        <v>207</v>
      </c>
      <c r="I44" s="128">
        <v>5531031.7079999996</v>
      </c>
      <c r="J44" s="88"/>
      <c r="K44" s="129">
        <v>245516.97</v>
      </c>
    </row>
    <row r="45" spans="1:11" x14ac:dyDescent="0.25">
      <c r="A45" s="83" t="s">
        <v>153</v>
      </c>
      <c r="B45" s="85" t="s">
        <v>154</v>
      </c>
      <c r="C45" s="85" t="s">
        <v>155</v>
      </c>
      <c r="D45" s="85" t="s">
        <v>166</v>
      </c>
      <c r="E45" s="85" t="s">
        <v>167</v>
      </c>
      <c r="F45" s="85" t="s">
        <v>158</v>
      </c>
      <c r="G45" s="85" t="s">
        <v>159</v>
      </c>
      <c r="H45" s="83" t="s">
        <v>209</v>
      </c>
      <c r="I45" s="128">
        <v>9207190.2139999997</v>
      </c>
      <c r="J45" s="88"/>
      <c r="K45" s="129">
        <v>412933.28</v>
      </c>
    </row>
    <row r="46" spans="1:11" hidden="1" x14ac:dyDescent="0.25">
      <c r="A46" s="83" t="s">
        <v>153</v>
      </c>
      <c r="B46" s="85" t="s">
        <v>154</v>
      </c>
      <c r="C46" s="85" t="s">
        <v>168</v>
      </c>
      <c r="D46" s="85" t="s">
        <v>169</v>
      </c>
      <c r="E46" s="85" t="s">
        <v>157</v>
      </c>
      <c r="F46" s="85" t="s">
        <v>158</v>
      </c>
      <c r="G46" s="85" t="s">
        <v>159</v>
      </c>
      <c r="H46" s="83" t="s">
        <v>194</v>
      </c>
      <c r="I46" s="128">
        <v>-11721</v>
      </c>
      <c r="J46" s="88"/>
      <c r="K46" s="129">
        <v>-464.37</v>
      </c>
    </row>
    <row r="47" spans="1:11" x14ac:dyDescent="0.25">
      <c r="A47" s="83" t="s">
        <v>153</v>
      </c>
      <c r="B47" s="85" t="s">
        <v>154</v>
      </c>
      <c r="C47" s="85" t="s">
        <v>168</v>
      </c>
      <c r="D47" s="85" t="s">
        <v>169</v>
      </c>
      <c r="E47" s="85" t="s">
        <v>157</v>
      </c>
      <c r="F47" s="85" t="s">
        <v>158</v>
      </c>
      <c r="G47" s="85" t="s">
        <v>159</v>
      </c>
      <c r="H47" s="83" t="s">
        <v>207</v>
      </c>
      <c r="I47" s="128">
        <v>8000</v>
      </c>
      <c r="J47" s="88"/>
      <c r="K47" s="129">
        <v>355.11</v>
      </c>
    </row>
    <row r="48" spans="1:11" x14ac:dyDescent="0.25">
      <c r="A48" s="83" t="s">
        <v>153</v>
      </c>
      <c r="B48" s="85" t="s">
        <v>154</v>
      </c>
      <c r="C48" s="85" t="s">
        <v>168</v>
      </c>
      <c r="D48" s="85" t="s">
        <v>169</v>
      </c>
      <c r="E48" s="85" t="s">
        <v>157</v>
      </c>
      <c r="F48" s="85" t="s">
        <v>158</v>
      </c>
      <c r="G48" s="85" t="s">
        <v>159</v>
      </c>
      <c r="H48" s="83" t="s">
        <v>208</v>
      </c>
      <c r="I48" s="128">
        <v>107</v>
      </c>
      <c r="J48" s="88"/>
      <c r="K48" s="129">
        <v>4.7699999999999996</v>
      </c>
    </row>
    <row r="49" spans="1:11" x14ac:dyDescent="0.25">
      <c r="A49" s="83" t="s">
        <v>153</v>
      </c>
      <c r="B49" s="85" t="s">
        <v>154</v>
      </c>
      <c r="C49" s="85" t="s">
        <v>168</v>
      </c>
      <c r="D49" s="85" t="s">
        <v>169</v>
      </c>
      <c r="E49" s="85" t="s">
        <v>157</v>
      </c>
      <c r="F49" s="85" t="s">
        <v>158</v>
      </c>
      <c r="G49" s="85" t="s">
        <v>159</v>
      </c>
      <c r="H49" s="83" t="s">
        <v>209</v>
      </c>
      <c r="I49" s="128">
        <v>440</v>
      </c>
      <c r="J49" s="88"/>
      <c r="K49" s="129">
        <v>19.73</v>
      </c>
    </row>
    <row r="50" spans="1:11" x14ac:dyDescent="0.25">
      <c r="A50" s="83" t="s">
        <v>153</v>
      </c>
      <c r="B50" s="85" t="s">
        <v>154</v>
      </c>
      <c r="C50" s="85" t="s">
        <v>168</v>
      </c>
      <c r="D50" s="85" t="s">
        <v>169</v>
      </c>
      <c r="E50" s="85" t="s">
        <v>157</v>
      </c>
      <c r="F50" s="85" t="s">
        <v>158</v>
      </c>
      <c r="G50" s="85" t="s">
        <v>159</v>
      </c>
      <c r="H50" s="83" t="s">
        <v>210</v>
      </c>
      <c r="I50" s="128">
        <v>2080</v>
      </c>
      <c r="J50" s="88"/>
      <c r="K50" s="129">
        <v>93.54</v>
      </c>
    </row>
    <row r="51" spans="1:11" x14ac:dyDescent="0.25">
      <c r="A51" s="83" t="s">
        <v>153</v>
      </c>
      <c r="B51" s="85" t="s">
        <v>154</v>
      </c>
      <c r="C51" s="85" t="s">
        <v>168</v>
      </c>
      <c r="D51" s="85" t="s">
        <v>169</v>
      </c>
      <c r="E51" s="85" t="s">
        <v>157</v>
      </c>
      <c r="F51" s="85" t="s">
        <v>158</v>
      </c>
      <c r="G51" s="85" t="s">
        <v>159</v>
      </c>
      <c r="H51" s="83" t="s">
        <v>212</v>
      </c>
      <c r="I51" s="128">
        <v>1094</v>
      </c>
      <c r="J51" s="88"/>
      <c r="K51" s="129">
        <v>49.7</v>
      </c>
    </row>
    <row r="52" spans="1:11" hidden="1" x14ac:dyDescent="0.25">
      <c r="A52" s="83" t="s">
        <v>153</v>
      </c>
      <c r="B52" s="85" t="s">
        <v>154</v>
      </c>
      <c r="C52" s="85" t="s">
        <v>168</v>
      </c>
      <c r="D52" s="85" t="s">
        <v>213</v>
      </c>
      <c r="E52" s="85" t="s">
        <v>161</v>
      </c>
      <c r="F52" s="85" t="s">
        <v>158</v>
      </c>
      <c r="G52" s="85" t="s">
        <v>159</v>
      </c>
      <c r="H52" s="83" t="s">
        <v>194</v>
      </c>
      <c r="I52" s="128">
        <v>-162600</v>
      </c>
      <c r="J52" s="88"/>
      <c r="K52" s="129">
        <v>-6441.89</v>
      </c>
    </row>
    <row r="53" spans="1:11" x14ac:dyDescent="0.25">
      <c r="A53" s="83" t="s">
        <v>153</v>
      </c>
      <c r="B53" s="85" t="s">
        <v>154</v>
      </c>
      <c r="C53" s="85" t="s">
        <v>168</v>
      </c>
      <c r="D53" s="85" t="s">
        <v>213</v>
      </c>
      <c r="E53" s="85" t="s">
        <v>161</v>
      </c>
      <c r="F53" s="85" t="s">
        <v>158</v>
      </c>
      <c r="G53" s="85" t="s">
        <v>159</v>
      </c>
      <c r="H53" s="83" t="s">
        <v>212</v>
      </c>
      <c r="I53" s="128">
        <v>162600</v>
      </c>
      <c r="J53" s="88"/>
      <c r="K53" s="129">
        <v>7386.92</v>
      </c>
    </row>
    <row r="54" spans="1:11" hidden="1" x14ac:dyDescent="0.25">
      <c r="A54" s="83" t="s">
        <v>153</v>
      </c>
      <c r="B54" s="85" t="s">
        <v>154</v>
      </c>
      <c r="C54" s="85" t="s">
        <v>170</v>
      </c>
      <c r="D54" s="85" t="s">
        <v>171</v>
      </c>
      <c r="E54" s="85" t="s">
        <v>157</v>
      </c>
      <c r="F54" s="85" t="s">
        <v>158</v>
      </c>
      <c r="G54" s="85" t="s">
        <v>159</v>
      </c>
      <c r="H54" s="83" t="s">
        <v>194</v>
      </c>
      <c r="I54" s="128">
        <v>-441906.36</v>
      </c>
      <c r="J54" s="88"/>
      <c r="K54" s="129">
        <v>-17507.400000000001</v>
      </c>
    </row>
    <row r="55" spans="1:11" x14ac:dyDescent="0.25">
      <c r="A55" s="83" t="s">
        <v>153</v>
      </c>
      <c r="B55" s="85" t="s">
        <v>154</v>
      </c>
      <c r="C55" s="85" t="s">
        <v>170</v>
      </c>
      <c r="D55" s="85" t="s">
        <v>171</v>
      </c>
      <c r="E55" s="85" t="s">
        <v>157</v>
      </c>
      <c r="F55" s="85" t="s">
        <v>158</v>
      </c>
      <c r="G55" s="85" t="s">
        <v>159</v>
      </c>
      <c r="H55" s="83" t="s">
        <v>207</v>
      </c>
      <c r="I55" s="128">
        <v>116428</v>
      </c>
      <c r="J55" s="88"/>
      <c r="K55" s="129">
        <v>5168.22</v>
      </c>
    </row>
    <row r="56" spans="1:11" x14ac:dyDescent="0.25">
      <c r="A56" s="83" t="s">
        <v>153</v>
      </c>
      <c r="B56" s="85" t="s">
        <v>154</v>
      </c>
      <c r="C56" s="85" t="s">
        <v>170</v>
      </c>
      <c r="D56" s="85" t="s">
        <v>171</v>
      </c>
      <c r="E56" s="85" t="s">
        <v>157</v>
      </c>
      <c r="F56" s="85" t="s">
        <v>158</v>
      </c>
      <c r="G56" s="85" t="s">
        <v>159</v>
      </c>
      <c r="H56" s="83" t="s">
        <v>209</v>
      </c>
      <c r="I56" s="128">
        <v>4130</v>
      </c>
      <c r="J56" s="88"/>
      <c r="K56" s="129">
        <v>185.22</v>
      </c>
    </row>
    <row r="57" spans="1:11" x14ac:dyDescent="0.25">
      <c r="A57" s="83" t="s">
        <v>153</v>
      </c>
      <c r="B57" s="85" t="s">
        <v>154</v>
      </c>
      <c r="C57" s="85" t="s">
        <v>170</v>
      </c>
      <c r="D57" s="85" t="s">
        <v>171</v>
      </c>
      <c r="E57" s="85" t="s">
        <v>157</v>
      </c>
      <c r="F57" s="85" t="s">
        <v>158</v>
      </c>
      <c r="G57" s="85" t="s">
        <v>159</v>
      </c>
      <c r="H57" s="83" t="s">
        <v>210</v>
      </c>
      <c r="I57" s="128">
        <v>14457</v>
      </c>
      <c r="J57" s="88"/>
      <c r="K57" s="129">
        <v>650.13</v>
      </c>
    </row>
    <row r="58" spans="1:11" x14ac:dyDescent="0.25">
      <c r="A58" s="83" t="s">
        <v>153</v>
      </c>
      <c r="B58" s="85" t="s">
        <v>154</v>
      </c>
      <c r="C58" s="85" t="s">
        <v>170</v>
      </c>
      <c r="D58" s="85" t="s">
        <v>171</v>
      </c>
      <c r="E58" s="85" t="s">
        <v>157</v>
      </c>
      <c r="F58" s="85" t="s">
        <v>158</v>
      </c>
      <c r="G58" s="85" t="s">
        <v>159</v>
      </c>
      <c r="H58" s="83" t="s">
        <v>211</v>
      </c>
      <c r="I58" s="128">
        <v>256</v>
      </c>
      <c r="J58" s="88"/>
      <c r="K58" s="129">
        <v>11.56</v>
      </c>
    </row>
    <row r="59" spans="1:11" x14ac:dyDescent="0.25">
      <c r="A59" s="83" t="s">
        <v>153</v>
      </c>
      <c r="B59" s="85" t="s">
        <v>154</v>
      </c>
      <c r="C59" s="85" t="s">
        <v>170</v>
      </c>
      <c r="D59" s="85" t="s">
        <v>171</v>
      </c>
      <c r="E59" s="85" t="s">
        <v>157</v>
      </c>
      <c r="F59" s="85" t="s">
        <v>158</v>
      </c>
      <c r="G59" s="85" t="s">
        <v>159</v>
      </c>
      <c r="H59" s="83" t="s">
        <v>212</v>
      </c>
      <c r="I59" s="128">
        <v>306635.36</v>
      </c>
      <c r="J59" s="88"/>
      <c r="K59" s="129">
        <v>13930.46</v>
      </c>
    </row>
    <row r="60" spans="1:11" hidden="1" x14ac:dyDescent="0.25">
      <c r="A60" s="83" t="s">
        <v>153</v>
      </c>
      <c r="B60" s="85" t="s">
        <v>154</v>
      </c>
      <c r="C60" s="85" t="s">
        <v>170</v>
      </c>
      <c r="D60" s="85" t="s">
        <v>172</v>
      </c>
      <c r="E60" s="85" t="s">
        <v>161</v>
      </c>
      <c r="F60" s="85" t="s">
        <v>158</v>
      </c>
      <c r="G60" s="85" t="s">
        <v>159</v>
      </c>
      <c r="H60" s="83" t="s">
        <v>194</v>
      </c>
      <c r="I60" s="128">
        <v>-61635.08</v>
      </c>
      <c r="J60" s="88"/>
      <c r="K60" s="129">
        <v>-2441.86</v>
      </c>
    </row>
    <row r="61" spans="1:11" x14ac:dyDescent="0.25">
      <c r="A61" s="83" t="s">
        <v>153</v>
      </c>
      <c r="B61" s="85" t="s">
        <v>154</v>
      </c>
      <c r="C61" s="85" t="s">
        <v>170</v>
      </c>
      <c r="D61" s="85" t="s">
        <v>172</v>
      </c>
      <c r="E61" s="85" t="s">
        <v>161</v>
      </c>
      <c r="F61" s="85" t="s">
        <v>158</v>
      </c>
      <c r="G61" s="85" t="s">
        <v>159</v>
      </c>
      <c r="H61" s="83" t="s">
        <v>207</v>
      </c>
      <c r="I61" s="128">
        <v>27040</v>
      </c>
      <c r="J61" s="88"/>
      <c r="K61" s="129">
        <v>1200.28</v>
      </c>
    </row>
    <row r="62" spans="1:11" x14ac:dyDescent="0.25">
      <c r="A62" s="83" t="s">
        <v>153</v>
      </c>
      <c r="B62" s="85" t="s">
        <v>154</v>
      </c>
      <c r="C62" s="85" t="s">
        <v>170</v>
      </c>
      <c r="D62" s="85" t="s">
        <v>172</v>
      </c>
      <c r="E62" s="85" t="s">
        <v>161</v>
      </c>
      <c r="F62" s="85" t="s">
        <v>158</v>
      </c>
      <c r="G62" s="85" t="s">
        <v>159</v>
      </c>
      <c r="H62" s="83" t="s">
        <v>212</v>
      </c>
      <c r="I62" s="132">
        <v>34595.08</v>
      </c>
      <c r="J62" s="89"/>
      <c r="K62" s="130">
        <v>1571.66</v>
      </c>
    </row>
    <row r="64" spans="1:11" x14ac:dyDescent="0.25">
      <c r="I64" s="90">
        <v>58398013.565000005</v>
      </c>
      <c r="J64" t="s">
        <v>439</v>
      </c>
    </row>
    <row r="66" spans="9:10" x14ac:dyDescent="0.25">
      <c r="I66" s="90">
        <v>31857622</v>
      </c>
      <c r="J66" t="s">
        <v>221</v>
      </c>
    </row>
    <row r="67" spans="9:10" x14ac:dyDescent="0.25">
      <c r="I67" s="94">
        <v>33241824</v>
      </c>
      <c r="J67" t="s">
        <v>432</v>
      </c>
    </row>
    <row r="68" spans="9:10" x14ac:dyDescent="0.25">
      <c r="I68" s="91">
        <v>-1384202</v>
      </c>
      <c r="J68" t="s">
        <v>174</v>
      </c>
    </row>
    <row r="70" spans="9:10" ht="16.5" thickBot="1" x14ac:dyDescent="0.3">
      <c r="I70" s="95">
        <v>57013811.565000005</v>
      </c>
      <c r="J70" t="s">
        <v>175</v>
      </c>
    </row>
    <row r="71" spans="9:10" ht="15.75" thickTop="1" x14ac:dyDescent="0.25"/>
  </sheetData>
  <autoFilter ref="A9:K62">
    <filterColumn colId="7">
      <filters>
        <filter val="0.04427000"/>
        <filter val="0.04438900"/>
        <filter val="0.04454000"/>
        <filter val="0.04457900"/>
        <filter val="0.04484900"/>
        <filter val="0.04497000"/>
        <filter val="0.04516000"/>
        <filter val="0.04543000"/>
      </filters>
    </filterColumn>
  </autoFilter>
  <printOptions horizontalCentered="1"/>
  <pageMargins left="0" right="0" top="0.65" bottom="0.75" header="0.3" footer="0.1"/>
  <pageSetup scale="80" orientation="landscape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workbookViewId="0">
      <selection activeCell="H24" activeCellId="2" sqref="D10:D16 F10:F16 H24"/>
    </sheetView>
  </sheetViews>
  <sheetFormatPr defaultRowHeight="15" outlineLevelRow="2" x14ac:dyDescent="0.25"/>
  <cols>
    <col min="1" max="1" width="7.28515625" customWidth="1"/>
    <col min="2" max="2" width="16.85546875" customWidth="1"/>
    <col min="3" max="3" width="4" customWidth="1"/>
    <col min="4" max="4" width="12.85546875" customWidth="1"/>
    <col min="5" max="5" width="4.85546875" customWidth="1"/>
    <col min="6" max="6" width="13" customWidth="1"/>
    <col min="7" max="7" width="5.85546875" customWidth="1"/>
    <col min="8" max="8" width="16.5703125" customWidth="1"/>
    <col min="9" max="9" width="3.28515625" customWidth="1"/>
    <col min="12" max="12" width="0" hidden="1" customWidth="1"/>
    <col min="13" max="13" width="13.140625" hidden="1" customWidth="1"/>
    <col min="14" max="14" width="9.85546875" hidden="1" customWidth="1"/>
    <col min="15" max="15" width="11.7109375" hidden="1" customWidth="1"/>
    <col min="16" max="16" width="13.28515625" hidden="1" customWidth="1"/>
    <col min="17" max="17" width="0" hidden="1" customWidth="1"/>
    <col min="18" max="18" width="19" customWidth="1"/>
    <col min="20" max="20" width="14.28515625" customWidth="1"/>
    <col min="21" max="21" width="11.28515625" bestFit="1" customWidth="1"/>
    <col min="22" max="22" width="13.28515625" bestFit="1" customWidth="1"/>
  </cols>
  <sheetData>
    <row r="1" spans="1:22" ht="26.25" x14ac:dyDescent="0.4">
      <c r="A1" s="313" t="s">
        <v>740</v>
      </c>
    </row>
    <row r="3" spans="1:22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</row>
    <row r="5" spans="1:22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22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22" x14ac:dyDescent="0.25">
      <c r="B7" s="403">
        <v>44866</v>
      </c>
      <c r="C7" s="403"/>
      <c r="D7" s="403"/>
      <c r="E7" s="403"/>
      <c r="F7" s="403"/>
      <c r="G7" s="403"/>
      <c r="H7" s="403"/>
      <c r="I7" s="403"/>
    </row>
    <row r="8" spans="1:22" ht="21.75" customHeight="1" x14ac:dyDescent="0.25">
      <c r="E8" s="105"/>
    </row>
    <row r="9" spans="1:22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102" t="s">
        <v>181</v>
      </c>
      <c r="M9" s="404" t="s">
        <v>352</v>
      </c>
      <c r="N9" s="404"/>
      <c r="O9" s="404"/>
      <c r="R9" s="215"/>
    </row>
    <row r="10" spans="1:22" s="76" customFormat="1" ht="15.75" thickTop="1" x14ac:dyDescent="0.25">
      <c r="B10" s="97" t="s">
        <v>206</v>
      </c>
      <c r="C10" s="109" t="s">
        <v>139</v>
      </c>
      <c r="D10" s="314" t="s">
        <v>739</v>
      </c>
      <c r="E10" s="109" t="s">
        <v>193</v>
      </c>
      <c r="F10" s="331" t="s">
        <v>739</v>
      </c>
      <c r="H10" s="104">
        <v>430695.49987080001</v>
      </c>
      <c r="J10" s="100"/>
      <c r="M10" s="209">
        <v>0</v>
      </c>
      <c r="N10" t="s">
        <v>345</v>
      </c>
      <c r="O10"/>
      <c r="R10" s="127"/>
      <c r="U10" s="126"/>
    </row>
    <row r="11" spans="1:22" s="76" customFormat="1" x14ac:dyDescent="0.25">
      <c r="B11" s="97" t="s">
        <v>206</v>
      </c>
      <c r="C11" s="109" t="s">
        <v>351</v>
      </c>
      <c r="D11" s="315" t="s">
        <v>739</v>
      </c>
      <c r="E11" s="109" t="s">
        <v>193</v>
      </c>
      <c r="F11" s="332" t="s">
        <v>739</v>
      </c>
      <c r="H11" s="104">
        <v>986236.88841240003</v>
      </c>
      <c r="J11" s="100"/>
      <c r="M11" s="209"/>
      <c r="N11"/>
      <c r="O11"/>
      <c r="R11" s="233"/>
      <c r="U11" s="126"/>
    </row>
    <row r="12" spans="1:22" s="76" customFormat="1" ht="15.75" hidden="1" customHeight="1" outlineLevel="1" x14ac:dyDescent="0.25">
      <c r="B12" s="97" t="s">
        <v>410</v>
      </c>
      <c r="C12" s="109" t="s">
        <v>351</v>
      </c>
      <c r="D12" s="315" t="s">
        <v>739</v>
      </c>
      <c r="E12" s="109" t="s">
        <v>193</v>
      </c>
      <c r="F12" s="332" t="s">
        <v>739</v>
      </c>
      <c r="G12" s="109" t="s">
        <v>351</v>
      </c>
      <c r="H12" s="104">
        <v>0</v>
      </c>
      <c r="I12" s="230" t="s">
        <v>255</v>
      </c>
      <c r="J12" s="100"/>
      <c r="M12" s="209"/>
      <c r="N12"/>
      <c r="O12"/>
      <c r="R12" s="232"/>
    </row>
    <row r="13" spans="1:22" s="76" customFormat="1" hidden="1" outlineLevel="1" x14ac:dyDescent="0.25">
      <c r="B13" s="97" t="s">
        <v>429</v>
      </c>
      <c r="C13" s="109" t="s">
        <v>351</v>
      </c>
      <c r="D13" s="315" t="s">
        <v>739</v>
      </c>
      <c r="E13" s="109" t="s">
        <v>193</v>
      </c>
      <c r="F13" s="332" t="s">
        <v>739</v>
      </c>
      <c r="G13" s="109" t="s">
        <v>351</v>
      </c>
      <c r="H13" s="104">
        <v>0</v>
      </c>
      <c r="I13" s="230" t="s">
        <v>255</v>
      </c>
      <c r="J13" s="100"/>
      <c r="M13" s="213">
        <v>0</v>
      </c>
      <c r="N13" t="s">
        <v>350</v>
      </c>
      <c r="O13"/>
      <c r="R13" s="232"/>
      <c r="T13" s="126"/>
    </row>
    <row r="14" spans="1:22" s="76" customFormat="1" hidden="1" outlineLevel="1" x14ac:dyDescent="0.25">
      <c r="B14" s="97" t="s">
        <v>436</v>
      </c>
      <c r="C14" s="109"/>
      <c r="D14" s="315" t="s">
        <v>739</v>
      </c>
      <c r="E14" s="109"/>
      <c r="F14" s="332" t="s">
        <v>739</v>
      </c>
      <c r="G14" s="109" t="s">
        <v>204</v>
      </c>
      <c r="H14" s="104">
        <v>0</v>
      </c>
      <c r="I14" s="230"/>
      <c r="J14" s="100"/>
      <c r="M14" s="210"/>
      <c r="N14"/>
      <c r="O14"/>
      <c r="R14" s="212"/>
      <c r="T14" s="126"/>
    </row>
    <row r="15" spans="1:22" s="76" customFormat="1" hidden="1" outlineLevel="1" x14ac:dyDescent="0.25">
      <c r="B15" s="97" t="s">
        <v>428</v>
      </c>
      <c r="C15" s="109"/>
      <c r="D15" s="315" t="s">
        <v>739</v>
      </c>
      <c r="E15" s="109"/>
      <c r="F15" s="332" t="s">
        <v>739</v>
      </c>
      <c r="G15" s="109" t="s">
        <v>427</v>
      </c>
      <c r="H15" s="104">
        <v>0</v>
      </c>
      <c r="J15" s="100"/>
      <c r="M15" s="210"/>
      <c r="N15"/>
      <c r="O15"/>
    </row>
    <row r="16" spans="1:22" s="76" customFormat="1" ht="15.75" collapsed="1" thickBot="1" x14ac:dyDescent="0.3">
      <c r="B16" s="97" t="s">
        <v>179</v>
      </c>
      <c r="C16" s="109" t="s">
        <v>187</v>
      </c>
      <c r="D16" s="325" t="s">
        <v>739</v>
      </c>
      <c r="E16" s="109" t="s">
        <v>190</v>
      </c>
      <c r="F16" s="333" t="s">
        <v>739</v>
      </c>
      <c r="G16" s="109" t="s">
        <v>187</v>
      </c>
      <c r="H16" s="104">
        <v>448079.25</v>
      </c>
      <c r="J16" s="99"/>
      <c r="M16" s="209">
        <v>0</v>
      </c>
      <c r="N16" t="s">
        <v>348</v>
      </c>
      <c r="O16"/>
      <c r="T16" s="126"/>
      <c r="V16" s="126"/>
    </row>
    <row r="17" spans="2:22" s="76" customFormat="1" hidden="1" x14ac:dyDescent="0.25">
      <c r="B17" s="97" t="s">
        <v>401</v>
      </c>
      <c r="C17" s="109" t="s">
        <v>187</v>
      </c>
      <c r="D17" s="110">
        <v>0</v>
      </c>
      <c r="E17" s="109"/>
      <c r="F17" s="112" t="e">
        <v>#DIV/0!</v>
      </c>
      <c r="G17" s="109" t="s">
        <v>187</v>
      </c>
      <c r="H17" s="104">
        <v>0</v>
      </c>
      <c r="J17" s="99"/>
      <c r="M17" s="209"/>
      <c r="N17"/>
      <c r="O17"/>
      <c r="T17" s="126">
        <v>622.52</v>
      </c>
    </row>
    <row r="18" spans="2:22" s="76" customFormat="1" hidden="1" outlineLevel="2" x14ac:dyDescent="0.25">
      <c r="B18" s="97" t="s">
        <v>191</v>
      </c>
      <c r="C18" s="109" t="s">
        <v>219</v>
      </c>
      <c r="D18" s="122">
        <v>0</v>
      </c>
      <c r="E18" s="109" t="s">
        <v>190</v>
      </c>
      <c r="F18" s="112">
        <v>3.6150000000000002E-2</v>
      </c>
      <c r="G18" s="109"/>
      <c r="H18" s="104">
        <v>0</v>
      </c>
      <c r="J18" s="99"/>
      <c r="M18" s="206"/>
      <c r="N18"/>
      <c r="O18"/>
    </row>
    <row r="19" spans="2:22" s="76" customFormat="1" ht="15.75" hidden="1" outlineLevel="2" x14ac:dyDescent="0.25">
      <c r="B19" s="97" t="s">
        <v>192</v>
      </c>
      <c r="C19" s="109" t="s">
        <v>219</v>
      </c>
      <c r="D19" s="122">
        <v>0</v>
      </c>
      <c r="E19" s="111"/>
      <c r="F19" s="120" t="e">
        <v>#DIV/0!</v>
      </c>
      <c r="G19" s="109" t="s">
        <v>219</v>
      </c>
      <c r="H19" s="121">
        <v>0</v>
      </c>
      <c r="J19" s="99"/>
      <c r="M19" s="206"/>
      <c r="N19"/>
      <c r="O19"/>
    </row>
    <row r="20" spans="2:22" s="76" customFormat="1" ht="17.25" customHeight="1" collapsed="1" thickTop="1" x14ac:dyDescent="0.25">
      <c r="B20" s="97" t="s">
        <v>173</v>
      </c>
      <c r="C20" s="97"/>
      <c r="D20" s="113">
        <v>42595119.049999997</v>
      </c>
      <c r="E20" s="114" t="s">
        <v>137</v>
      </c>
      <c r="F20" s="115"/>
      <c r="G20" s="115"/>
      <c r="H20" s="116">
        <v>1865011.6382832001</v>
      </c>
      <c r="K20" s="76" t="s">
        <v>408</v>
      </c>
      <c r="S20" s="136"/>
    </row>
    <row r="21" spans="2:22" s="76" customFormat="1" ht="25.5" customHeight="1" x14ac:dyDescent="0.2">
      <c r="D21" s="108" t="s">
        <v>185</v>
      </c>
      <c r="E21" s="99"/>
      <c r="H21" s="108" t="s">
        <v>186</v>
      </c>
      <c r="M21" s="404" t="s">
        <v>189</v>
      </c>
      <c r="N21" s="404"/>
      <c r="O21" s="404"/>
    </row>
    <row r="22" spans="2:22" s="76" customFormat="1" x14ac:dyDescent="0.25">
      <c r="D22" s="99"/>
      <c r="E22" s="99"/>
      <c r="F22" s="97" t="s">
        <v>183</v>
      </c>
      <c r="G22" s="138" t="s">
        <v>186</v>
      </c>
      <c r="H22" s="104">
        <v>1865011.6382832001</v>
      </c>
      <c r="L22" s="207" t="s">
        <v>190</v>
      </c>
      <c r="M22" s="118">
        <v>58067.76</v>
      </c>
      <c r="N22" t="s">
        <v>345</v>
      </c>
      <c r="O22"/>
    </row>
    <row r="23" spans="2:22" s="76" customFormat="1" ht="15.75" thickBot="1" x14ac:dyDescent="0.3">
      <c r="D23" s="99"/>
      <c r="E23" s="99"/>
      <c r="F23" s="97" t="s">
        <v>182</v>
      </c>
      <c r="G23" s="138" t="s">
        <v>185</v>
      </c>
      <c r="H23" s="289">
        <v>42595119.049999997</v>
      </c>
      <c r="L23" s="207" t="s">
        <v>190</v>
      </c>
      <c r="M23" s="119">
        <v>-58887</v>
      </c>
      <c r="N23" t="s">
        <v>344</v>
      </c>
      <c r="O23"/>
      <c r="R23" s="126"/>
    </row>
    <row r="24" spans="2:22" s="76" customFormat="1" ht="15" customHeight="1" thickTop="1" thickBot="1" x14ac:dyDescent="0.3">
      <c r="D24" s="99"/>
      <c r="E24" s="99"/>
      <c r="F24" s="97" t="s">
        <v>184</v>
      </c>
      <c r="G24" s="97"/>
      <c r="H24" s="320" t="s">
        <v>739</v>
      </c>
      <c r="I24" s="107" t="s">
        <v>137</v>
      </c>
      <c r="L24" s="207" t="s">
        <v>190</v>
      </c>
      <c r="M24" s="118">
        <v>-819.23999999999796</v>
      </c>
      <c r="N24" t="s">
        <v>343</v>
      </c>
      <c r="O24"/>
    </row>
    <row r="25" spans="2:22" s="76" customFormat="1" ht="15.75" thickTop="1" x14ac:dyDescent="0.25">
      <c r="M25" s="206" t="s">
        <v>342</v>
      </c>
      <c r="N25"/>
      <c r="O25"/>
    </row>
    <row r="26" spans="2:22" s="76" customFormat="1" x14ac:dyDescent="0.25">
      <c r="M26" s="206"/>
      <c r="N26"/>
      <c r="O26"/>
    </row>
    <row r="27" spans="2:22" s="76" customFormat="1" x14ac:dyDescent="0.25">
      <c r="M27" s="206"/>
      <c r="N27"/>
      <c r="O27"/>
    </row>
    <row r="28" spans="2:22" s="76" customFormat="1" hidden="1" x14ac:dyDescent="0.25">
      <c r="E28" s="229" t="s">
        <v>255</v>
      </c>
      <c r="F28" s="126">
        <v>0</v>
      </c>
      <c r="M28" s="206"/>
      <c r="N28"/>
      <c r="O28"/>
    </row>
    <row r="29" spans="2:22" s="76" customFormat="1" hidden="1" x14ac:dyDescent="0.25">
      <c r="E29" s="229" t="s">
        <v>255</v>
      </c>
      <c r="F29" s="126">
        <v>0</v>
      </c>
      <c r="M29" s="206"/>
      <c r="N29"/>
      <c r="O29"/>
    </row>
    <row r="30" spans="2:22" hidden="1" x14ac:dyDescent="0.25">
      <c r="E30" s="229" t="s">
        <v>255</v>
      </c>
      <c r="F30" s="124">
        <v>0</v>
      </c>
    </row>
    <row r="31" spans="2:22" hidden="1" x14ac:dyDescent="0.25">
      <c r="E31" s="228" t="s">
        <v>427</v>
      </c>
      <c r="F31" s="227">
        <v>0</v>
      </c>
      <c r="G31" t="s">
        <v>426</v>
      </c>
      <c r="V31" s="135"/>
    </row>
    <row r="32" spans="2:22" hidden="1" x14ac:dyDescent="0.25">
      <c r="G32" t="s">
        <v>425</v>
      </c>
      <c r="V32" s="135"/>
    </row>
    <row r="33" spans="2:22" ht="21" customHeight="1" outlineLevel="1" x14ac:dyDescent="0.25">
      <c r="B33" t="s">
        <v>341</v>
      </c>
      <c r="D33" s="110"/>
      <c r="H33" s="124"/>
      <c r="V33" s="135"/>
    </row>
    <row r="34" spans="2:22" outlineLevel="1" x14ac:dyDescent="0.25">
      <c r="B34" t="s">
        <v>340</v>
      </c>
    </row>
    <row r="35" spans="2:22" outlineLevel="1" x14ac:dyDescent="0.25">
      <c r="B35" t="s">
        <v>339</v>
      </c>
      <c r="D35" s="91"/>
      <c r="N35" s="404" t="s">
        <v>189</v>
      </c>
      <c r="O35" s="404"/>
      <c r="P35" s="404"/>
    </row>
    <row r="36" spans="2:22" x14ac:dyDescent="0.25">
      <c r="N36" s="205">
        <v>0</v>
      </c>
      <c r="O36" t="s">
        <v>338</v>
      </c>
    </row>
    <row r="37" spans="2:22" x14ac:dyDescent="0.25">
      <c r="N37" s="94">
        <v>0</v>
      </c>
      <c r="O37" t="s">
        <v>337</v>
      </c>
    </row>
    <row r="38" spans="2:22" x14ac:dyDescent="0.25">
      <c r="H38" s="124"/>
      <c r="N38" s="90">
        <v>0</v>
      </c>
      <c r="O38" t="s">
        <v>336</v>
      </c>
      <c r="R38" s="135"/>
    </row>
    <row r="39" spans="2:22" x14ac:dyDescent="0.25">
      <c r="N39" s="90">
        <v>0</v>
      </c>
      <c r="O39" t="s">
        <v>335</v>
      </c>
    </row>
    <row r="40" spans="2:22" x14ac:dyDescent="0.25">
      <c r="H40" s="124"/>
    </row>
    <row r="42" spans="2:22" x14ac:dyDescent="0.25">
      <c r="B42" s="123"/>
    </row>
    <row r="44" spans="2:22" x14ac:dyDescent="0.25">
      <c r="H44" s="91"/>
    </row>
    <row r="45" spans="2:22" x14ac:dyDescent="0.25">
      <c r="H45" s="91"/>
    </row>
  </sheetData>
  <mergeCells count="7">
    <mergeCell ref="A3:S3"/>
    <mergeCell ref="B5:I5"/>
    <mergeCell ref="B6:I6"/>
    <mergeCell ref="B7:I7"/>
    <mergeCell ref="N35:P35"/>
    <mergeCell ref="M9:O9"/>
    <mergeCell ref="M21:O21"/>
  </mergeCells>
  <printOptions horizontalCentered="1"/>
  <pageMargins left="0.3" right="0.3" top="0.75" bottom="0.75" header="0.3" footer="0.2"/>
  <pageSetup orientation="portrait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84" zoomScaleNormal="84" workbookViewId="0">
      <selection activeCell="H15" sqref="H15"/>
    </sheetView>
  </sheetViews>
  <sheetFormatPr defaultRowHeight="15" x14ac:dyDescent="0.25"/>
  <cols>
    <col min="1" max="1" width="12.42578125" customWidth="1"/>
    <col min="2" max="2" width="11" customWidth="1"/>
    <col min="3" max="25" width="7.7109375" customWidth="1"/>
    <col min="31" max="31" width="12.85546875" customWidth="1"/>
  </cols>
  <sheetData>
    <row r="1" spans="1:28" x14ac:dyDescent="0.25">
      <c r="A1" t="s">
        <v>444</v>
      </c>
    </row>
    <row r="3" spans="1:28" x14ac:dyDescent="0.25">
      <c r="A3" t="s">
        <v>136</v>
      </c>
      <c r="B3" t="s">
        <v>443</v>
      </c>
    </row>
    <row r="4" spans="1:28" x14ac:dyDescent="0.25">
      <c r="A4" t="s">
        <v>197</v>
      </c>
      <c r="B4" t="s">
        <v>215</v>
      </c>
    </row>
    <row r="5" spans="1:28" x14ac:dyDescent="0.25">
      <c r="A5" t="s">
        <v>198</v>
      </c>
      <c r="B5" t="s">
        <v>131</v>
      </c>
    </row>
    <row r="6" spans="1:28" x14ac:dyDescent="0.25">
      <c r="A6" t="s">
        <v>199</v>
      </c>
      <c r="B6" t="s">
        <v>132</v>
      </c>
    </row>
    <row r="7" spans="1:28" x14ac:dyDescent="0.25">
      <c r="A7" t="s">
        <v>200</v>
      </c>
      <c r="B7" t="s">
        <v>130</v>
      </c>
    </row>
    <row r="8" spans="1:28" x14ac:dyDescent="0.25">
      <c r="A8" t="s">
        <v>135</v>
      </c>
      <c r="B8" t="s">
        <v>134</v>
      </c>
    </row>
    <row r="10" spans="1:28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</row>
    <row r="11" spans="1:28" x14ac:dyDescent="0.25">
      <c r="A11" s="75">
        <v>44866</v>
      </c>
      <c r="B11">
        <v>55.35</v>
      </c>
      <c r="C11">
        <v>55.35</v>
      </c>
      <c r="D11">
        <v>55.35</v>
      </c>
      <c r="E11">
        <v>55.35</v>
      </c>
      <c r="F11">
        <v>55.35</v>
      </c>
      <c r="G11">
        <v>55.35</v>
      </c>
      <c r="H11">
        <v>62.43</v>
      </c>
      <c r="I11">
        <v>62.43</v>
      </c>
      <c r="J11">
        <v>62.43</v>
      </c>
      <c r="K11">
        <v>62.43</v>
      </c>
      <c r="L11">
        <v>62.43</v>
      </c>
      <c r="M11">
        <v>62.43</v>
      </c>
      <c r="N11">
        <v>62.43</v>
      </c>
      <c r="O11">
        <v>62.43</v>
      </c>
      <c r="P11">
        <v>62.43</v>
      </c>
      <c r="Q11">
        <v>62.43</v>
      </c>
      <c r="R11">
        <v>62.43</v>
      </c>
      <c r="S11">
        <v>62.43</v>
      </c>
      <c r="T11">
        <v>62.43</v>
      </c>
      <c r="U11">
        <v>62.43</v>
      </c>
      <c r="V11">
        <v>62.43</v>
      </c>
      <c r="W11">
        <v>62.43</v>
      </c>
      <c r="X11">
        <v>55.35</v>
      </c>
      <c r="Y11">
        <v>55.35</v>
      </c>
      <c r="Z11">
        <v>62.43</v>
      </c>
      <c r="AA11">
        <v>55.35</v>
      </c>
      <c r="AB11">
        <v>60.07</v>
      </c>
    </row>
    <row r="12" spans="1:28" x14ac:dyDescent="0.25">
      <c r="A12" s="75">
        <v>44867</v>
      </c>
      <c r="B12">
        <v>66.27</v>
      </c>
      <c r="C12">
        <v>66.27</v>
      </c>
      <c r="D12">
        <v>66.27</v>
      </c>
      <c r="E12">
        <v>66.27</v>
      </c>
      <c r="F12">
        <v>66.27</v>
      </c>
      <c r="G12">
        <v>66.27</v>
      </c>
      <c r="H12">
        <v>66.709999999999994</v>
      </c>
      <c r="I12">
        <v>66.709999999999994</v>
      </c>
      <c r="J12">
        <v>66.709999999999994</v>
      </c>
      <c r="K12">
        <v>66.709999999999994</v>
      </c>
      <c r="L12">
        <v>66.709999999999994</v>
      </c>
      <c r="M12">
        <v>66.709999999999994</v>
      </c>
      <c r="N12">
        <v>66.709999999999994</v>
      </c>
      <c r="O12">
        <v>66.709999999999994</v>
      </c>
      <c r="P12">
        <v>66.709999999999994</v>
      </c>
      <c r="Q12">
        <v>66.709999999999994</v>
      </c>
      <c r="R12">
        <v>66.709999999999994</v>
      </c>
      <c r="S12">
        <v>66.709999999999994</v>
      </c>
      <c r="T12">
        <v>66.709999999999994</v>
      </c>
      <c r="U12">
        <v>66.709999999999994</v>
      </c>
      <c r="V12">
        <v>66.709999999999994</v>
      </c>
      <c r="W12">
        <v>66.709999999999994</v>
      </c>
      <c r="X12">
        <v>66.27</v>
      </c>
      <c r="Y12">
        <v>66.27</v>
      </c>
      <c r="Z12">
        <v>66.709999999999994</v>
      </c>
      <c r="AA12">
        <v>66.27</v>
      </c>
      <c r="AB12">
        <v>66.56</v>
      </c>
    </row>
    <row r="13" spans="1:28" x14ac:dyDescent="0.25">
      <c r="A13" s="75">
        <v>44868</v>
      </c>
      <c r="B13">
        <v>71.63</v>
      </c>
      <c r="C13">
        <v>71.63</v>
      </c>
      <c r="D13">
        <v>71.63</v>
      </c>
      <c r="E13">
        <v>71.63</v>
      </c>
      <c r="F13">
        <v>71.63</v>
      </c>
      <c r="G13">
        <v>71.63</v>
      </c>
      <c r="H13">
        <v>72.34</v>
      </c>
      <c r="I13">
        <v>72.34</v>
      </c>
      <c r="J13">
        <v>72.34</v>
      </c>
      <c r="K13">
        <v>72.34</v>
      </c>
      <c r="L13">
        <v>72.34</v>
      </c>
      <c r="M13">
        <v>72.34</v>
      </c>
      <c r="N13">
        <v>72.34</v>
      </c>
      <c r="O13">
        <v>72.34</v>
      </c>
      <c r="P13">
        <v>72.34</v>
      </c>
      <c r="Q13">
        <v>72.34</v>
      </c>
      <c r="R13">
        <v>72.34</v>
      </c>
      <c r="S13">
        <v>72.34</v>
      </c>
      <c r="T13">
        <v>72.34</v>
      </c>
      <c r="U13">
        <v>72.34</v>
      </c>
      <c r="V13">
        <v>72.34</v>
      </c>
      <c r="W13">
        <v>72.34</v>
      </c>
      <c r="X13">
        <v>71.63</v>
      </c>
      <c r="Y13">
        <v>71.63</v>
      </c>
      <c r="Z13">
        <v>72.34</v>
      </c>
      <c r="AA13">
        <v>71.63</v>
      </c>
      <c r="AB13">
        <v>72.099999999999994</v>
      </c>
    </row>
    <row r="14" spans="1:28" x14ac:dyDescent="0.25">
      <c r="A14" s="75">
        <v>44869</v>
      </c>
      <c r="B14">
        <v>54.95</v>
      </c>
      <c r="C14">
        <v>54.95</v>
      </c>
      <c r="D14">
        <v>54.95</v>
      </c>
      <c r="E14">
        <v>54.95</v>
      </c>
      <c r="F14">
        <v>54.95</v>
      </c>
      <c r="G14">
        <v>54.95</v>
      </c>
      <c r="H14">
        <v>46.07</v>
      </c>
      <c r="I14">
        <v>46.07</v>
      </c>
      <c r="J14">
        <v>46.07</v>
      </c>
      <c r="K14">
        <v>46.07</v>
      </c>
      <c r="L14">
        <v>46.07</v>
      </c>
      <c r="M14">
        <v>46.07</v>
      </c>
      <c r="N14">
        <v>46.07</v>
      </c>
      <c r="O14">
        <v>46.07</v>
      </c>
      <c r="P14">
        <v>46.07</v>
      </c>
      <c r="Q14">
        <v>46.07</v>
      </c>
      <c r="R14">
        <v>46.07</v>
      </c>
      <c r="S14">
        <v>46.07</v>
      </c>
      <c r="T14">
        <v>46.07</v>
      </c>
      <c r="U14">
        <v>46.07</v>
      </c>
      <c r="V14">
        <v>46.07</v>
      </c>
      <c r="W14">
        <v>46.07</v>
      </c>
      <c r="X14">
        <v>54.95</v>
      </c>
      <c r="Y14">
        <v>54.95</v>
      </c>
      <c r="Z14">
        <v>46.07</v>
      </c>
      <c r="AA14">
        <v>54.95</v>
      </c>
      <c r="AB14">
        <v>49.03</v>
      </c>
    </row>
    <row r="15" spans="1:28" x14ac:dyDescent="0.25">
      <c r="A15" s="75">
        <v>44870</v>
      </c>
      <c r="B15">
        <v>54.95</v>
      </c>
      <c r="C15">
        <v>54.95</v>
      </c>
      <c r="D15">
        <v>54.95</v>
      </c>
      <c r="E15">
        <v>54.95</v>
      </c>
      <c r="F15">
        <v>54.95</v>
      </c>
      <c r="G15">
        <v>54.95</v>
      </c>
      <c r="H15">
        <v>46.07</v>
      </c>
      <c r="I15">
        <v>46.07</v>
      </c>
      <c r="J15">
        <v>46.07</v>
      </c>
      <c r="K15">
        <v>46.07</v>
      </c>
      <c r="L15">
        <v>46.07</v>
      </c>
      <c r="M15">
        <v>46.07</v>
      </c>
      <c r="N15">
        <v>46.07</v>
      </c>
      <c r="O15">
        <v>46.07</v>
      </c>
      <c r="P15">
        <v>46.07</v>
      </c>
      <c r="Q15">
        <v>46.07</v>
      </c>
      <c r="R15">
        <v>46.07</v>
      </c>
      <c r="S15">
        <v>46.07</v>
      </c>
      <c r="T15">
        <v>46.07</v>
      </c>
      <c r="U15">
        <v>46.07</v>
      </c>
      <c r="V15">
        <v>46.07</v>
      </c>
      <c r="W15">
        <v>46.07</v>
      </c>
      <c r="X15">
        <v>54.95</v>
      </c>
      <c r="Y15">
        <v>54.95</v>
      </c>
      <c r="Z15">
        <v>46.07</v>
      </c>
      <c r="AA15">
        <v>54.95</v>
      </c>
      <c r="AB15">
        <v>49.03</v>
      </c>
    </row>
    <row r="16" spans="1:28" x14ac:dyDescent="0.25">
      <c r="A16" s="75">
        <v>44871</v>
      </c>
      <c r="B16">
        <v>68.77</v>
      </c>
      <c r="C16">
        <v>68.77</v>
      </c>
      <c r="D16">
        <v>68.77</v>
      </c>
      <c r="E16">
        <v>68.77</v>
      </c>
      <c r="F16">
        <v>68.77</v>
      </c>
      <c r="G16">
        <v>68.77</v>
      </c>
      <c r="H16">
        <v>68.77</v>
      </c>
      <c r="I16">
        <v>68.77</v>
      </c>
      <c r="J16">
        <v>68.77</v>
      </c>
      <c r="K16">
        <v>68.77</v>
      </c>
      <c r="L16">
        <v>68.77</v>
      </c>
      <c r="M16">
        <v>68.77</v>
      </c>
      <c r="N16">
        <v>68.77</v>
      </c>
      <c r="O16">
        <v>68.77</v>
      </c>
      <c r="P16">
        <v>68.77</v>
      </c>
      <c r="Q16">
        <v>68.77</v>
      </c>
      <c r="R16">
        <v>68.77</v>
      </c>
      <c r="S16">
        <v>68.77</v>
      </c>
      <c r="T16">
        <v>68.77</v>
      </c>
      <c r="U16">
        <v>68.77</v>
      </c>
      <c r="V16">
        <v>68.77</v>
      </c>
      <c r="W16">
        <v>68.77</v>
      </c>
      <c r="X16">
        <v>68.77</v>
      </c>
      <c r="Y16">
        <v>68.77</v>
      </c>
      <c r="Z16">
        <v>0</v>
      </c>
      <c r="AA16">
        <v>68.77</v>
      </c>
      <c r="AB16">
        <v>68.77</v>
      </c>
    </row>
    <row r="17" spans="1:28" x14ac:dyDescent="0.25">
      <c r="A17" s="75">
        <v>44872</v>
      </c>
      <c r="B17">
        <v>68.77</v>
      </c>
      <c r="C17">
        <v>68.77</v>
      </c>
      <c r="D17">
        <v>68.77</v>
      </c>
      <c r="E17">
        <v>68.77</v>
      </c>
      <c r="F17">
        <v>68.77</v>
      </c>
      <c r="G17">
        <v>68.77</v>
      </c>
      <c r="H17">
        <v>84.25</v>
      </c>
      <c r="I17">
        <v>84.25</v>
      </c>
      <c r="J17">
        <v>84.25</v>
      </c>
      <c r="K17">
        <v>84.25</v>
      </c>
      <c r="L17">
        <v>84.25</v>
      </c>
      <c r="M17">
        <v>84.25</v>
      </c>
      <c r="N17">
        <v>84.25</v>
      </c>
      <c r="O17">
        <v>84.25</v>
      </c>
      <c r="P17">
        <v>84.25</v>
      </c>
      <c r="Q17">
        <v>84.25</v>
      </c>
      <c r="R17">
        <v>84.25</v>
      </c>
      <c r="S17">
        <v>84.25</v>
      </c>
      <c r="T17">
        <v>84.25</v>
      </c>
      <c r="U17">
        <v>84.25</v>
      </c>
      <c r="V17">
        <v>84.25</v>
      </c>
      <c r="W17">
        <v>84.25</v>
      </c>
      <c r="X17">
        <v>68.77</v>
      </c>
      <c r="Y17">
        <v>68.77</v>
      </c>
      <c r="Z17">
        <v>84.25</v>
      </c>
      <c r="AA17">
        <v>68.77</v>
      </c>
      <c r="AB17">
        <v>79.09</v>
      </c>
    </row>
    <row r="18" spans="1:28" x14ac:dyDescent="0.25">
      <c r="A18" s="75">
        <v>44873</v>
      </c>
      <c r="B18">
        <v>78.36</v>
      </c>
      <c r="C18">
        <v>78.36</v>
      </c>
      <c r="D18">
        <v>78.36</v>
      </c>
      <c r="E18">
        <v>78.36</v>
      </c>
      <c r="F18">
        <v>78.36</v>
      </c>
      <c r="G18">
        <v>78.36</v>
      </c>
      <c r="H18">
        <v>92.59</v>
      </c>
      <c r="I18">
        <v>92.59</v>
      </c>
      <c r="J18">
        <v>92.59</v>
      </c>
      <c r="K18">
        <v>92.59</v>
      </c>
      <c r="L18">
        <v>92.59</v>
      </c>
      <c r="M18">
        <v>92.59</v>
      </c>
      <c r="N18">
        <v>92.59</v>
      </c>
      <c r="O18">
        <v>92.59</v>
      </c>
      <c r="P18">
        <v>92.59</v>
      </c>
      <c r="Q18">
        <v>92.59</v>
      </c>
      <c r="R18">
        <v>92.59</v>
      </c>
      <c r="S18">
        <v>92.59</v>
      </c>
      <c r="T18">
        <v>92.59</v>
      </c>
      <c r="U18">
        <v>92.59</v>
      </c>
      <c r="V18">
        <v>92.59</v>
      </c>
      <c r="W18">
        <v>92.59</v>
      </c>
      <c r="X18">
        <v>78.36</v>
      </c>
      <c r="Y18">
        <v>78.36</v>
      </c>
      <c r="Z18">
        <v>92.59</v>
      </c>
      <c r="AA18">
        <v>78.36</v>
      </c>
      <c r="AB18">
        <v>87.85</v>
      </c>
    </row>
    <row r="19" spans="1:28" x14ac:dyDescent="0.25">
      <c r="A19" s="75">
        <v>44874</v>
      </c>
      <c r="B19">
        <v>89.93</v>
      </c>
      <c r="C19">
        <v>89.93</v>
      </c>
      <c r="D19">
        <v>89.93</v>
      </c>
      <c r="E19">
        <v>89.93</v>
      </c>
      <c r="F19">
        <v>89.93</v>
      </c>
      <c r="G19">
        <v>89.93</v>
      </c>
      <c r="H19">
        <v>107.43</v>
      </c>
      <c r="I19">
        <v>107.43</v>
      </c>
      <c r="J19">
        <v>107.43</v>
      </c>
      <c r="K19">
        <v>107.43</v>
      </c>
      <c r="L19">
        <v>107.43</v>
      </c>
      <c r="M19">
        <v>107.43</v>
      </c>
      <c r="N19">
        <v>107.43</v>
      </c>
      <c r="O19">
        <v>107.43</v>
      </c>
      <c r="P19">
        <v>107.43</v>
      </c>
      <c r="Q19">
        <v>107.43</v>
      </c>
      <c r="R19">
        <v>107.43</v>
      </c>
      <c r="S19">
        <v>107.43</v>
      </c>
      <c r="T19">
        <v>107.43</v>
      </c>
      <c r="U19">
        <v>107.43</v>
      </c>
      <c r="V19">
        <v>107.43</v>
      </c>
      <c r="W19">
        <v>107.43</v>
      </c>
      <c r="X19">
        <v>89.93</v>
      </c>
      <c r="Y19">
        <v>89.93</v>
      </c>
      <c r="Z19">
        <v>107.43</v>
      </c>
      <c r="AA19">
        <v>89.93</v>
      </c>
      <c r="AB19">
        <v>101.6</v>
      </c>
    </row>
    <row r="20" spans="1:28" x14ac:dyDescent="0.25">
      <c r="A20" s="75">
        <v>44875</v>
      </c>
      <c r="B20">
        <v>89.93</v>
      </c>
      <c r="C20">
        <v>89.93</v>
      </c>
      <c r="D20">
        <v>89.93</v>
      </c>
      <c r="E20">
        <v>89.93</v>
      </c>
      <c r="F20">
        <v>89.93</v>
      </c>
      <c r="G20">
        <v>89.93</v>
      </c>
      <c r="H20">
        <v>107.43</v>
      </c>
      <c r="I20">
        <v>107.43</v>
      </c>
      <c r="J20">
        <v>107.43</v>
      </c>
      <c r="K20">
        <v>107.43</v>
      </c>
      <c r="L20">
        <v>107.43</v>
      </c>
      <c r="M20">
        <v>107.43</v>
      </c>
      <c r="N20">
        <v>107.43</v>
      </c>
      <c r="O20">
        <v>107.43</v>
      </c>
      <c r="P20">
        <v>107.43</v>
      </c>
      <c r="Q20">
        <v>107.43</v>
      </c>
      <c r="R20">
        <v>107.43</v>
      </c>
      <c r="S20">
        <v>107.43</v>
      </c>
      <c r="T20">
        <v>107.43</v>
      </c>
      <c r="U20">
        <v>107.43</v>
      </c>
      <c r="V20">
        <v>107.43</v>
      </c>
      <c r="W20">
        <v>107.43</v>
      </c>
      <c r="X20">
        <v>89.93</v>
      </c>
      <c r="Y20">
        <v>89.93</v>
      </c>
      <c r="Z20">
        <v>107.43</v>
      </c>
      <c r="AA20">
        <v>89.93</v>
      </c>
      <c r="AB20">
        <v>101.6</v>
      </c>
    </row>
    <row r="21" spans="1:28" x14ac:dyDescent="0.25">
      <c r="A21" s="75">
        <v>44876</v>
      </c>
      <c r="B21">
        <v>96.97</v>
      </c>
      <c r="C21">
        <v>96.97</v>
      </c>
      <c r="D21">
        <v>96.97</v>
      </c>
      <c r="E21">
        <v>96.97</v>
      </c>
      <c r="F21">
        <v>96.97</v>
      </c>
      <c r="G21">
        <v>96.97</v>
      </c>
      <c r="H21">
        <v>100.24</v>
      </c>
      <c r="I21">
        <v>100.24</v>
      </c>
      <c r="J21">
        <v>100.24</v>
      </c>
      <c r="K21">
        <v>100.24</v>
      </c>
      <c r="L21">
        <v>100.24</v>
      </c>
      <c r="M21">
        <v>100.24</v>
      </c>
      <c r="N21">
        <v>100.24</v>
      </c>
      <c r="O21">
        <v>100.24</v>
      </c>
      <c r="P21">
        <v>100.24</v>
      </c>
      <c r="Q21">
        <v>100.24</v>
      </c>
      <c r="R21">
        <v>100.24</v>
      </c>
      <c r="S21">
        <v>100.24</v>
      </c>
      <c r="T21">
        <v>100.24</v>
      </c>
      <c r="U21">
        <v>100.24</v>
      </c>
      <c r="V21">
        <v>100.24</v>
      </c>
      <c r="W21">
        <v>100.24</v>
      </c>
      <c r="X21">
        <v>96.97</v>
      </c>
      <c r="Y21">
        <v>96.97</v>
      </c>
      <c r="Z21">
        <v>100.24</v>
      </c>
      <c r="AA21">
        <v>96.97</v>
      </c>
      <c r="AB21">
        <v>99.15</v>
      </c>
    </row>
    <row r="22" spans="1:28" x14ac:dyDescent="0.25">
      <c r="A22" s="75">
        <v>44877</v>
      </c>
      <c r="B22">
        <v>96.97</v>
      </c>
      <c r="C22">
        <v>96.97</v>
      </c>
      <c r="D22">
        <v>96.97</v>
      </c>
      <c r="E22">
        <v>96.97</v>
      </c>
      <c r="F22">
        <v>96.97</v>
      </c>
      <c r="G22">
        <v>96.97</v>
      </c>
      <c r="H22">
        <v>100.24</v>
      </c>
      <c r="I22">
        <v>100.24</v>
      </c>
      <c r="J22">
        <v>100.24</v>
      </c>
      <c r="K22">
        <v>100.24</v>
      </c>
      <c r="L22">
        <v>100.24</v>
      </c>
      <c r="M22">
        <v>100.24</v>
      </c>
      <c r="N22">
        <v>100.24</v>
      </c>
      <c r="O22">
        <v>100.24</v>
      </c>
      <c r="P22">
        <v>100.24</v>
      </c>
      <c r="Q22">
        <v>100.24</v>
      </c>
      <c r="R22">
        <v>100.24</v>
      </c>
      <c r="S22">
        <v>100.24</v>
      </c>
      <c r="T22">
        <v>100.24</v>
      </c>
      <c r="U22">
        <v>100.24</v>
      </c>
      <c r="V22">
        <v>100.24</v>
      </c>
      <c r="W22">
        <v>100.24</v>
      </c>
      <c r="X22">
        <v>96.97</v>
      </c>
      <c r="Y22">
        <v>96.97</v>
      </c>
      <c r="Z22">
        <v>100.24</v>
      </c>
      <c r="AA22">
        <v>96.97</v>
      </c>
      <c r="AB22">
        <v>99.15</v>
      </c>
    </row>
    <row r="23" spans="1:28" x14ac:dyDescent="0.25">
      <c r="A23" s="75">
        <v>44878</v>
      </c>
      <c r="B23">
        <v>84.83</v>
      </c>
      <c r="C23">
        <v>84.83</v>
      </c>
      <c r="D23">
        <v>84.83</v>
      </c>
      <c r="E23">
        <v>84.83</v>
      </c>
      <c r="F23">
        <v>84.83</v>
      </c>
      <c r="G23">
        <v>84.83</v>
      </c>
      <c r="H23">
        <v>84.83</v>
      </c>
      <c r="I23">
        <v>84.83</v>
      </c>
      <c r="J23">
        <v>84.83</v>
      </c>
      <c r="K23">
        <v>84.83</v>
      </c>
      <c r="L23">
        <v>84.83</v>
      </c>
      <c r="M23">
        <v>84.83</v>
      </c>
      <c r="N23">
        <v>84.83</v>
      </c>
      <c r="O23">
        <v>84.83</v>
      </c>
      <c r="P23">
        <v>84.83</v>
      </c>
      <c r="Q23">
        <v>84.83</v>
      </c>
      <c r="R23">
        <v>84.83</v>
      </c>
      <c r="S23">
        <v>84.83</v>
      </c>
      <c r="T23">
        <v>84.83</v>
      </c>
      <c r="U23">
        <v>84.83</v>
      </c>
      <c r="V23">
        <v>84.83</v>
      </c>
      <c r="W23">
        <v>84.83</v>
      </c>
      <c r="X23">
        <v>84.83</v>
      </c>
      <c r="Y23">
        <v>84.83</v>
      </c>
      <c r="Z23">
        <v>0</v>
      </c>
      <c r="AA23">
        <v>84.83</v>
      </c>
      <c r="AB23">
        <v>84.83</v>
      </c>
    </row>
    <row r="24" spans="1:28" x14ac:dyDescent="0.25">
      <c r="A24" s="75">
        <v>44879</v>
      </c>
      <c r="B24">
        <v>84.83</v>
      </c>
      <c r="C24">
        <v>84.83</v>
      </c>
      <c r="D24">
        <v>84.83</v>
      </c>
      <c r="E24">
        <v>84.83</v>
      </c>
      <c r="F24">
        <v>84.83</v>
      </c>
      <c r="G24">
        <v>84.83</v>
      </c>
      <c r="H24">
        <v>89.39</v>
      </c>
      <c r="I24">
        <v>89.39</v>
      </c>
      <c r="J24">
        <v>89.39</v>
      </c>
      <c r="K24">
        <v>89.39</v>
      </c>
      <c r="L24">
        <v>89.39</v>
      </c>
      <c r="M24">
        <v>89.39</v>
      </c>
      <c r="N24">
        <v>89.39</v>
      </c>
      <c r="O24">
        <v>89.39</v>
      </c>
      <c r="P24">
        <v>89.39</v>
      </c>
      <c r="Q24">
        <v>89.39</v>
      </c>
      <c r="R24">
        <v>89.39</v>
      </c>
      <c r="S24">
        <v>89.39</v>
      </c>
      <c r="T24">
        <v>89.39</v>
      </c>
      <c r="U24">
        <v>89.39</v>
      </c>
      <c r="V24">
        <v>89.39</v>
      </c>
      <c r="W24">
        <v>89.39</v>
      </c>
      <c r="X24">
        <v>84.83</v>
      </c>
      <c r="Y24">
        <v>84.83</v>
      </c>
      <c r="Z24">
        <v>89.39</v>
      </c>
      <c r="AA24">
        <v>84.83</v>
      </c>
      <c r="AB24">
        <v>87.87</v>
      </c>
    </row>
    <row r="25" spans="1:28" x14ac:dyDescent="0.25">
      <c r="A25" s="75">
        <v>44880</v>
      </c>
      <c r="B25">
        <v>99.29</v>
      </c>
      <c r="C25">
        <v>99.29</v>
      </c>
      <c r="D25">
        <v>99.29</v>
      </c>
      <c r="E25">
        <v>99.29</v>
      </c>
      <c r="F25">
        <v>99.29</v>
      </c>
      <c r="G25">
        <v>99.29</v>
      </c>
      <c r="H25">
        <v>107.43</v>
      </c>
      <c r="I25">
        <v>107.43</v>
      </c>
      <c r="J25">
        <v>107.43</v>
      </c>
      <c r="K25">
        <v>107.43</v>
      </c>
      <c r="L25">
        <v>107.43</v>
      </c>
      <c r="M25">
        <v>107.43</v>
      </c>
      <c r="N25">
        <v>107.43</v>
      </c>
      <c r="O25">
        <v>107.43</v>
      </c>
      <c r="P25">
        <v>107.43</v>
      </c>
      <c r="Q25">
        <v>107.43</v>
      </c>
      <c r="R25">
        <v>107.43</v>
      </c>
      <c r="S25">
        <v>107.43</v>
      </c>
      <c r="T25">
        <v>107.43</v>
      </c>
      <c r="U25">
        <v>107.43</v>
      </c>
      <c r="V25">
        <v>107.43</v>
      </c>
      <c r="W25">
        <v>107.43</v>
      </c>
      <c r="X25">
        <v>99.29</v>
      </c>
      <c r="Y25">
        <v>99.29</v>
      </c>
      <c r="Z25">
        <v>107.43</v>
      </c>
      <c r="AA25">
        <v>99.29</v>
      </c>
      <c r="AB25">
        <v>104.72</v>
      </c>
    </row>
    <row r="26" spans="1:28" x14ac:dyDescent="0.25">
      <c r="A26" s="75">
        <v>44881</v>
      </c>
      <c r="B26">
        <v>98.78</v>
      </c>
      <c r="C26">
        <v>98.78</v>
      </c>
      <c r="D26">
        <v>98.78</v>
      </c>
      <c r="E26">
        <v>98.78</v>
      </c>
      <c r="F26">
        <v>98.78</v>
      </c>
      <c r="G26">
        <v>98.78</v>
      </c>
      <c r="H26">
        <v>99.87</v>
      </c>
      <c r="I26">
        <v>99.87</v>
      </c>
      <c r="J26">
        <v>99.87</v>
      </c>
      <c r="K26">
        <v>99.87</v>
      </c>
      <c r="L26">
        <v>99.87</v>
      </c>
      <c r="M26">
        <v>99.87</v>
      </c>
      <c r="N26">
        <v>99.87</v>
      </c>
      <c r="O26">
        <v>99.87</v>
      </c>
      <c r="P26">
        <v>99.87</v>
      </c>
      <c r="Q26">
        <v>99.87</v>
      </c>
      <c r="R26">
        <v>99.87</v>
      </c>
      <c r="S26">
        <v>99.87</v>
      </c>
      <c r="T26">
        <v>99.87</v>
      </c>
      <c r="U26">
        <v>99.87</v>
      </c>
      <c r="V26">
        <v>99.87</v>
      </c>
      <c r="W26">
        <v>99.87</v>
      </c>
      <c r="X26">
        <v>98.78</v>
      </c>
      <c r="Y26">
        <v>98.78</v>
      </c>
      <c r="Z26">
        <v>99.87</v>
      </c>
      <c r="AA26">
        <v>98.78</v>
      </c>
      <c r="AB26">
        <v>99.51</v>
      </c>
    </row>
    <row r="27" spans="1:28" x14ac:dyDescent="0.25">
      <c r="A27" s="75">
        <v>44882</v>
      </c>
      <c r="B27">
        <v>88.63</v>
      </c>
      <c r="C27">
        <v>88.63</v>
      </c>
      <c r="D27">
        <v>88.63</v>
      </c>
      <c r="E27">
        <v>88.63</v>
      </c>
      <c r="F27">
        <v>88.63</v>
      </c>
      <c r="G27">
        <v>88.63</v>
      </c>
      <c r="H27">
        <v>86.39</v>
      </c>
      <c r="I27">
        <v>86.39</v>
      </c>
      <c r="J27">
        <v>86.39</v>
      </c>
      <c r="K27">
        <v>86.39</v>
      </c>
      <c r="L27">
        <v>86.39</v>
      </c>
      <c r="M27">
        <v>86.39</v>
      </c>
      <c r="N27">
        <v>86.39</v>
      </c>
      <c r="O27">
        <v>86.39</v>
      </c>
      <c r="P27">
        <v>86.39</v>
      </c>
      <c r="Q27">
        <v>86.39</v>
      </c>
      <c r="R27">
        <v>86.39</v>
      </c>
      <c r="S27">
        <v>86.39</v>
      </c>
      <c r="T27">
        <v>86.39</v>
      </c>
      <c r="U27">
        <v>86.39</v>
      </c>
      <c r="V27">
        <v>86.39</v>
      </c>
      <c r="W27">
        <v>86.39</v>
      </c>
      <c r="X27">
        <v>88.63</v>
      </c>
      <c r="Y27">
        <v>88.63</v>
      </c>
      <c r="Z27">
        <v>86.39</v>
      </c>
      <c r="AA27">
        <v>88.63</v>
      </c>
      <c r="AB27">
        <v>87.14</v>
      </c>
    </row>
    <row r="28" spans="1:28" x14ac:dyDescent="0.25">
      <c r="A28" s="75">
        <v>44883</v>
      </c>
      <c r="B28">
        <v>87.01</v>
      </c>
      <c r="C28">
        <v>87.01</v>
      </c>
      <c r="D28">
        <v>87.01</v>
      </c>
      <c r="E28">
        <v>87.01</v>
      </c>
      <c r="F28">
        <v>87.01</v>
      </c>
      <c r="G28">
        <v>87.01</v>
      </c>
      <c r="H28">
        <v>89.74</v>
      </c>
      <c r="I28">
        <v>89.74</v>
      </c>
      <c r="J28">
        <v>89.74</v>
      </c>
      <c r="K28">
        <v>89.74</v>
      </c>
      <c r="L28">
        <v>89.74</v>
      </c>
      <c r="M28">
        <v>89.74</v>
      </c>
      <c r="N28">
        <v>89.74</v>
      </c>
      <c r="O28">
        <v>89.74</v>
      </c>
      <c r="P28">
        <v>89.74</v>
      </c>
      <c r="Q28">
        <v>89.74</v>
      </c>
      <c r="R28">
        <v>89.74</v>
      </c>
      <c r="S28">
        <v>89.74</v>
      </c>
      <c r="T28">
        <v>89.74</v>
      </c>
      <c r="U28">
        <v>89.74</v>
      </c>
      <c r="V28">
        <v>89.74</v>
      </c>
      <c r="W28">
        <v>89.74</v>
      </c>
      <c r="X28">
        <v>87.01</v>
      </c>
      <c r="Y28">
        <v>87.01</v>
      </c>
      <c r="Z28">
        <v>89.74</v>
      </c>
      <c r="AA28">
        <v>87.01</v>
      </c>
      <c r="AB28">
        <v>88.83</v>
      </c>
    </row>
    <row r="29" spans="1:28" x14ac:dyDescent="0.25">
      <c r="A29" s="75">
        <v>44884</v>
      </c>
      <c r="B29">
        <v>87.01</v>
      </c>
      <c r="C29">
        <v>87.01</v>
      </c>
      <c r="D29">
        <v>87.01</v>
      </c>
      <c r="E29">
        <v>87.01</v>
      </c>
      <c r="F29">
        <v>87.01</v>
      </c>
      <c r="G29">
        <v>87.01</v>
      </c>
      <c r="H29">
        <v>89.74</v>
      </c>
      <c r="I29">
        <v>89.74</v>
      </c>
      <c r="J29">
        <v>89.74</v>
      </c>
      <c r="K29">
        <v>89.74</v>
      </c>
      <c r="L29">
        <v>89.74</v>
      </c>
      <c r="M29">
        <v>89.74</v>
      </c>
      <c r="N29">
        <v>89.74</v>
      </c>
      <c r="O29">
        <v>89.74</v>
      </c>
      <c r="P29">
        <v>89.74</v>
      </c>
      <c r="Q29">
        <v>89.74</v>
      </c>
      <c r="R29">
        <v>89.74</v>
      </c>
      <c r="S29">
        <v>89.74</v>
      </c>
      <c r="T29">
        <v>89.74</v>
      </c>
      <c r="U29">
        <v>89.74</v>
      </c>
      <c r="V29">
        <v>89.74</v>
      </c>
      <c r="W29">
        <v>89.74</v>
      </c>
      <c r="X29">
        <v>87.01</v>
      </c>
      <c r="Y29">
        <v>87.01</v>
      </c>
      <c r="Z29">
        <v>89.74</v>
      </c>
      <c r="AA29">
        <v>87.01</v>
      </c>
      <c r="AB29">
        <v>88.83</v>
      </c>
    </row>
    <row r="30" spans="1:28" x14ac:dyDescent="0.25">
      <c r="A30" s="75">
        <v>44885</v>
      </c>
      <c r="B30">
        <v>85.65</v>
      </c>
      <c r="C30">
        <v>85.65</v>
      </c>
      <c r="D30">
        <v>85.65</v>
      </c>
      <c r="E30">
        <v>85.65</v>
      </c>
      <c r="F30">
        <v>85.65</v>
      </c>
      <c r="G30">
        <v>85.65</v>
      </c>
      <c r="H30">
        <v>85.65</v>
      </c>
      <c r="I30">
        <v>85.65</v>
      </c>
      <c r="J30">
        <v>85.65</v>
      </c>
      <c r="K30">
        <v>85.65</v>
      </c>
      <c r="L30">
        <v>85.65</v>
      </c>
      <c r="M30">
        <v>85.65</v>
      </c>
      <c r="N30">
        <v>85.65</v>
      </c>
      <c r="O30">
        <v>85.65</v>
      </c>
      <c r="P30">
        <v>85.65</v>
      </c>
      <c r="Q30">
        <v>85.65</v>
      </c>
      <c r="R30">
        <v>85.65</v>
      </c>
      <c r="S30">
        <v>85.65</v>
      </c>
      <c r="T30">
        <v>85.65</v>
      </c>
      <c r="U30">
        <v>85.65</v>
      </c>
      <c r="V30">
        <v>85.65</v>
      </c>
      <c r="W30">
        <v>85.65</v>
      </c>
      <c r="X30">
        <v>85.65</v>
      </c>
      <c r="Y30">
        <v>85.65</v>
      </c>
      <c r="Z30">
        <v>0</v>
      </c>
      <c r="AA30">
        <v>85.65</v>
      </c>
      <c r="AB30">
        <v>85.65</v>
      </c>
    </row>
    <row r="31" spans="1:28" x14ac:dyDescent="0.25">
      <c r="A31" s="75">
        <v>44886</v>
      </c>
      <c r="B31">
        <v>85.65</v>
      </c>
      <c r="C31">
        <v>85.65</v>
      </c>
      <c r="D31">
        <v>85.65</v>
      </c>
      <c r="E31">
        <v>85.65</v>
      </c>
      <c r="F31">
        <v>85.65</v>
      </c>
      <c r="G31">
        <v>85.65</v>
      </c>
      <c r="H31">
        <v>89.58</v>
      </c>
      <c r="I31">
        <v>89.58</v>
      </c>
      <c r="J31">
        <v>89.58</v>
      </c>
      <c r="K31">
        <v>89.58</v>
      </c>
      <c r="L31">
        <v>89.58</v>
      </c>
      <c r="M31">
        <v>89.58</v>
      </c>
      <c r="N31">
        <v>89.58</v>
      </c>
      <c r="O31">
        <v>89.58</v>
      </c>
      <c r="P31">
        <v>89.58</v>
      </c>
      <c r="Q31">
        <v>89.58</v>
      </c>
      <c r="R31">
        <v>89.58</v>
      </c>
      <c r="S31">
        <v>89.58</v>
      </c>
      <c r="T31">
        <v>89.58</v>
      </c>
      <c r="U31">
        <v>89.58</v>
      </c>
      <c r="V31">
        <v>89.58</v>
      </c>
      <c r="W31">
        <v>89.58</v>
      </c>
      <c r="X31">
        <v>85.65</v>
      </c>
      <c r="Y31">
        <v>85.65</v>
      </c>
      <c r="Z31">
        <v>89.58</v>
      </c>
      <c r="AA31">
        <v>85.65</v>
      </c>
      <c r="AB31">
        <v>88.27</v>
      </c>
    </row>
    <row r="32" spans="1:28" x14ac:dyDescent="0.25">
      <c r="A32" s="75">
        <v>44887</v>
      </c>
      <c r="B32">
        <v>83.02</v>
      </c>
      <c r="C32">
        <v>83.02</v>
      </c>
      <c r="D32">
        <v>83.02</v>
      </c>
      <c r="E32">
        <v>83.02</v>
      </c>
      <c r="F32">
        <v>83.02</v>
      </c>
      <c r="G32">
        <v>83.02</v>
      </c>
      <c r="H32">
        <v>82.36</v>
      </c>
      <c r="I32">
        <v>82.36</v>
      </c>
      <c r="J32">
        <v>82.36</v>
      </c>
      <c r="K32">
        <v>82.36</v>
      </c>
      <c r="L32">
        <v>82.36</v>
      </c>
      <c r="M32">
        <v>82.36</v>
      </c>
      <c r="N32">
        <v>82.36</v>
      </c>
      <c r="O32">
        <v>82.36</v>
      </c>
      <c r="P32">
        <v>82.36</v>
      </c>
      <c r="Q32">
        <v>82.36</v>
      </c>
      <c r="R32">
        <v>82.36</v>
      </c>
      <c r="S32">
        <v>82.36</v>
      </c>
      <c r="T32">
        <v>82.36</v>
      </c>
      <c r="U32">
        <v>82.36</v>
      </c>
      <c r="V32">
        <v>82.36</v>
      </c>
      <c r="W32">
        <v>82.36</v>
      </c>
      <c r="X32">
        <v>83.02</v>
      </c>
      <c r="Y32">
        <v>83.02</v>
      </c>
      <c r="Z32">
        <v>82.36</v>
      </c>
      <c r="AA32">
        <v>83.02</v>
      </c>
      <c r="AB32">
        <v>82.58</v>
      </c>
    </row>
    <row r="33" spans="1:28" x14ac:dyDescent="0.25">
      <c r="A33" s="75">
        <v>44888</v>
      </c>
      <c r="B33">
        <v>83.02</v>
      </c>
      <c r="C33">
        <v>83.02</v>
      </c>
      <c r="D33">
        <v>83.02</v>
      </c>
      <c r="E33">
        <v>83.02</v>
      </c>
      <c r="F33">
        <v>83.02</v>
      </c>
      <c r="G33">
        <v>83.02</v>
      </c>
      <c r="H33">
        <v>82.36</v>
      </c>
      <c r="I33">
        <v>82.36</v>
      </c>
      <c r="J33">
        <v>82.36</v>
      </c>
      <c r="K33">
        <v>82.36</v>
      </c>
      <c r="L33">
        <v>82.36</v>
      </c>
      <c r="M33">
        <v>82.36</v>
      </c>
      <c r="N33">
        <v>82.36</v>
      </c>
      <c r="O33">
        <v>82.36</v>
      </c>
      <c r="P33">
        <v>82.36</v>
      </c>
      <c r="Q33">
        <v>82.36</v>
      </c>
      <c r="R33">
        <v>82.36</v>
      </c>
      <c r="S33">
        <v>82.36</v>
      </c>
      <c r="T33">
        <v>82.36</v>
      </c>
      <c r="U33">
        <v>82.36</v>
      </c>
      <c r="V33">
        <v>82.36</v>
      </c>
      <c r="W33">
        <v>82.36</v>
      </c>
      <c r="X33">
        <v>83.02</v>
      </c>
      <c r="Y33">
        <v>83.02</v>
      </c>
      <c r="Z33">
        <v>82.36</v>
      </c>
      <c r="AA33">
        <v>83.02</v>
      </c>
      <c r="AB33">
        <v>82.58</v>
      </c>
    </row>
    <row r="34" spans="1:28" x14ac:dyDescent="0.25">
      <c r="A34" s="75">
        <v>44889</v>
      </c>
      <c r="B34">
        <v>82.06</v>
      </c>
      <c r="C34">
        <v>82.06</v>
      </c>
      <c r="D34">
        <v>82.06</v>
      </c>
      <c r="E34">
        <v>82.06</v>
      </c>
      <c r="F34">
        <v>82.06</v>
      </c>
      <c r="G34">
        <v>82.06</v>
      </c>
      <c r="H34">
        <v>82.06</v>
      </c>
      <c r="I34">
        <v>82.06</v>
      </c>
      <c r="J34">
        <v>82.06</v>
      </c>
      <c r="K34">
        <v>82.06</v>
      </c>
      <c r="L34">
        <v>82.06</v>
      </c>
      <c r="M34">
        <v>82.06</v>
      </c>
      <c r="N34">
        <v>82.06</v>
      </c>
      <c r="O34">
        <v>82.06</v>
      </c>
      <c r="P34">
        <v>82.06</v>
      </c>
      <c r="Q34">
        <v>82.06</v>
      </c>
      <c r="R34">
        <v>82.06</v>
      </c>
      <c r="S34">
        <v>82.06</v>
      </c>
      <c r="T34">
        <v>82.06</v>
      </c>
      <c r="U34">
        <v>82.06</v>
      </c>
      <c r="V34">
        <v>82.06</v>
      </c>
      <c r="W34">
        <v>82.06</v>
      </c>
      <c r="X34">
        <v>82.06</v>
      </c>
      <c r="Y34">
        <v>82.06</v>
      </c>
      <c r="Z34">
        <v>0</v>
      </c>
      <c r="AA34">
        <v>82.06</v>
      </c>
      <c r="AB34">
        <v>82.06</v>
      </c>
    </row>
    <row r="35" spans="1:28" x14ac:dyDescent="0.25">
      <c r="A35" s="75">
        <v>44890</v>
      </c>
      <c r="B35">
        <v>82.06</v>
      </c>
      <c r="C35">
        <v>82.06</v>
      </c>
      <c r="D35">
        <v>82.06</v>
      </c>
      <c r="E35">
        <v>82.06</v>
      </c>
      <c r="F35">
        <v>82.06</v>
      </c>
      <c r="G35">
        <v>82.06</v>
      </c>
      <c r="H35">
        <v>83.18</v>
      </c>
      <c r="I35">
        <v>83.18</v>
      </c>
      <c r="J35">
        <v>83.18</v>
      </c>
      <c r="K35">
        <v>83.18</v>
      </c>
      <c r="L35">
        <v>83.18</v>
      </c>
      <c r="M35">
        <v>83.18</v>
      </c>
      <c r="N35">
        <v>83.18</v>
      </c>
      <c r="O35">
        <v>83.18</v>
      </c>
      <c r="P35">
        <v>83.18</v>
      </c>
      <c r="Q35">
        <v>83.18</v>
      </c>
      <c r="R35">
        <v>83.18</v>
      </c>
      <c r="S35">
        <v>83.18</v>
      </c>
      <c r="T35">
        <v>83.18</v>
      </c>
      <c r="U35">
        <v>83.18</v>
      </c>
      <c r="V35">
        <v>83.18</v>
      </c>
      <c r="W35">
        <v>83.18</v>
      </c>
      <c r="X35">
        <v>82.06</v>
      </c>
      <c r="Y35">
        <v>82.06</v>
      </c>
      <c r="Z35">
        <v>83.18</v>
      </c>
      <c r="AA35">
        <v>82.06</v>
      </c>
      <c r="AB35">
        <v>82.81</v>
      </c>
    </row>
    <row r="36" spans="1:28" x14ac:dyDescent="0.25">
      <c r="A36" s="75">
        <v>44891</v>
      </c>
      <c r="B36">
        <v>94.18</v>
      </c>
      <c r="C36">
        <v>94.18</v>
      </c>
      <c r="D36">
        <v>94.18</v>
      </c>
      <c r="E36">
        <v>94.18</v>
      </c>
      <c r="F36">
        <v>94.18</v>
      </c>
      <c r="G36">
        <v>94.18</v>
      </c>
      <c r="H36">
        <v>112.99</v>
      </c>
      <c r="I36">
        <v>112.99</v>
      </c>
      <c r="J36">
        <v>112.99</v>
      </c>
      <c r="K36">
        <v>112.99</v>
      </c>
      <c r="L36">
        <v>112.99</v>
      </c>
      <c r="M36">
        <v>112.99</v>
      </c>
      <c r="N36">
        <v>112.99</v>
      </c>
      <c r="O36">
        <v>112.99</v>
      </c>
      <c r="P36">
        <v>112.99</v>
      </c>
      <c r="Q36">
        <v>112.99</v>
      </c>
      <c r="R36">
        <v>112.99</v>
      </c>
      <c r="S36">
        <v>112.99</v>
      </c>
      <c r="T36">
        <v>112.99</v>
      </c>
      <c r="U36">
        <v>112.99</v>
      </c>
      <c r="V36">
        <v>112.99</v>
      </c>
      <c r="W36">
        <v>112.99</v>
      </c>
      <c r="X36">
        <v>94.18</v>
      </c>
      <c r="Y36">
        <v>94.18</v>
      </c>
      <c r="Z36">
        <v>112.99</v>
      </c>
      <c r="AA36">
        <v>94.18</v>
      </c>
      <c r="AB36">
        <v>106.72</v>
      </c>
    </row>
    <row r="37" spans="1:28" x14ac:dyDescent="0.25">
      <c r="A37" s="75">
        <v>44892</v>
      </c>
      <c r="B37">
        <v>94.18</v>
      </c>
      <c r="C37">
        <v>94.18</v>
      </c>
      <c r="D37">
        <v>94.18</v>
      </c>
      <c r="E37">
        <v>94.18</v>
      </c>
      <c r="F37">
        <v>94.18</v>
      </c>
      <c r="G37">
        <v>94.18</v>
      </c>
      <c r="H37">
        <v>94.18</v>
      </c>
      <c r="I37">
        <v>94.18</v>
      </c>
      <c r="J37">
        <v>94.18</v>
      </c>
      <c r="K37">
        <v>94.18</v>
      </c>
      <c r="L37">
        <v>94.18</v>
      </c>
      <c r="M37">
        <v>94.18</v>
      </c>
      <c r="N37">
        <v>94.18</v>
      </c>
      <c r="O37">
        <v>94.18</v>
      </c>
      <c r="P37">
        <v>94.18</v>
      </c>
      <c r="Q37">
        <v>94.18</v>
      </c>
      <c r="R37">
        <v>94.18</v>
      </c>
      <c r="S37">
        <v>94.18</v>
      </c>
      <c r="T37">
        <v>94.18</v>
      </c>
      <c r="U37">
        <v>94.18</v>
      </c>
      <c r="V37">
        <v>94.18</v>
      </c>
      <c r="W37">
        <v>94.18</v>
      </c>
      <c r="X37">
        <v>94.18</v>
      </c>
      <c r="Y37">
        <v>94.18</v>
      </c>
      <c r="Z37">
        <v>0</v>
      </c>
      <c r="AA37">
        <v>94.18</v>
      </c>
      <c r="AB37">
        <v>94.18</v>
      </c>
    </row>
    <row r="38" spans="1:28" x14ac:dyDescent="0.25">
      <c r="A38" s="75">
        <v>44893</v>
      </c>
      <c r="B38">
        <v>94.18</v>
      </c>
      <c r="C38">
        <v>94.18</v>
      </c>
      <c r="D38">
        <v>94.18</v>
      </c>
      <c r="E38">
        <v>94.18</v>
      </c>
      <c r="F38">
        <v>94.18</v>
      </c>
      <c r="G38">
        <v>94.18</v>
      </c>
      <c r="H38">
        <v>112.99</v>
      </c>
      <c r="I38">
        <v>112.99</v>
      </c>
      <c r="J38">
        <v>112.99</v>
      </c>
      <c r="K38">
        <v>112.99</v>
      </c>
      <c r="L38">
        <v>112.99</v>
      </c>
      <c r="M38">
        <v>112.99</v>
      </c>
      <c r="N38">
        <v>112.99</v>
      </c>
      <c r="O38">
        <v>112.99</v>
      </c>
      <c r="P38">
        <v>112.99</v>
      </c>
      <c r="Q38">
        <v>112.99</v>
      </c>
      <c r="R38">
        <v>112.99</v>
      </c>
      <c r="S38">
        <v>112.99</v>
      </c>
      <c r="T38">
        <v>112.99</v>
      </c>
      <c r="U38">
        <v>112.99</v>
      </c>
      <c r="V38">
        <v>112.99</v>
      </c>
      <c r="W38">
        <v>112.99</v>
      </c>
      <c r="X38">
        <v>94.18</v>
      </c>
      <c r="Y38">
        <v>94.18</v>
      </c>
      <c r="Z38">
        <v>112.99</v>
      </c>
      <c r="AA38">
        <v>94.18</v>
      </c>
      <c r="AB38">
        <v>106.72</v>
      </c>
    </row>
    <row r="39" spans="1:28" x14ac:dyDescent="0.25">
      <c r="A39" s="75">
        <v>44894</v>
      </c>
      <c r="B39">
        <v>123.38</v>
      </c>
      <c r="C39">
        <v>123.38</v>
      </c>
      <c r="D39">
        <v>123.38</v>
      </c>
      <c r="E39">
        <v>123.38</v>
      </c>
      <c r="F39">
        <v>123.38</v>
      </c>
      <c r="G39">
        <v>123.38</v>
      </c>
      <c r="H39">
        <v>160.33000000000001</v>
      </c>
      <c r="I39">
        <v>160.33000000000001</v>
      </c>
      <c r="J39">
        <v>160.33000000000001</v>
      </c>
      <c r="K39">
        <v>160.33000000000001</v>
      </c>
      <c r="L39">
        <v>160.33000000000001</v>
      </c>
      <c r="M39">
        <v>160.33000000000001</v>
      </c>
      <c r="N39">
        <v>160.33000000000001</v>
      </c>
      <c r="O39">
        <v>160.33000000000001</v>
      </c>
      <c r="P39">
        <v>160.33000000000001</v>
      </c>
      <c r="Q39">
        <v>160.33000000000001</v>
      </c>
      <c r="R39">
        <v>160.33000000000001</v>
      </c>
      <c r="S39">
        <v>160.33000000000001</v>
      </c>
      <c r="T39">
        <v>160.33000000000001</v>
      </c>
      <c r="U39">
        <v>160.33000000000001</v>
      </c>
      <c r="V39">
        <v>160.33000000000001</v>
      </c>
      <c r="W39">
        <v>160.33000000000001</v>
      </c>
      <c r="X39">
        <v>123.38</v>
      </c>
      <c r="Y39">
        <v>123.38</v>
      </c>
      <c r="Z39">
        <v>160.33000000000001</v>
      </c>
      <c r="AA39">
        <v>123.38</v>
      </c>
      <c r="AB39">
        <v>148.01</v>
      </c>
    </row>
    <row r="40" spans="1:28" x14ac:dyDescent="0.25">
      <c r="A40" s="75">
        <v>44895</v>
      </c>
      <c r="B40">
        <v>118.36</v>
      </c>
      <c r="C40">
        <v>118.36</v>
      </c>
      <c r="D40">
        <v>118.36</v>
      </c>
      <c r="E40">
        <v>118.36</v>
      </c>
      <c r="F40">
        <v>118.36</v>
      </c>
      <c r="G40">
        <v>118.36</v>
      </c>
      <c r="H40">
        <v>159.96</v>
      </c>
      <c r="I40">
        <v>159.96</v>
      </c>
      <c r="J40">
        <v>159.96</v>
      </c>
      <c r="K40">
        <v>159.96</v>
      </c>
      <c r="L40">
        <v>159.96</v>
      </c>
      <c r="M40">
        <v>159.96</v>
      </c>
      <c r="N40">
        <v>159.96</v>
      </c>
      <c r="O40">
        <v>159.96</v>
      </c>
      <c r="P40">
        <v>159.96</v>
      </c>
      <c r="Q40">
        <v>159.96</v>
      </c>
      <c r="R40">
        <v>159.96</v>
      </c>
      <c r="S40">
        <v>159.96</v>
      </c>
      <c r="T40">
        <v>159.96</v>
      </c>
      <c r="U40">
        <v>159.96</v>
      </c>
      <c r="V40">
        <v>159.96</v>
      </c>
      <c r="W40">
        <v>159.96</v>
      </c>
      <c r="X40">
        <v>118.36</v>
      </c>
      <c r="Y40">
        <v>118.36</v>
      </c>
      <c r="Z40">
        <v>159.96</v>
      </c>
      <c r="AA40">
        <v>118.36</v>
      </c>
      <c r="AB40">
        <v>146.09</v>
      </c>
    </row>
    <row r="42" spans="1:28" x14ac:dyDescent="0.25">
      <c r="A42" t="s">
        <v>389</v>
      </c>
    </row>
    <row r="44" spans="1:28" x14ac:dyDescent="0.25">
      <c r="A44" t="s">
        <v>216</v>
      </c>
      <c r="B44" s="125">
        <v>89.379666666666665</v>
      </c>
      <c r="C44" t="s">
        <v>205</v>
      </c>
    </row>
    <row r="45" spans="1:28" ht="17.25" x14ac:dyDescent="0.3">
      <c r="A45" t="s">
        <v>217</v>
      </c>
      <c r="B45" s="131">
        <v>8.9380000000000001E-2</v>
      </c>
      <c r="C45" s="92" t="s">
        <v>218</v>
      </c>
    </row>
  </sheetData>
  <printOptions horizontalCentered="1"/>
  <pageMargins left="0" right="0" top="0.7" bottom="0.5" header="0.3" footer="0.1"/>
  <pageSetup scale="67" orientation="landscape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69"/>
  <sheetViews>
    <sheetView showGridLines="0" topLeftCell="A25" zoomScale="91" zoomScaleNormal="91" workbookViewId="0">
      <selection activeCell="H15" sqref="H15"/>
    </sheetView>
  </sheetViews>
  <sheetFormatPr defaultRowHeight="15" x14ac:dyDescent="0.25"/>
  <cols>
    <col min="1" max="1" width="7.42578125" customWidth="1"/>
    <col min="2" max="2" width="6.140625" customWidth="1"/>
    <col min="3" max="3" width="17.5703125" customWidth="1"/>
    <col min="4" max="4" width="12.85546875" customWidth="1"/>
    <col min="5" max="5" width="22.85546875" customWidth="1"/>
    <col min="6" max="6" width="10.5703125" customWidth="1"/>
    <col min="7" max="7" width="11.28515625" customWidth="1"/>
    <col min="8" max="8" width="15.28515625" customWidth="1"/>
    <col min="9" max="9" width="15" customWidth="1"/>
    <col min="10" max="10" width="16.42578125" customWidth="1"/>
    <col min="11" max="11" width="17" customWidth="1"/>
    <col min="12" max="12" width="2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3.25" x14ac:dyDescent="0.35">
      <c r="A1" s="96" t="s">
        <v>140</v>
      </c>
      <c r="H1" s="92" t="s">
        <v>400</v>
      </c>
    </row>
    <row r="2" spans="1:11" ht="10.5" customHeight="1" x14ac:dyDescent="0.35">
      <c r="A2" s="96"/>
    </row>
    <row r="3" spans="1:11" ht="15" customHeight="1" x14ac:dyDescent="0.25">
      <c r="A3" s="133" t="s">
        <v>214</v>
      </c>
      <c r="C3" t="s">
        <v>435</v>
      </c>
    </row>
    <row r="4" spans="1:11" ht="13.5" customHeight="1" x14ac:dyDescent="0.35">
      <c r="A4" s="96"/>
    </row>
    <row r="5" spans="1:11" ht="13.5" hidden="1" customHeight="1" x14ac:dyDescent="0.25">
      <c r="A5" t="e">
        <v>#NAME?</v>
      </c>
      <c r="B5" t="e">
        <v>#NAME?</v>
      </c>
    </row>
    <row r="6" spans="1:11" ht="9.75" customHeight="1" x14ac:dyDescent="0.25"/>
    <row r="7" spans="1:11" x14ac:dyDescent="0.25">
      <c r="A7" s="82" t="s">
        <v>141</v>
      </c>
      <c r="B7" s="82" t="s">
        <v>141</v>
      </c>
      <c r="C7" s="82" t="s">
        <v>141</v>
      </c>
      <c r="D7" s="82" t="s">
        <v>141</v>
      </c>
      <c r="E7" s="82" t="s">
        <v>141</v>
      </c>
      <c r="F7" s="82" t="s">
        <v>141</v>
      </c>
      <c r="G7" s="82" t="s">
        <v>141</v>
      </c>
      <c r="H7" s="82" t="s">
        <v>142</v>
      </c>
      <c r="I7" s="83" t="s">
        <v>434</v>
      </c>
      <c r="J7" s="84"/>
      <c r="K7" s="84"/>
    </row>
    <row r="8" spans="1:11" ht="36.75" customHeight="1" x14ac:dyDescent="0.25">
      <c r="A8" s="82" t="s">
        <v>141</v>
      </c>
      <c r="B8" s="137" t="s">
        <v>141</v>
      </c>
      <c r="C8" s="137" t="s">
        <v>141</v>
      </c>
      <c r="D8" s="137" t="s">
        <v>141</v>
      </c>
      <c r="E8" s="137" t="s">
        <v>141</v>
      </c>
      <c r="F8" s="137" t="s">
        <v>141</v>
      </c>
      <c r="G8" s="137" t="s">
        <v>141</v>
      </c>
      <c r="H8" s="82" t="s">
        <v>141</v>
      </c>
      <c r="I8" s="93" t="s">
        <v>143</v>
      </c>
      <c r="J8" s="93" t="s">
        <v>144</v>
      </c>
      <c r="K8" s="134" t="s">
        <v>145</v>
      </c>
    </row>
    <row r="9" spans="1:11" x14ac:dyDescent="0.25">
      <c r="A9" s="82" t="s">
        <v>146</v>
      </c>
      <c r="B9" s="86"/>
      <c r="C9" s="82" t="s">
        <v>147</v>
      </c>
      <c r="D9" s="82" t="s">
        <v>148</v>
      </c>
      <c r="E9" s="86"/>
      <c r="F9" s="82" t="s">
        <v>176</v>
      </c>
      <c r="G9" s="82" t="s">
        <v>149</v>
      </c>
      <c r="H9" s="82" t="s">
        <v>150</v>
      </c>
      <c r="I9" s="87" t="s">
        <v>151</v>
      </c>
      <c r="J9" s="87" t="s">
        <v>141</v>
      </c>
      <c r="K9" s="87" t="s">
        <v>152</v>
      </c>
    </row>
    <row r="10" spans="1:11" hidden="1" x14ac:dyDescent="0.25">
      <c r="A10" s="83" t="s">
        <v>153</v>
      </c>
      <c r="B10" s="85" t="s">
        <v>154</v>
      </c>
      <c r="C10" s="85" t="s">
        <v>155</v>
      </c>
      <c r="D10" s="85" t="s">
        <v>156</v>
      </c>
      <c r="E10" s="85" t="s">
        <v>157</v>
      </c>
      <c r="F10" s="85" t="s">
        <v>158</v>
      </c>
      <c r="G10" s="85" t="s">
        <v>159</v>
      </c>
      <c r="H10" s="83" t="s">
        <v>194</v>
      </c>
      <c r="I10" s="128">
        <v>-6662897.8600000003</v>
      </c>
      <c r="J10" s="88"/>
      <c r="K10" s="129">
        <v>-263970.65999999997</v>
      </c>
    </row>
    <row r="11" spans="1:11" x14ac:dyDescent="0.25">
      <c r="A11" s="83" t="s">
        <v>153</v>
      </c>
      <c r="B11" s="85" t="s">
        <v>154</v>
      </c>
      <c r="C11" s="85" t="s">
        <v>155</v>
      </c>
      <c r="D11" s="85" t="s">
        <v>156</v>
      </c>
      <c r="E11" s="85" t="s">
        <v>157</v>
      </c>
      <c r="F11" s="85" t="s">
        <v>158</v>
      </c>
      <c r="G11" s="85" t="s">
        <v>159</v>
      </c>
      <c r="H11" s="83" t="s">
        <v>207</v>
      </c>
      <c r="I11" s="128">
        <v>936773.85900000005</v>
      </c>
      <c r="J11" s="88"/>
      <c r="K11" s="129">
        <v>41582.54</v>
      </c>
    </row>
    <row r="12" spans="1:11" x14ac:dyDescent="0.25">
      <c r="A12" s="83" t="s">
        <v>153</v>
      </c>
      <c r="B12" s="85" t="s">
        <v>154</v>
      </c>
      <c r="C12" s="85" t="s">
        <v>155</v>
      </c>
      <c r="D12" s="85" t="s">
        <v>156</v>
      </c>
      <c r="E12" s="85" t="s">
        <v>157</v>
      </c>
      <c r="F12" s="85" t="s">
        <v>158</v>
      </c>
      <c r="G12" s="85" t="s">
        <v>159</v>
      </c>
      <c r="H12" s="83" t="s">
        <v>208</v>
      </c>
      <c r="I12" s="128">
        <v>91736.991999999998</v>
      </c>
      <c r="J12" s="88"/>
      <c r="K12" s="129">
        <v>4089.54</v>
      </c>
    </row>
    <row r="13" spans="1:11" x14ac:dyDescent="0.25">
      <c r="A13" s="83" t="s">
        <v>153</v>
      </c>
      <c r="B13" s="85" t="s">
        <v>154</v>
      </c>
      <c r="C13" s="85" t="s">
        <v>155</v>
      </c>
      <c r="D13" s="85" t="s">
        <v>156</v>
      </c>
      <c r="E13" s="85" t="s">
        <v>157</v>
      </c>
      <c r="F13" s="85" t="s">
        <v>158</v>
      </c>
      <c r="G13" s="85" t="s">
        <v>159</v>
      </c>
      <c r="H13" s="83" t="s">
        <v>209</v>
      </c>
      <c r="I13" s="128">
        <v>1329527.4069999999</v>
      </c>
      <c r="J13" s="88"/>
      <c r="K13" s="129">
        <v>59627.93</v>
      </c>
    </row>
    <row r="14" spans="1:11" x14ac:dyDescent="0.25">
      <c r="A14" s="83" t="s">
        <v>153</v>
      </c>
      <c r="B14" s="85" t="s">
        <v>154</v>
      </c>
      <c r="C14" s="85" t="s">
        <v>155</v>
      </c>
      <c r="D14" s="85" t="s">
        <v>156</v>
      </c>
      <c r="E14" s="85" t="s">
        <v>157</v>
      </c>
      <c r="F14" s="85" t="s">
        <v>158</v>
      </c>
      <c r="G14" s="85" t="s">
        <v>159</v>
      </c>
      <c r="H14" s="83" t="s">
        <v>210</v>
      </c>
      <c r="I14" s="128">
        <v>3201076.537</v>
      </c>
      <c r="J14" s="88"/>
      <c r="K14" s="129">
        <v>143952.34</v>
      </c>
    </row>
    <row r="15" spans="1:11" x14ac:dyDescent="0.25">
      <c r="A15" s="83" t="s">
        <v>153</v>
      </c>
      <c r="B15" s="85" t="s">
        <v>154</v>
      </c>
      <c r="C15" s="85" t="s">
        <v>155</v>
      </c>
      <c r="D15" s="85" t="s">
        <v>156</v>
      </c>
      <c r="E15" s="85" t="s">
        <v>157</v>
      </c>
      <c r="F15" s="85" t="s">
        <v>158</v>
      </c>
      <c r="G15" s="85" t="s">
        <v>159</v>
      </c>
      <c r="H15" s="83" t="s">
        <v>211</v>
      </c>
      <c r="I15" s="128">
        <v>55668</v>
      </c>
      <c r="J15" s="88"/>
      <c r="K15" s="129">
        <v>2513.96</v>
      </c>
    </row>
    <row r="16" spans="1:11" x14ac:dyDescent="0.25">
      <c r="A16" s="83" t="s">
        <v>153</v>
      </c>
      <c r="B16" s="85" t="s">
        <v>154</v>
      </c>
      <c r="C16" s="85" t="s">
        <v>155</v>
      </c>
      <c r="D16" s="85" t="s">
        <v>156</v>
      </c>
      <c r="E16" s="85" t="s">
        <v>157</v>
      </c>
      <c r="F16" s="85" t="s">
        <v>158</v>
      </c>
      <c r="G16" s="85" t="s">
        <v>159</v>
      </c>
      <c r="H16" s="83" t="s">
        <v>212</v>
      </c>
      <c r="I16" s="128">
        <v>1048115.183</v>
      </c>
      <c r="J16" s="88"/>
      <c r="K16" s="129">
        <v>47615.95</v>
      </c>
    </row>
    <row r="17" spans="1:11" hidden="1" x14ac:dyDescent="0.25">
      <c r="A17" s="83" t="s">
        <v>153</v>
      </c>
      <c r="B17" s="85" t="s">
        <v>154</v>
      </c>
      <c r="C17" s="85" t="s">
        <v>155</v>
      </c>
      <c r="D17" s="85" t="s">
        <v>160</v>
      </c>
      <c r="E17" s="85" t="s">
        <v>161</v>
      </c>
      <c r="F17" s="85" t="s">
        <v>158</v>
      </c>
      <c r="G17" s="85" t="s">
        <v>159</v>
      </c>
      <c r="H17" s="83" t="s">
        <v>194</v>
      </c>
      <c r="I17" s="128">
        <v>-9630085.3090000004</v>
      </c>
      <c r="J17" s="88"/>
      <c r="K17" s="129">
        <v>-381524.72</v>
      </c>
    </row>
    <row r="18" spans="1:11" x14ac:dyDescent="0.25">
      <c r="A18" s="83" t="s">
        <v>153</v>
      </c>
      <c r="B18" s="85" t="s">
        <v>154</v>
      </c>
      <c r="C18" s="85" t="s">
        <v>155</v>
      </c>
      <c r="D18" s="85" t="s">
        <v>160</v>
      </c>
      <c r="E18" s="85" t="s">
        <v>161</v>
      </c>
      <c r="F18" s="85" t="s">
        <v>158</v>
      </c>
      <c r="G18" s="85" t="s">
        <v>159</v>
      </c>
      <c r="H18" s="83" t="s">
        <v>207</v>
      </c>
      <c r="I18" s="128">
        <v>1625420.223</v>
      </c>
      <c r="J18" s="88"/>
      <c r="K18" s="129">
        <v>72150.77</v>
      </c>
    </row>
    <row r="19" spans="1:11" x14ac:dyDescent="0.25">
      <c r="A19" s="83" t="s">
        <v>153</v>
      </c>
      <c r="B19" s="85" t="s">
        <v>154</v>
      </c>
      <c r="C19" s="85" t="s">
        <v>155</v>
      </c>
      <c r="D19" s="85" t="s">
        <v>160</v>
      </c>
      <c r="E19" s="85" t="s">
        <v>161</v>
      </c>
      <c r="F19" s="85" t="s">
        <v>158</v>
      </c>
      <c r="G19" s="85" t="s">
        <v>159</v>
      </c>
      <c r="H19" s="83" t="s">
        <v>208</v>
      </c>
      <c r="I19" s="128">
        <v>853480</v>
      </c>
      <c r="J19" s="88"/>
      <c r="K19" s="129">
        <v>38047.29</v>
      </c>
    </row>
    <row r="20" spans="1:11" x14ac:dyDescent="0.25">
      <c r="A20" s="83" t="s">
        <v>153</v>
      </c>
      <c r="B20" s="85" t="s">
        <v>154</v>
      </c>
      <c r="C20" s="85" t="s">
        <v>155</v>
      </c>
      <c r="D20" s="85" t="s">
        <v>160</v>
      </c>
      <c r="E20" s="85" t="s">
        <v>161</v>
      </c>
      <c r="F20" s="85" t="s">
        <v>158</v>
      </c>
      <c r="G20" s="85" t="s">
        <v>159</v>
      </c>
      <c r="H20" s="83" t="s">
        <v>209</v>
      </c>
      <c r="I20" s="128">
        <v>2161684.8130000001</v>
      </c>
      <c r="J20" s="88"/>
      <c r="K20" s="129">
        <v>96949.42</v>
      </c>
    </row>
    <row r="21" spans="1:11" x14ac:dyDescent="0.25">
      <c r="A21" s="83" t="s">
        <v>153</v>
      </c>
      <c r="B21" s="85" t="s">
        <v>154</v>
      </c>
      <c r="C21" s="85" t="s">
        <v>155</v>
      </c>
      <c r="D21" s="85" t="s">
        <v>160</v>
      </c>
      <c r="E21" s="85" t="s">
        <v>161</v>
      </c>
      <c r="F21" s="85" t="s">
        <v>158</v>
      </c>
      <c r="G21" s="85" t="s">
        <v>159</v>
      </c>
      <c r="H21" s="83" t="s">
        <v>210</v>
      </c>
      <c r="I21" s="128">
        <v>2587161</v>
      </c>
      <c r="J21" s="88"/>
      <c r="K21" s="129">
        <v>116344.67</v>
      </c>
    </row>
    <row r="22" spans="1:11" x14ac:dyDescent="0.25">
      <c r="A22" s="83" t="s">
        <v>153</v>
      </c>
      <c r="B22" s="85" t="s">
        <v>154</v>
      </c>
      <c r="C22" s="85" t="s">
        <v>155</v>
      </c>
      <c r="D22" s="85" t="s">
        <v>160</v>
      </c>
      <c r="E22" s="85" t="s">
        <v>161</v>
      </c>
      <c r="F22" s="85" t="s">
        <v>158</v>
      </c>
      <c r="G22" s="85" t="s">
        <v>159</v>
      </c>
      <c r="H22" s="83" t="s">
        <v>211</v>
      </c>
      <c r="I22" s="128">
        <v>707916.277</v>
      </c>
      <c r="J22" s="88"/>
      <c r="K22" s="129">
        <v>31969.51</v>
      </c>
    </row>
    <row r="23" spans="1:11" x14ac:dyDescent="0.25">
      <c r="A23" s="83" t="s">
        <v>153</v>
      </c>
      <c r="B23" s="85" t="s">
        <v>154</v>
      </c>
      <c r="C23" s="85" t="s">
        <v>155</v>
      </c>
      <c r="D23" s="85" t="s">
        <v>160</v>
      </c>
      <c r="E23" s="85" t="s">
        <v>161</v>
      </c>
      <c r="F23" s="85" t="s">
        <v>158</v>
      </c>
      <c r="G23" s="85" t="s">
        <v>159</v>
      </c>
      <c r="H23" s="83" t="s">
        <v>212</v>
      </c>
      <c r="I23" s="128">
        <v>1694422.996</v>
      </c>
      <c r="J23" s="88"/>
      <c r="K23" s="129">
        <v>76977.67</v>
      </c>
    </row>
    <row r="24" spans="1:11" hidden="1" x14ac:dyDescent="0.25">
      <c r="A24" s="83" t="s">
        <v>153</v>
      </c>
      <c r="B24" s="85" t="s">
        <v>154</v>
      </c>
      <c r="C24" s="85" t="s">
        <v>155</v>
      </c>
      <c r="D24" s="85" t="s">
        <v>162</v>
      </c>
      <c r="E24" s="85" t="s">
        <v>163</v>
      </c>
      <c r="F24" s="85" t="s">
        <v>158</v>
      </c>
      <c r="G24" s="85" t="s">
        <v>159</v>
      </c>
      <c r="H24" s="83" t="s">
        <v>194</v>
      </c>
      <c r="I24" s="128">
        <v>-18554765.903999999</v>
      </c>
      <c r="J24" s="88"/>
      <c r="K24" s="129">
        <v>-735102.75</v>
      </c>
    </row>
    <row r="25" spans="1:11" x14ac:dyDescent="0.25">
      <c r="A25" s="83" t="s">
        <v>153</v>
      </c>
      <c r="B25" s="85" t="s">
        <v>154</v>
      </c>
      <c r="C25" s="85" t="s">
        <v>155</v>
      </c>
      <c r="D25" s="85" t="s">
        <v>160</v>
      </c>
      <c r="E25" s="85" t="s">
        <v>161</v>
      </c>
      <c r="F25" s="85" t="s">
        <v>158</v>
      </c>
      <c r="G25" s="85" t="s">
        <v>159</v>
      </c>
      <c r="H25" s="83" t="s">
        <v>207</v>
      </c>
      <c r="I25" s="128">
        <v>379320</v>
      </c>
      <c r="J25" s="88"/>
      <c r="K25" s="129">
        <v>16837.63</v>
      </c>
    </row>
    <row r="26" spans="1:11" x14ac:dyDescent="0.25">
      <c r="A26" s="83" t="s">
        <v>153</v>
      </c>
      <c r="B26" s="85" t="s">
        <v>154</v>
      </c>
      <c r="C26" s="85" t="s">
        <v>155</v>
      </c>
      <c r="D26" s="85" t="s">
        <v>160</v>
      </c>
      <c r="E26" s="85" t="s">
        <v>161</v>
      </c>
      <c r="F26" s="85" t="s">
        <v>158</v>
      </c>
      <c r="G26" s="85" t="s">
        <v>159</v>
      </c>
      <c r="H26" s="83" t="s">
        <v>208</v>
      </c>
      <c r="I26" s="128">
        <v>373080</v>
      </c>
      <c r="J26" s="88"/>
      <c r="K26" s="129">
        <v>16631.53</v>
      </c>
    </row>
    <row r="27" spans="1:11" x14ac:dyDescent="0.25">
      <c r="A27" s="83" t="s">
        <v>153</v>
      </c>
      <c r="B27" s="85" t="s">
        <v>154</v>
      </c>
      <c r="C27" s="85" t="s">
        <v>155</v>
      </c>
      <c r="D27" s="85" t="s">
        <v>160</v>
      </c>
      <c r="E27" s="85" t="s">
        <v>161</v>
      </c>
      <c r="F27" s="85" t="s">
        <v>158</v>
      </c>
      <c r="G27" s="85" t="s">
        <v>159</v>
      </c>
      <c r="H27" s="83" t="s">
        <v>209</v>
      </c>
      <c r="I27" s="128">
        <v>3575547.2039999999</v>
      </c>
      <c r="J27" s="88"/>
      <c r="K27" s="129">
        <v>160359.74</v>
      </c>
    </row>
    <row r="28" spans="1:11" x14ac:dyDescent="0.25">
      <c r="A28" s="83" t="s">
        <v>153</v>
      </c>
      <c r="B28" s="85" t="s">
        <v>154</v>
      </c>
      <c r="C28" s="85" t="s">
        <v>155</v>
      </c>
      <c r="D28" s="85" t="s">
        <v>160</v>
      </c>
      <c r="E28" s="85" t="s">
        <v>161</v>
      </c>
      <c r="F28" s="85" t="s">
        <v>158</v>
      </c>
      <c r="G28" s="85" t="s">
        <v>159</v>
      </c>
      <c r="H28" s="83" t="s">
        <v>210</v>
      </c>
      <c r="I28" s="128">
        <v>4069800</v>
      </c>
      <c r="J28" s="88"/>
      <c r="K28" s="129">
        <v>183018.91</v>
      </c>
    </row>
    <row r="29" spans="1:11" x14ac:dyDescent="0.25">
      <c r="A29" s="83" t="s">
        <v>153</v>
      </c>
      <c r="B29" s="85" t="s">
        <v>154</v>
      </c>
      <c r="C29" s="85" t="s">
        <v>155</v>
      </c>
      <c r="D29" s="85" t="s">
        <v>160</v>
      </c>
      <c r="E29" s="85" t="s">
        <v>161</v>
      </c>
      <c r="F29" s="85" t="s">
        <v>158</v>
      </c>
      <c r="G29" s="85" t="s">
        <v>159</v>
      </c>
      <c r="H29" s="83" t="s">
        <v>211</v>
      </c>
      <c r="I29" s="128">
        <v>2205300</v>
      </c>
      <c r="J29" s="88"/>
      <c r="K29" s="129">
        <v>99591.360000000001</v>
      </c>
    </row>
    <row r="30" spans="1:11" x14ac:dyDescent="0.25">
      <c r="A30" s="83" t="s">
        <v>153</v>
      </c>
      <c r="B30" s="85" t="s">
        <v>154</v>
      </c>
      <c r="C30" s="85" t="s">
        <v>155</v>
      </c>
      <c r="D30" s="85" t="s">
        <v>160</v>
      </c>
      <c r="E30" s="85" t="s">
        <v>161</v>
      </c>
      <c r="F30" s="85" t="s">
        <v>158</v>
      </c>
      <c r="G30" s="85" t="s">
        <v>159</v>
      </c>
      <c r="H30" s="83" t="s">
        <v>212</v>
      </c>
      <c r="I30" s="128">
        <v>7951718.7000000002</v>
      </c>
      <c r="J30" s="88"/>
      <c r="K30" s="129">
        <v>361246.62</v>
      </c>
    </row>
    <row r="31" spans="1:11" hidden="1" x14ac:dyDescent="0.25">
      <c r="A31" s="83" t="s">
        <v>153</v>
      </c>
      <c r="B31" s="85" t="s">
        <v>154</v>
      </c>
      <c r="C31" s="85" t="s">
        <v>155</v>
      </c>
      <c r="D31" s="85" t="s">
        <v>164</v>
      </c>
      <c r="E31" s="85" t="s">
        <v>165</v>
      </c>
      <c r="F31" s="85" t="s">
        <v>158</v>
      </c>
      <c r="G31" s="85" t="s">
        <v>159</v>
      </c>
      <c r="H31" s="83" t="s">
        <v>194</v>
      </c>
      <c r="I31" s="128">
        <v>-9256267.7689999994</v>
      </c>
      <c r="J31" s="88"/>
      <c r="K31" s="129">
        <v>-366714.8</v>
      </c>
    </row>
    <row r="32" spans="1:11" x14ac:dyDescent="0.25">
      <c r="A32" s="83" t="s">
        <v>153</v>
      </c>
      <c r="B32" s="85" t="s">
        <v>154</v>
      </c>
      <c r="C32" s="85" t="s">
        <v>155</v>
      </c>
      <c r="D32" s="85" t="s">
        <v>164</v>
      </c>
      <c r="E32" s="85" t="s">
        <v>165</v>
      </c>
      <c r="F32" s="85" t="s">
        <v>158</v>
      </c>
      <c r="G32" s="85" t="s">
        <v>159</v>
      </c>
      <c r="H32" s="83" t="s">
        <v>207</v>
      </c>
      <c r="I32" s="128">
        <v>2040188.7290000001</v>
      </c>
      <c r="J32" s="88"/>
      <c r="K32" s="129">
        <v>90561.919999999998</v>
      </c>
    </row>
    <row r="33" spans="1:11" x14ac:dyDescent="0.25">
      <c r="A33" s="83" t="s">
        <v>153</v>
      </c>
      <c r="B33" s="85" t="s">
        <v>154</v>
      </c>
      <c r="C33" s="85" t="s">
        <v>155</v>
      </c>
      <c r="D33" s="85" t="s">
        <v>164</v>
      </c>
      <c r="E33" s="85" t="s">
        <v>165</v>
      </c>
      <c r="F33" s="85" t="s">
        <v>158</v>
      </c>
      <c r="G33" s="85" t="s">
        <v>159</v>
      </c>
      <c r="H33" s="83" t="s">
        <v>209</v>
      </c>
      <c r="I33" s="128">
        <v>1965534.72</v>
      </c>
      <c r="J33" s="88"/>
      <c r="K33" s="129">
        <v>88152.27</v>
      </c>
    </row>
    <row r="34" spans="1:11" x14ac:dyDescent="0.25">
      <c r="A34" s="83" t="s">
        <v>153</v>
      </c>
      <c r="B34" s="85" t="s">
        <v>154</v>
      </c>
      <c r="C34" s="85" t="s">
        <v>155</v>
      </c>
      <c r="D34" s="85" t="s">
        <v>164</v>
      </c>
      <c r="E34" s="85" t="s">
        <v>165</v>
      </c>
      <c r="F34" s="85" t="s">
        <v>158</v>
      </c>
      <c r="G34" s="85" t="s">
        <v>159</v>
      </c>
      <c r="H34" s="83" t="s">
        <v>210</v>
      </c>
      <c r="I34" s="128">
        <v>232800</v>
      </c>
      <c r="J34" s="88"/>
      <c r="K34" s="129">
        <v>10469.02</v>
      </c>
    </row>
    <row r="35" spans="1:11" x14ac:dyDescent="0.25">
      <c r="A35" s="83" t="s">
        <v>153</v>
      </c>
      <c r="B35" s="85" t="s">
        <v>154</v>
      </c>
      <c r="C35" s="85" t="s">
        <v>155</v>
      </c>
      <c r="D35" s="85" t="s">
        <v>164</v>
      </c>
      <c r="E35" s="85" t="s">
        <v>165</v>
      </c>
      <c r="F35" s="85" t="s">
        <v>158</v>
      </c>
      <c r="G35" s="85" t="s">
        <v>159</v>
      </c>
      <c r="H35" s="83" t="s">
        <v>211</v>
      </c>
      <c r="I35" s="128">
        <v>569700</v>
      </c>
      <c r="J35" s="88"/>
      <c r="K35" s="129">
        <v>25727.65</v>
      </c>
    </row>
    <row r="36" spans="1:11" x14ac:dyDescent="0.25">
      <c r="A36" s="83" t="s">
        <v>153</v>
      </c>
      <c r="B36" s="85" t="s">
        <v>154</v>
      </c>
      <c r="C36" s="85" t="s">
        <v>155</v>
      </c>
      <c r="D36" s="85" t="s">
        <v>164</v>
      </c>
      <c r="E36" s="85" t="s">
        <v>165</v>
      </c>
      <c r="F36" s="85" t="s">
        <v>158</v>
      </c>
      <c r="G36" s="85" t="s">
        <v>159</v>
      </c>
      <c r="H36" s="83" t="s">
        <v>212</v>
      </c>
      <c r="I36" s="128">
        <v>4448044.32</v>
      </c>
      <c r="J36" s="88"/>
      <c r="K36" s="129">
        <v>202074.65</v>
      </c>
    </row>
    <row r="37" spans="1:11" hidden="1" x14ac:dyDescent="0.25">
      <c r="A37" s="83" t="s">
        <v>153</v>
      </c>
      <c r="B37" s="85" t="s">
        <v>154</v>
      </c>
      <c r="C37" s="85" t="s">
        <v>155</v>
      </c>
      <c r="D37" s="85" t="s">
        <v>177</v>
      </c>
      <c r="E37" s="85" t="s">
        <v>178</v>
      </c>
      <c r="F37" s="85" t="s">
        <v>158</v>
      </c>
      <c r="G37" s="85" t="s">
        <v>159</v>
      </c>
      <c r="H37" s="83" t="s">
        <v>194</v>
      </c>
      <c r="I37" s="128">
        <v>-397500</v>
      </c>
      <c r="J37" s="88"/>
      <c r="K37" s="129">
        <v>-15748.16</v>
      </c>
    </row>
    <row r="38" spans="1:11" x14ac:dyDescent="0.25">
      <c r="A38" s="83" t="s">
        <v>153</v>
      </c>
      <c r="B38" s="85" t="s">
        <v>154</v>
      </c>
      <c r="C38" s="85" t="s">
        <v>155</v>
      </c>
      <c r="D38" s="85" t="s">
        <v>177</v>
      </c>
      <c r="E38" s="85" t="s">
        <v>178</v>
      </c>
      <c r="F38" s="85" t="s">
        <v>158</v>
      </c>
      <c r="G38" s="85" t="s">
        <v>159</v>
      </c>
      <c r="H38" s="83" t="s">
        <v>212</v>
      </c>
      <c r="I38" s="128">
        <v>397500</v>
      </c>
      <c r="J38" s="88"/>
      <c r="K38" s="129">
        <v>18058.43</v>
      </c>
    </row>
    <row r="39" spans="1:11" hidden="1" x14ac:dyDescent="0.25">
      <c r="A39" s="83" t="s">
        <v>153</v>
      </c>
      <c r="B39" s="85" t="s">
        <v>154</v>
      </c>
      <c r="C39" s="85" t="s">
        <v>155</v>
      </c>
      <c r="D39" s="85" t="s">
        <v>330</v>
      </c>
      <c r="E39" s="85" t="s">
        <v>329</v>
      </c>
      <c r="F39" s="85" t="s">
        <v>158</v>
      </c>
      <c r="G39" s="85" t="s">
        <v>159</v>
      </c>
      <c r="H39" s="83" t="s">
        <v>194</v>
      </c>
      <c r="I39" s="128">
        <v>-1066550.6399999999</v>
      </c>
      <c r="J39" s="88"/>
      <c r="K39" s="129">
        <v>-42254.6</v>
      </c>
    </row>
    <row r="40" spans="1:11" x14ac:dyDescent="0.25">
      <c r="A40" s="83" t="s">
        <v>153</v>
      </c>
      <c r="B40" s="85" t="s">
        <v>154</v>
      </c>
      <c r="C40" s="85" t="s">
        <v>155</v>
      </c>
      <c r="D40" s="85" t="s">
        <v>330</v>
      </c>
      <c r="E40" s="85" t="s">
        <v>329</v>
      </c>
      <c r="F40" s="85" t="s">
        <v>158</v>
      </c>
      <c r="G40" s="85" t="s">
        <v>159</v>
      </c>
      <c r="H40" s="83" t="s">
        <v>207</v>
      </c>
      <c r="I40" s="128">
        <v>1066550.6399999999</v>
      </c>
      <c r="J40" s="88"/>
      <c r="K40" s="129">
        <v>47343.12</v>
      </c>
    </row>
    <row r="41" spans="1:11" hidden="1" x14ac:dyDescent="0.25">
      <c r="A41" s="83" t="s">
        <v>153</v>
      </c>
      <c r="B41" s="85" t="s">
        <v>154</v>
      </c>
      <c r="C41" s="85" t="s">
        <v>155</v>
      </c>
      <c r="D41" s="85" t="s">
        <v>166</v>
      </c>
      <c r="E41" s="85" t="s">
        <v>167</v>
      </c>
      <c r="F41" s="85" t="s">
        <v>158</v>
      </c>
      <c r="G41" s="85" t="s">
        <v>159</v>
      </c>
      <c r="H41" s="83" t="s">
        <v>194</v>
      </c>
      <c r="I41" s="128">
        <v>-10990040.434</v>
      </c>
      <c r="J41" s="88"/>
      <c r="K41" s="129">
        <v>-435403.42</v>
      </c>
    </row>
    <row r="42" spans="1:11" x14ac:dyDescent="0.25">
      <c r="A42" s="83" t="s">
        <v>153</v>
      </c>
      <c r="B42" s="85" t="s">
        <v>154</v>
      </c>
      <c r="C42" s="85" t="s">
        <v>155</v>
      </c>
      <c r="D42" s="85" t="s">
        <v>166</v>
      </c>
      <c r="E42" s="85" t="s">
        <v>167</v>
      </c>
      <c r="F42" s="85" t="s">
        <v>158</v>
      </c>
      <c r="G42" s="85" t="s">
        <v>159</v>
      </c>
      <c r="H42" s="83" t="s">
        <v>207</v>
      </c>
      <c r="I42" s="128">
        <v>2441479.9079999998</v>
      </c>
      <c r="J42" s="88"/>
      <c r="K42" s="129">
        <v>108374.85</v>
      </c>
    </row>
    <row r="43" spans="1:11" x14ac:dyDescent="0.25">
      <c r="A43" s="83" t="s">
        <v>153</v>
      </c>
      <c r="B43" s="85" t="s">
        <v>154</v>
      </c>
      <c r="C43" s="85" t="s">
        <v>155</v>
      </c>
      <c r="D43" s="85" t="s">
        <v>166</v>
      </c>
      <c r="E43" s="85" t="s">
        <v>167</v>
      </c>
      <c r="F43" s="85" t="s">
        <v>158</v>
      </c>
      <c r="G43" s="85" t="s">
        <v>159</v>
      </c>
      <c r="H43" s="83" t="s">
        <v>209</v>
      </c>
      <c r="I43" s="128">
        <v>8548560.5260000005</v>
      </c>
      <c r="J43" s="88"/>
      <c r="K43" s="129">
        <v>383394.39</v>
      </c>
    </row>
    <row r="44" spans="1:11" hidden="1" x14ac:dyDescent="0.25">
      <c r="A44" s="83" t="s">
        <v>153</v>
      </c>
      <c r="B44" s="85" t="s">
        <v>154</v>
      </c>
      <c r="C44" s="85" t="s">
        <v>168</v>
      </c>
      <c r="D44" s="85" t="s">
        <v>169</v>
      </c>
      <c r="E44" s="85" t="s">
        <v>157</v>
      </c>
      <c r="F44" s="85" t="s">
        <v>158</v>
      </c>
      <c r="G44" s="85" t="s">
        <v>159</v>
      </c>
      <c r="H44" s="83" t="s">
        <v>194</v>
      </c>
      <c r="I44" s="128">
        <v>-11666</v>
      </c>
      <c r="J44" s="88"/>
      <c r="K44" s="129">
        <v>-462.19</v>
      </c>
    </row>
    <row r="45" spans="1:11" x14ac:dyDescent="0.25">
      <c r="A45" s="83" t="s">
        <v>153</v>
      </c>
      <c r="B45" s="85" t="s">
        <v>154</v>
      </c>
      <c r="C45" s="85" t="s">
        <v>168</v>
      </c>
      <c r="D45" s="85" t="s">
        <v>169</v>
      </c>
      <c r="E45" s="85" t="s">
        <v>157</v>
      </c>
      <c r="F45" s="85" t="s">
        <v>158</v>
      </c>
      <c r="G45" s="85" t="s">
        <v>159</v>
      </c>
      <c r="H45" s="83" t="s">
        <v>207</v>
      </c>
      <c r="I45" s="128">
        <v>5200</v>
      </c>
      <c r="J45" s="88"/>
      <c r="K45" s="129">
        <v>230.82</v>
      </c>
    </row>
    <row r="46" spans="1:11" x14ac:dyDescent="0.25">
      <c r="A46" s="83" t="s">
        <v>153</v>
      </c>
      <c r="B46" s="85" t="s">
        <v>154</v>
      </c>
      <c r="C46" s="85" t="s">
        <v>168</v>
      </c>
      <c r="D46" s="85" t="s">
        <v>169</v>
      </c>
      <c r="E46" s="85" t="s">
        <v>157</v>
      </c>
      <c r="F46" s="85" t="s">
        <v>158</v>
      </c>
      <c r="G46" s="85" t="s">
        <v>159</v>
      </c>
      <c r="H46" s="83" t="s">
        <v>208</v>
      </c>
      <c r="I46" s="128">
        <v>104</v>
      </c>
      <c r="J46" s="88"/>
      <c r="K46" s="129">
        <v>4.6399999999999997</v>
      </c>
    </row>
    <row r="47" spans="1:11" x14ac:dyDescent="0.25">
      <c r="A47" s="83" t="s">
        <v>153</v>
      </c>
      <c r="B47" s="85" t="s">
        <v>154</v>
      </c>
      <c r="C47" s="85" t="s">
        <v>168</v>
      </c>
      <c r="D47" s="85" t="s">
        <v>169</v>
      </c>
      <c r="E47" s="85" t="s">
        <v>157</v>
      </c>
      <c r="F47" s="85" t="s">
        <v>158</v>
      </c>
      <c r="G47" s="85" t="s">
        <v>159</v>
      </c>
      <c r="H47" s="83" t="s">
        <v>209</v>
      </c>
      <c r="I47" s="128">
        <v>4040</v>
      </c>
      <c r="J47" s="88"/>
      <c r="K47" s="129">
        <v>181.19</v>
      </c>
    </row>
    <row r="48" spans="1:11" x14ac:dyDescent="0.25">
      <c r="A48" s="83" t="s">
        <v>153</v>
      </c>
      <c r="B48" s="85" t="s">
        <v>154</v>
      </c>
      <c r="C48" s="85" t="s">
        <v>168</v>
      </c>
      <c r="D48" s="85" t="s">
        <v>169</v>
      </c>
      <c r="E48" s="85" t="s">
        <v>157</v>
      </c>
      <c r="F48" s="85" t="s">
        <v>158</v>
      </c>
      <c r="G48" s="85" t="s">
        <v>159</v>
      </c>
      <c r="H48" s="83" t="s">
        <v>210</v>
      </c>
      <c r="I48" s="128">
        <v>1840</v>
      </c>
      <c r="J48" s="88"/>
      <c r="K48" s="129">
        <v>82.74</v>
      </c>
    </row>
    <row r="49" spans="1:11" x14ac:dyDescent="0.25">
      <c r="A49" s="83" t="s">
        <v>153</v>
      </c>
      <c r="B49" s="85" t="s">
        <v>154</v>
      </c>
      <c r="C49" s="85" t="s">
        <v>168</v>
      </c>
      <c r="D49" s="85" t="s">
        <v>169</v>
      </c>
      <c r="E49" s="85" t="s">
        <v>157</v>
      </c>
      <c r="F49" s="85" t="s">
        <v>158</v>
      </c>
      <c r="G49" s="85" t="s">
        <v>159</v>
      </c>
      <c r="H49" s="83" t="s">
        <v>212</v>
      </c>
      <c r="I49" s="128">
        <v>482</v>
      </c>
      <c r="J49" s="88"/>
      <c r="K49" s="129">
        <v>21.9</v>
      </c>
    </row>
    <row r="50" spans="1:11" hidden="1" x14ac:dyDescent="0.25">
      <c r="A50" s="83" t="s">
        <v>153</v>
      </c>
      <c r="B50" s="85" t="s">
        <v>154</v>
      </c>
      <c r="C50" s="85" t="s">
        <v>168</v>
      </c>
      <c r="D50" s="85" t="s">
        <v>213</v>
      </c>
      <c r="E50" s="85" t="s">
        <v>161</v>
      </c>
      <c r="F50" s="85" t="s">
        <v>158</v>
      </c>
      <c r="G50" s="85" t="s">
        <v>159</v>
      </c>
      <c r="H50" s="83" t="s">
        <v>194</v>
      </c>
      <c r="I50" s="128">
        <v>-151200</v>
      </c>
      <c r="J50" s="88"/>
      <c r="K50" s="129">
        <v>-5990.24</v>
      </c>
    </row>
    <row r="51" spans="1:11" x14ac:dyDescent="0.25">
      <c r="A51" s="83" t="s">
        <v>153</v>
      </c>
      <c r="B51" s="85" t="s">
        <v>154</v>
      </c>
      <c r="C51" s="85" t="s">
        <v>168</v>
      </c>
      <c r="D51" s="85" t="s">
        <v>213</v>
      </c>
      <c r="E51" s="85" t="s">
        <v>161</v>
      </c>
      <c r="F51" s="85" t="s">
        <v>158</v>
      </c>
      <c r="G51" s="85" t="s">
        <v>159</v>
      </c>
      <c r="H51" s="83" t="s">
        <v>212</v>
      </c>
      <c r="I51" s="128">
        <v>151200</v>
      </c>
      <c r="J51" s="88"/>
      <c r="K51" s="129">
        <v>6869.02</v>
      </c>
    </row>
    <row r="52" spans="1:11" hidden="1" x14ac:dyDescent="0.25">
      <c r="A52" s="83" t="s">
        <v>153</v>
      </c>
      <c r="B52" s="85" t="s">
        <v>154</v>
      </c>
      <c r="C52" s="85" t="s">
        <v>170</v>
      </c>
      <c r="D52" s="85" t="s">
        <v>171</v>
      </c>
      <c r="E52" s="85" t="s">
        <v>157</v>
      </c>
      <c r="F52" s="85" t="s">
        <v>158</v>
      </c>
      <c r="G52" s="85" t="s">
        <v>159</v>
      </c>
      <c r="H52" s="83" t="s">
        <v>194</v>
      </c>
      <c r="I52" s="128">
        <v>-388596.94699999999</v>
      </c>
      <c r="J52" s="88"/>
      <c r="K52" s="129">
        <v>-15395.52</v>
      </c>
    </row>
    <row r="53" spans="1:11" x14ac:dyDescent="0.25">
      <c r="A53" s="83" t="s">
        <v>153</v>
      </c>
      <c r="B53" s="85" t="s">
        <v>154</v>
      </c>
      <c r="C53" s="85" t="s">
        <v>170</v>
      </c>
      <c r="D53" s="85" t="s">
        <v>171</v>
      </c>
      <c r="E53" s="85" t="s">
        <v>157</v>
      </c>
      <c r="F53" s="85" t="s">
        <v>158</v>
      </c>
      <c r="G53" s="85" t="s">
        <v>159</v>
      </c>
      <c r="H53" s="83" t="s">
        <v>207</v>
      </c>
      <c r="I53" s="128">
        <v>101647</v>
      </c>
      <c r="J53" s="88"/>
      <c r="K53" s="129">
        <v>4511.9799999999996</v>
      </c>
    </row>
    <row r="54" spans="1:11" x14ac:dyDescent="0.25">
      <c r="A54" s="83" t="s">
        <v>153</v>
      </c>
      <c r="B54" s="85" t="s">
        <v>154</v>
      </c>
      <c r="C54" s="85" t="s">
        <v>170</v>
      </c>
      <c r="D54" s="85" t="s">
        <v>171</v>
      </c>
      <c r="E54" s="85" t="s">
        <v>157</v>
      </c>
      <c r="F54" s="85" t="s">
        <v>158</v>
      </c>
      <c r="G54" s="85" t="s">
        <v>159</v>
      </c>
      <c r="H54" s="83" t="s">
        <v>209</v>
      </c>
      <c r="I54" s="128">
        <v>2424</v>
      </c>
      <c r="J54" s="88"/>
      <c r="K54" s="129">
        <v>108.72</v>
      </c>
    </row>
    <row r="55" spans="1:11" x14ac:dyDescent="0.25">
      <c r="A55" s="83" t="s">
        <v>153</v>
      </c>
      <c r="B55" s="85" t="s">
        <v>154</v>
      </c>
      <c r="C55" s="85" t="s">
        <v>170</v>
      </c>
      <c r="D55" s="85" t="s">
        <v>171</v>
      </c>
      <c r="E55" s="85" t="s">
        <v>157</v>
      </c>
      <c r="F55" s="85" t="s">
        <v>158</v>
      </c>
      <c r="G55" s="85" t="s">
        <v>159</v>
      </c>
      <c r="H55" s="83" t="s">
        <v>210</v>
      </c>
      <c r="I55" s="128">
        <v>12428</v>
      </c>
      <c r="J55" s="88"/>
      <c r="K55" s="129">
        <v>558.88</v>
      </c>
    </row>
    <row r="56" spans="1:11" x14ac:dyDescent="0.25">
      <c r="A56" s="83" t="s">
        <v>153</v>
      </c>
      <c r="B56" s="85" t="s">
        <v>154</v>
      </c>
      <c r="C56" s="85" t="s">
        <v>170</v>
      </c>
      <c r="D56" s="85" t="s">
        <v>171</v>
      </c>
      <c r="E56" s="85" t="s">
        <v>157</v>
      </c>
      <c r="F56" s="85" t="s">
        <v>158</v>
      </c>
      <c r="G56" s="85" t="s">
        <v>159</v>
      </c>
      <c r="H56" s="83" t="s">
        <v>211</v>
      </c>
      <c r="I56" s="128">
        <v>228</v>
      </c>
      <c r="J56" s="88"/>
      <c r="K56" s="129">
        <v>10.3</v>
      </c>
    </row>
    <row r="57" spans="1:11" x14ac:dyDescent="0.25">
      <c r="A57" s="83" t="s">
        <v>153</v>
      </c>
      <c r="B57" s="85" t="s">
        <v>154</v>
      </c>
      <c r="C57" s="85" t="s">
        <v>170</v>
      </c>
      <c r="D57" s="85" t="s">
        <v>171</v>
      </c>
      <c r="E57" s="85" t="s">
        <v>157</v>
      </c>
      <c r="F57" s="85" t="s">
        <v>158</v>
      </c>
      <c r="G57" s="85" t="s">
        <v>159</v>
      </c>
      <c r="H57" s="83" t="s">
        <v>212</v>
      </c>
      <c r="I57" s="128">
        <v>271869.94699999999</v>
      </c>
      <c r="J57" s="88"/>
      <c r="K57" s="129">
        <v>12351.07</v>
      </c>
    </row>
    <row r="58" spans="1:11" hidden="1" x14ac:dyDescent="0.25">
      <c r="A58" s="83" t="s">
        <v>153</v>
      </c>
      <c r="B58" s="85" t="s">
        <v>154</v>
      </c>
      <c r="C58" s="85" t="s">
        <v>170</v>
      </c>
      <c r="D58" s="85" t="s">
        <v>172</v>
      </c>
      <c r="E58" s="85" t="s">
        <v>161</v>
      </c>
      <c r="F58" s="85" t="s">
        <v>158</v>
      </c>
      <c r="G58" s="85" t="s">
        <v>159</v>
      </c>
      <c r="H58" s="83" t="s">
        <v>194</v>
      </c>
      <c r="I58" s="128">
        <v>-52124</v>
      </c>
      <c r="J58" s="88"/>
      <c r="K58" s="129">
        <v>-2065.04</v>
      </c>
    </row>
    <row r="59" spans="1:11" x14ac:dyDescent="0.25">
      <c r="A59" s="83" t="s">
        <v>153</v>
      </c>
      <c r="B59" s="85" t="s">
        <v>154</v>
      </c>
      <c r="C59" s="85" t="s">
        <v>170</v>
      </c>
      <c r="D59" s="85" t="s">
        <v>172</v>
      </c>
      <c r="E59" s="85" t="s">
        <v>161</v>
      </c>
      <c r="F59" s="85" t="s">
        <v>158</v>
      </c>
      <c r="G59" s="85" t="s">
        <v>159</v>
      </c>
      <c r="H59" s="83" t="s">
        <v>207</v>
      </c>
      <c r="I59" s="128">
        <v>25120</v>
      </c>
      <c r="J59" s="88"/>
      <c r="K59" s="129">
        <v>1115.05</v>
      </c>
    </row>
    <row r="60" spans="1:11" x14ac:dyDescent="0.25">
      <c r="A60" s="83" t="s">
        <v>153</v>
      </c>
      <c r="B60" s="85" t="s">
        <v>154</v>
      </c>
      <c r="C60" s="85" t="s">
        <v>170</v>
      </c>
      <c r="D60" s="85" t="s">
        <v>172</v>
      </c>
      <c r="E60" s="85" t="s">
        <v>161</v>
      </c>
      <c r="F60" s="85" t="s">
        <v>158</v>
      </c>
      <c r="G60" s="85" t="s">
        <v>159</v>
      </c>
      <c r="H60" s="83" t="s">
        <v>212</v>
      </c>
      <c r="I60" s="132">
        <v>27004</v>
      </c>
      <c r="J60" s="89"/>
      <c r="K60" s="130">
        <v>1226.79</v>
      </c>
    </row>
    <row r="62" spans="1:11" x14ac:dyDescent="0.25">
      <c r="I62" s="90">
        <v>57161694.980999999</v>
      </c>
      <c r="J62" t="s">
        <v>433</v>
      </c>
    </row>
    <row r="64" spans="1:11" x14ac:dyDescent="0.25">
      <c r="I64" s="90">
        <v>33241824</v>
      </c>
      <c r="J64" t="s">
        <v>432</v>
      </c>
    </row>
    <row r="65" spans="9:10" x14ac:dyDescent="0.25">
      <c r="I65" s="94">
        <v>32801079</v>
      </c>
      <c r="J65" t="s">
        <v>421</v>
      </c>
    </row>
    <row r="66" spans="9:10" x14ac:dyDescent="0.25">
      <c r="I66" s="91">
        <v>440745</v>
      </c>
      <c r="J66" t="s">
        <v>174</v>
      </c>
    </row>
    <row r="68" spans="9:10" ht="16.5" thickBot="1" x14ac:dyDescent="0.3">
      <c r="I68" s="95">
        <v>57602439.980999999</v>
      </c>
      <c r="J68" t="s">
        <v>175</v>
      </c>
    </row>
    <row r="69" spans="9:10" ht="15.75" thickTop="1" x14ac:dyDescent="0.25"/>
  </sheetData>
  <autoFilter ref="A9:K60">
    <filterColumn colId="7">
      <filters>
        <filter val="0.04438900"/>
        <filter val="0.04457900"/>
        <filter val="0.04484900"/>
        <filter val="0.04497000"/>
        <filter val="0.04516000"/>
        <filter val="0.04543000"/>
      </filters>
    </filterColumn>
  </autoFilter>
  <printOptions horizontalCentered="1"/>
  <pageMargins left="0" right="0" top="0.55000000000000004" bottom="0.8" header="0.3" footer="0.2"/>
  <pageSetup scale="80" orientation="landscape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1"/>
  <sheetViews>
    <sheetView zoomScale="115" zoomScaleNormal="115" workbookViewId="0">
      <selection activeCell="G14" sqref="G14"/>
    </sheetView>
  </sheetViews>
  <sheetFormatPr defaultRowHeight="15" x14ac:dyDescent="0.25"/>
  <cols>
    <col min="1" max="1" width="16.140625" bestFit="1" customWidth="1"/>
    <col min="2" max="2" width="48.85546875" bestFit="1" customWidth="1"/>
    <col min="3" max="3" width="6.5703125" bestFit="1" customWidth="1"/>
    <col min="4" max="5" width="6.5703125" customWidth="1"/>
    <col min="6" max="7" width="8.42578125" bestFit="1" customWidth="1"/>
    <col min="8" max="8" width="7.85546875" bestFit="1" customWidth="1"/>
    <col min="9" max="9" width="6.85546875" bestFit="1" customWidth="1"/>
    <col min="10" max="10" width="12.5703125" customWidth="1"/>
    <col min="11" max="11" width="42.7109375" bestFit="1" customWidth="1"/>
    <col min="13" max="13" width="17.42578125" bestFit="1" customWidth="1"/>
  </cols>
  <sheetData>
    <row r="1" spans="1:11" x14ac:dyDescent="0.25">
      <c r="A1" t="s">
        <v>64</v>
      </c>
    </row>
    <row r="2" spans="1:11" x14ac:dyDescent="0.25">
      <c r="A2" t="s">
        <v>59</v>
      </c>
    </row>
    <row r="6" spans="1:11" ht="30" x14ac:dyDescent="0.25">
      <c r="A6" s="2" t="s">
        <v>4</v>
      </c>
      <c r="B6" s="2" t="s">
        <v>5</v>
      </c>
      <c r="C6" s="6" t="s">
        <v>32</v>
      </c>
      <c r="D6" s="2" t="s">
        <v>18</v>
      </c>
      <c r="E6" s="2" t="s">
        <v>31</v>
      </c>
      <c r="F6" s="7" t="s">
        <v>36</v>
      </c>
      <c r="G6" s="7"/>
      <c r="H6" s="7" t="s">
        <v>33</v>
      </c>
      <c r="I6" s="7"/>
      <c r="J6" s="2" t="s">
        <v>2</v>
      </c>
      <c r="K6" s="3" t="s">
        <v>22</v>
      </c>
    </row>
    <row r="7" spans="1:11" x14ac:dyDescent="0.25">
      <c r="A7" t="s">
        <v>45</v>
      </c>
      <c r="B7" s="4"/>
      <c r="C7" s="4"/>
      <c r="D7" s="4"/>
      <c r="E7" s="4"/>
      <c r="F7" s="13" t="s">
        <v>34</v>
      </c>
      <c r="G7" s="13" t="s">
        <v>35</v>
      </c>
      <c r="H7" s="10" t="s">
        <v>34</v>
      </c>
      <c r="I7" s="10" t="s">
        <v>35</v>
      </c>
      <c r="J7" s="4"/>
      <c r="K7" s="5"/>
    </row>
    <row r="8" spans="1:11" x14ac:dyDescent="0.25">
      <c r="B8" s="4"/>
      <c r="C8" s="4"/>
      <c r="D8" s="4"/>
      <c r="E8" s="4"/>
      <c r="F8" s="13"/>
      <c r="G8" s="13"/>
      <c r="H8" s="10"/>
      <c r="I8" s="10"/>
      <c r="J8" s="4"/>
      <c r="K8" s="5"/>
    </row>
    <row r="9" spans="1:11" x14ac:dyDescent="0.25">
      <c r="A9" t="s">
        <v>46</v>
      </c>
      <c r="B9" s="4"/>
      <c r="C9" s="4"/>
      <c r="D9" s="4"/>
      <c r="E9" s="4"/>
      <c r="F9" s="13"/>
      <c r="G9" s="13"/>
      <c r="H9" s="10"/>
      <c r="I9" s="10"/>
      <c r="J9" s="4"/>
      <c r="K9" s="5"/>
    </row>
    <row r="10" spans="1:11" x14ac:dyDescent="0.25">
      <c r="A10" s="1" t="s">
        <v>40</v>
      </c>
      <c r="B10" t="s">
        <v>9</v>
      </c>
      <c r="C10" t="s">
        <v>19</v>
      </c>
      <c r="D10" s="8">
        <v>50</v>
      </c>
      <c r="E10">
        <v>100</v>
      </c>
      <c r="F10" s="14" t="s">
        <v>47</v>
      </c>
      <c r="G10" s="15" t="s">
        <v>39</v>
      </c>
      <c r="H10" s="11">
        <f>+E10*D10</f>
        <v>5000</v>
      </c>
      <c r="I10" s="12"/>
      <c r="J10" s="1" t="s">
        <v>3</v>
      </c>
      <c r="K10" t="s">
        <v>50</v>
      </c>
    </row>
    <row r="11" spans="1:11" x14ac:dyDescent="0.25">
      <c r="A11" s="1" t="s">
        <v>41</v>
      </c>
      <c r="B11" t="s">
        <v>10</v>
      </c>
      <c r="C11" t="s">
        <v>19</v>
      </c>
      <c r="D11" s="8">
        <v>50</v>
      </c>
      <c r="E11">
        <v>20</v>
      </c>
      <c r="F11" s="14" t="s">
        <v>37</v>
      </c>
      <c r="G11" s="15" t="s">
        <v>39</v>
      </c>
      <c r="H11" s="11">
        <f>+E11*D11</f>
        <v>1000</v>
      </c>
      <c r="I11" s="12"/>
      <c r="J11" s="1" t="s">
        <v>3</v>
      </c>
      <c r="K11" t="s">
        <v>51</v>
      </c>
    </row>
    <row r="12" spans="1:11" x14ac:dyDescent="0.25">
      <c r="A12" s="1" t="s">
        <v>42</v>
      </c>
      <c r="B12" t="s">
        <v>7</v>
      </c>
      <c r="C12" t="s">
        <v>21</v>
      </c>
      <c r="D12" s="8">
        <v>30</v>
      </c>
      <c r="E12">
        <v>20</v>
      </c>
      <c r="F12" s="15" t="s">
        <v>39</v>
      </c>
      <c r="G12" s="14" t="s">
        <v>38</v>
      </c>
      <c r="H12" s="12"/>
      <c r="I12" s="11">
        <f>-E12*D12</f>
        <v>-600</v>
      </c>
      <c r="J12" s="1" t="s">
        <v>16</v>
      </c>
      <c r="K12" t="s">
        <v>52</v>
      </c>
    </row>
    <row r="13" spans="1:11" x14ac:dyDescent="0.25">
      <c r="A13" s="1" t="s">
        <v>43</v>
      </c>
      <c r="B13" t="s">
        <v>14</v>
      </c>
      <c r="C13" t="s">
        <v>20</v>
      </c>
      <c r="D13" s="8">
        <v>30</v>
      </c>
      <c r="E13">
        <v>20</v>
      </c>
      <c r="F13" s="14" t="s">
        <v>48</v>
      </c>
      <c r="G13" s="15" t="s">
        <v>55</v>
      </c>
      <c r="H13" s="11">
        <f>+D13*E13</f>
        <v>600</v>
      </c>
      <c r="I13" s="11"/>
      <c r="J13" s="1" t="s">
        <v>16</v>
      </c>
      <c r="K13" t="s">
        <v>53</v>
      </c>
    </row>
    <row r="14" spans="1:11" x14ac:dyDescent="0.25">
      <c r="A14" s="1" t="s">
        <v>63</v>
      </c>
      <c r="B14" t="s">
        <v>49</v>
      </c>
      <c r="C14" t="str">
        <f>+C13</f>
        <v>MKT</v>
      </c>
      <c r="D14" s="8">
        <f>+D13</f>
        <v>30</v>
      </c>
      <c r="E14">
        <f>+E13</f>
        <v>20</v>
      </c>
      <c r="F14" s="15" t="s">
        <v>56</v>
      </c>
      <c r="G14" s="14" t="s">
        <v>37</v>
      </c>
      <c r="H14" s="11"/>
      <c r="I14" s="11">
        <f>-H13</f>
        <v>-600</v>
      </c>
      <c r="J14" s="1" t="str">
        <f>+J11</f>
        <v>No</v>
      </c>
      <c r="K14" t="s">
        <v>60</v>
      </c>
    </row>
    <row r="15" spans="1:11" x14ac:dyDescent="0.25">
      <c r="A15" s="1"/>
      <c r="D15" s="8"/>
      <c r="F15" s="15"/>
      <c r="G15" s="14"/>
      <c r="H15" s="11"/>
      <c r="I15" s="11"/>
      <c r="J15" s="1"/>
    </row>
    <row r="16" spans="1:11" x14ac:dyDescent="0.25">
      <c r="A16" s="1" t="s">
        <v>44</v>
      </c>
      <c r="B16" t="s">
        <v>27</v>
      </c>
      <c r="F16" s="13"/>
      <c r="G16" s="13"/>
      <c r="H16" s="10"/>
      <c r="I16" s="10"/>
      <c r="J16" s="1"/>
    </row>
    <row r="17" spans="1:11" x14ac:dyDescent="0.25">
      <c r="F17" s="13"/>
      <c r="G17" s="13"/>
      <c r="H17" s="10"/>
      <c r="I17" s="10"/>
      <c r="J17" s="1"/>
    </row>
    <row r="18" spans="1:11" x14ac:dyDescent="0.25">
      <c r="F18" s="13"/>
      <c r="G18" s="13"/>
      <c r="H18" s="10"/>
      <c r="I18" s="10"/>
    </row>
    <row r="19" spans="1:11" x14ac:dyDescent="0.25">
      <c r="A19" s="9" t="s">
        <v>54</v>
      </c>
      <c r="F19" s="13"/>
      <c r="G19" s="13"/>
      <c r="H19" s="11"/>
      <c r="I19" s="11"/>
    </row>
    <row r="20" spans="1:11" x14ac:dyDescent="0.25">
      <c r="A20" s="1" t="s">
        <v>40</v>
      </c>
      <c r="B20" t="s">
        <v>9</v>
      </c>
      <c r="C20" t="s">
        <v>19</v>
      </c>
      <c r="D20" s="8">
        <v>50</v>
      </c>
      <c r="E20">
        <v>100</v>
      </c>
      <c r="F20" s="14" t="s">
        <v>47</v>
      </c>
      <c r="G20" s="15" t="s">
        <v>39</v>
      </c>
      <c r="H20" s="11">
        <f>+E20*D20</f>
        <v>5000</v>
      </c>
      <c r="I20" s="11"/>
      <c r="J20" s="1" t="s">
        <v>3</v>
      </c>
      <c r="K20" t="s">
        <v>50</v>
      </c>
    </row>
    <row r="21" spans="1:11" x14ac:dyDescent="0.25">
      <c r="A21" s="1" t="s">
        <v>41</v>
      </c>
      <c r="B21" t="s">
        <v>23</v>
      </c>
      <c r="C21" t="s">
        <v>21</v>
      </c>
      <c r="D21" s="8">
        <v>30</v>
      </c>
      <c r="E21">
        <v>20</v>
      </c>
      <c r="F21" s="14" t="s">
        <v>48</v>
      </c>
      <c r="G21" s="15" t="s">
        <v>39</v>
      </c>
      <c r="H21" s="11">
        <f>+E21*D21</f>
        <v>600</v>
      </c>
      <c r="I21" s="11"/>
      <c r="J21" s="1" t="s">
        <v>16</v>
      </c>
      <c r="K21" t="s">
        <v>52</v>
      </c>
    </row>
    <row r="22" spans="1:11" x14ac:dyDescent="0.25">
      <c r="A22" s="1" t="s">
        <v>42</v>
      </c>
      <c r="B22" t="s">
        <v>24</v>
      </c>
      <c r="C22" t="s">
        <v>20</v>
      </c>
      <c r="D22" s="8">
        <v>30</v>
      </c>
      <c r="E22">
        <v>20</v>
      </c>
      <c r="F22" s="15" t="s">
        <v>55</v>
      </c>
      <c r="G22" s="14" t="s">
        <v>48</v>
      </c>
      <c r="H22" s="11"/>
      <c r="I22" s="11">
        <f>-E22*D22</f>
        <v>-600</v>
      </c>
      <c r="J22" s="1" t="s">
        <v>16</v>
      </c>
      <c r="K22" t="s">
        <v>62</v>
      </c>
    </row>
    <row r="23" spans="1:11" x14ac:dyDescent="0.25">
      <c r="A23" s="1" t="s">
        <v>63</v>
      </c>
      <c r="B23" t="s">
        <v>57</v>
      </c>
      <c r="C23" t="s">
        <v>20</v>
      </c>
      <c r="D23" s="8">
        <v>30</v>
      </c>
      <c r="E23">
        <v>20</v>
      </c>
      <c r="F23" s="14" t="s">
        <v>47</v>
      </c>
      <c r="G23" s="15" t="s">
        <v>56</v>
      </c>
      <c r="H23" s="11">
        <f>-I22</f>
        <v>600</v>
      </c>
      <c r="I23" s="11"/>
      <c r="J23" s="1" t="s">
        <v>3</v>
      </c>
      <c r="K23" t="s">
        <v>61</v>
      </c>
    </row>
    <row r="24" spans="1:11" x14ac:dyDescent="0.25">
      <c r="A24" s="1"/>
      <c r="D24" s="8"/>
      <c r="F24" s="14"/>
      <c r="G24" s="15"/>
      <c r="H24" s="11"/>
      <c r="I24" s="11"/>
      <c r="J24" s="1"/>
    </row>
    <row r="25" spans="1:11" x14ac:dyDescent="0.25">
      <c r="A25" s="1" t="s">
        <v>43</v>
      </c>
      <c r="B25" t="s">
        <v>58</v>
      </c>
      <c r="D25" s="8"/>
      <c r="F25" s="13"/>
      <c r="G25" s="13"/>
      <c r="H25" s="11"/>
      <c r="I25" s="11"/>
      <c r="J25" s="1" t="s">
        <v>3</v>
      </c>
      <c r="K25" t="s">
        <v>28</v>
      </c>
    </row>
    <row r="26" spans="1:11" x14ac:dyDescent="0.25">
      <c r="A26" s="1"/>
      <c r="F26" s="13"/>
      <c r="G26" s="13"/>
      <c r="H26" s="11"/>
      <c r="I26" s="11"/>
    </row>
    <row r="31" spans="1:11" x14ac:dyDescent="0.25">
      <c r="B31" t="s">
        <v>30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workbookViewId="0">
      <selection activeCell="H25" activeCellId="2" sqref="D10:D20 F10:F20 H25"/>
    </sheetView>
  </sheetViews>
  <sheetFormatPr defaultRowHeight="15" outlineLevelRow="2" x14ac:dyDescent="0.25"/>
  <cols>
    <col min="1" max="1" width="7.28515625" customWidth="1"/>
    <col min="2" max="2" width="31.5703125" customWidth="1"/>
    <col min="3" max="3" width="4" customWidth="1"/>
    <col min="4" max="4" width="12.85546875" customWidth="1"/>
    <col min="5" max="5" width="4.85546875" customWidth="1"/>
    <col min="6" max="6" width="13" customWidth="1"/>
    <col min="7" max="7" width="5.85546875" customWidth="1"/>
    <col min="8" max="8" width="16.5703125" customWidth="1"/>
    <col min="9" max="9" width="3.28515625" customWidth="1"/>
    <col min="12" max="12" width="0" hidden="1" customWidth="1"/>
    <col min="13" max="13" width="13.140625" hidden="1" customWidth="1"/>
    <col min="14" max="14" width="9.85546875" hidden="1" customWidth="1"/>
    <col min="15" max="15" width="11.7109375" hidden="1" customWidth="1"/>
    <col min="16" max="16" width="13.28515625" hidden="1" customWidth="1"/>
    <col min="17" max="17" width="0" hidden="1" customWidth="1"/>
    <col min="18" max="18" width="19" customWidth="1"/>
    <col min="20" max="20" width="14.28515625" customWidth="1"/>
    <col min="21" max="21" width="11.28515625" bestFit="1" customWidth="1"/>
    <col min="22" max="22" width="13.28515625" bestFit="1" customWidth="1"/>
  </cols>
  <sheetData>
    <row r="1" spans="1:22" ht="26.25" x14ac:dyDescent="0.4">
      <c r="A1" s="313" t="s">
        <v>740</v>
      </c>
    </row>
    <row r="3" spans="1:22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5" spans="1:22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22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22" x14ac:dyDescent="0.25">
      <c r="B7" s="403">
        <v>44835</v>
      </c>
      <c r="C7" s="403"/>
      <c r="D7" s="403"/>
      <c r="E7" s="403"/>
      <c r="F7" s="403"/>
      <c r="G7" s="403"/>
      <c r="H7" s="403"/>
      <c r="I7" s="403"/>
    </row>
    <row r="8" spans="1:22" ht="21.75" customHeight="1" x14ac:dyDescent="0.25">
      <c r="E8" s="105"/>
    </row>
    <row r="9" spans="1:22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102" t="s">
        <v>181</v>
      </c>
      <c r="M9" s="404" t="s">
        <v>352</v>
      </c>
      <c r="N9" s="404"/>
      <c r="O9" s="404"/>
      <c r="R9" s="215"/>
    </row>
    <row r="10" spans="1:22" s="76" customFormat="1" ht="15.75" thickTop="1" x14ac:dyDescent="0.25">
      <c r="B10" s="97" t="s">
        <v>206</v>
      </c>
      <c r="C10" s="109" t="s">
        <v>139</v>
      </c>
      <c r="D10" s="314" t="s">
        <v>739</v>
      </c>
      <c r="E10" s="109" t="s">
        <v>193</v>
      </c>
      <c r="F10" s="317" t="s">
        <v>739</v>
      </c>
      <c r="H10" s="104">
        <v>1309357.1306556</v>
      </c>
      <c r="J10" s="100"/>
      <c r="M10" s="209">
        <v>0</v>
      </c>
      <c r="N10" t="s">
        <v>345</v>
      </c>
      <c r="O10"/>
      <c r="R10" s="212"/>
      <c r="U10" s="126"/>
    </row>
    <row r="11" spans="1:22" s="76" customFormat="1" hidden="1" outlineLevel="1" x14ac:dyDescent="0.25">
      <c r="B11" s="97" t="s">
        <v>410</v>
      </c>
      <c r="C11" s="109" t="s">
        <v>351</v>
      </c>
      <c r="D11" s="315">
        <v>0</v>
      </c>
      <c r="E11" s="109" t="s">
        <v>193</v>
      </c>
      <c r="F11" s="318" t="s">
        <v>739</v>
      </c>
      <c r="G11" s="109" t="s">
        <v>351</v>
      </c>
      <c r="H11" s="104">
        <v>0</v>
      </c>
      <c r="I11" s="230" t="s">
        <v>255</v>
      </c>
      <c r="J11" s="100"/>
      <c r="M11" s="209"/>
      <c r="N11"/>
      <c r="O11"/>
      <c r="R11" s="214"/>
    </row>
    <row r="12" spans="1:22" s="76" customFormat="1" hidden="1" outlineLevel="1" x14ac:dyDescent="0.25">
      <c r="B12" s="97" t="s">
        <v>429</v>
      </c>
      <c r="C12" s="109" t="s">
        <v>351</v>
      </c>
      <c r="D12" s="315">
        <v>0</v>
      </c>
      <c r="E12" s="109" t="s">
        <v>193</v>
      </c>
      <c r="F12" s="318" t="s">
        <v>739</v>
      </c>
      <c r="G12" s="109" t="s">
        <v>351</v>
      </c>
      <c r="H12" s="104">
        <v>0</v>
      </c>
      <c r="I12" s="230" t="s">
        <v>255</v>
      </c>
      <c r="J12" s="100"/>
      <c r="M12" s="213">
        <v>0</v>
      </c>
      <c r="N12" t="s">
        <v>350</v>
      </c>
      <c r="O12"/>
      <c r="R12" s="212"/>
      <c r="T12" s="126">
        <v>1070.2</v>
      </c>
    </row>
    <row r="13" spans="1:22" s="76" customFormat="1" outlineLevel="1" x14ac:dyDescent="0.25">
      <c r="B13" s="97" t="s">
        <v>436</v>
      </c>
      <c r="C13" s="109"/>
      <c r="D13" s="315" t="s">
        <v>739</v>
      </c>
      <c r="E13" s="109"/>
      <c r="F13" s="318" t="s">
        <v>739</v>
      </c>
      <c r="G13" s="109" t="s">
        <v>204</v>
      </c>
      <c r="H13" s="104">
        <v>1070.2</v>
      </c>
      <c r="I13" s="230"/>
      <c r="J13" s="100"/>
      <c r="M13" s="210"/>
      <c r="N13"/>
      <c r="O13"/>
      <c r="R13" s="212"/>
      <c r="T13" s="126"/>
    </row>
    <row r="14" spans="1:22" s="76" customFormat="1" hidden="1" outlineLevel="1" x14ac:dyDescent="0.25">
      <c r="B14" s="97" t="s">
        <v>428</v>
      </c>
      <c r="C14" s="109"/>
      <c r="D14" s="315" t="s">
        <v>739</v>
      </c>
      <c r="E14" s="109"/>
      <c r="F14" s="318" t="s">
        <v>739</v>
      </c>
      <c r="G14" s="109" t="s">
        <v>427</v>
      </c>
      <c r="H14" s="104">
        <v>0</v>
      </c>
      <c r="J14" s="100"/>
      <c r="M14" s="210"/>
      <c r="N14"/>
      <c r="O14"/>
    </row>
    <row r="15" spans="1:22" s="76" customFormat="1" collapsed="1" x14ac:dyDescent="0.25">
      <c r="B15" s="97" t="s">
        <v>179</v>
      </c>
      <c r="C15" s="109" t="s">
        <v>187</v>
      </c>
      <c r="D15" s="315" t="s">
        <v>739</v>
      </c>
      <c r="E15" s="109" t="s">
        <v>190</v>
      </c>
      <c r="F15" s="318" t="s">
        <v>739</v>
      </c>
      <c r="G15" s="109" t="s">
        <v>187</v>
      </c>
      <c r="H15" s="104">
        <v>978688.95000000007</v>
      </c>
      <c r="J15" s="99"/>
      <c r="M15" s="209">
        <v>0</v>
      </c>
      <c r="N15" t="s">
        <v>348</v>
      </c>
      <c r="O15"/>
      <c r="T15" s="126"/>
      <c r="V15" s="126"/>
    </row>
    <row r="16" spans="1:22" s="76" customFormat="1" hidden="1" x14ac:dyDescent="0.25">
      <c r="B16" s="97" t="s">
        <v>401</v>
      </c>
      <c r="C16" s="109" t="s">
        <v>187</v>
      </c>
      <c r="D16" s="315" t="s">
        <v>739</v>
      </c>
      <c r="E16" s="109"/>
      <c r="F16" s="318" t="s">
        <v>739</v>
      </c>
      <c r="G16" s="109" t="s">
        <v>187</v>
      </c>
      <c r="H16" s="104">
        <v>0</v>
      </c>
      <c r="J16" s="99"/>
      <c r="M16" s="209"/>
      <c r="N16"/>
      <c r="O16"/>
      <c r="T16" s="126">
        <v>622.52</v>
      </c>
    </row>
    <row r="17" spans="2:22" s="76" customFormat="1" x14ac:dyDescent="0.25">
      <c r="B17" s="97" t="s">
        <v>191</v>
      </c>
      <c r="C17" s="109" t="s">
        <v>232</v>
      </c>
      <c r="D17" s="315" t="s">
        <v>739</v>
      </c>
      <c r="E17" s="109" t="s">
        <v>190</v>
      </c>
      <c r="F17" s="318" t="s">
        <v>739</v>
      </c>
      <c r="G17" s="112"/>
      <c r="H17" s="104">
        <v>-55896.214500000002</v>
      </c>
      <c r="J17" s="99"/>
      <c r="M17" s="209"/>
      <c r="N17"/>
      <c r="O17"/>
      <c r="T17" s="76">
        <v>-915.94</v>
      </c>
    </row>
    <row r="18" spans="2:22" s="76" customFormat="1" ht="15.75" x14ac:dyDescent="0.25">
      <c r="B18" s="97" t="s">
        <v>192</v>
      </c>
      <c r="C18" s="109" t="s">
        <v>232</v>
      </c>
      <c r="D18" s="330" t="s">
        <v>739</v>
      </c>
      <c r="E18" s="111"/>
      <c r="F18" s="329" t="s">
        <v>739</v>
      </c>
      <c r="G18" s="109" t="s">
        <v>232</v>
      </c>
      <c r="H18" s="121">
        <v>196518.72999999998</v>
      </c>
      <c r="J18" s="99"/>
      <c r="M18" s="206"/>
      <c r="N18"/>
      <c r="O18"/>
    </row>
    <row r="19" spans="2:22" s="76" customFormat="1" outlineLevel="2" x14ac:dyDescent="0.25">
      <c r="B19" s="97" t="s">
        <v>191</v>
      </c>
      <c r="C19" s="109" t="s">
        <v>219</v>
      </c>
      <c r="D19" s="330" t="s">
        <v>739</v>
      </c>
      <c r="E19" s="109" t="s">
        <v>190</v>
      </c>
      <c r="F19" s="318" t="s">
        <v>739</v>
      </c>
      <c r="G19" s="109"/>
      <c r="H19" s="104">
        <v>2480.2515000000003</v>
      </c>
      <c r="J19" s="99"/>
      <c r="M19" s="206"/>
      <c r="N19"/>
      <c r="O19"/>
    </row>
    <row r="20" spans="2:22" s="76" customFormat="1" ht="16.5" outlineLevel="2" thickBot="1" x14ac:dyDescent="0.3">
      <c r="B20" s="97" t="s">
        <v>192</v>
      </c>
      <c r="C20" s="109" t="s">
        <v>219</v>
      </c>
      <c r="D20" s="316" t="s">
        <v>739</v>
      </c>
      <c r="E20" s="111"/>
      <c r="F20" s="319" t="s">
        <v>739</v>
      </c>
      <c r="G20" s="109" t="s">
        <v>219</v>
      </c>
      <c r="H20" s="121">
        <v>148191.93</v>
      </c>
      <c r="J20" s="99"/>
      <c r="M20" s="206"/>
      <c r="N20"/>
      <c r="O20"/>
    </row>
    <row r="21" spans="2:22" s="76" customFormat="1" ht="17.25" customHeight="1" thickTop="1" x14ac:dyDescent="0.25">
      <c r="B21" s="97" t="s">
        <v>173</v>
      </c>
      <c r="C21" s="97"/>
      <c r="D21" s="269">
        <v>55267597.989999995</v>
      </c>
      <c r="E21" s="114" t="s">
        <v>137</v>
      </c>
      <c r="F21" s="112"/>
      <c r="G21" s="115"/>
      <c r="H21" s="116">
        <v>2580410.9776556003</v>
      </c>
      <c r="K21" s="76" t="s">
        <v>408</v>
      </c>
      <c r="S21" s="136"/>
    </row>
    <row r="22" spans="2:22" s="76" customFormat="1" ht="25.5" customHeight="1" x14ac:dyDescent="0.2">
      <c r="D22" s="108" t="s">
        <v>185</v>
      </c>
      <c r="E22" s="99"/>
      <c r="H22" s="108" t="s">
        <v>186</v>
      </c>
      <c r="M22" s="404" t="s">
        <v>189</v>
      </c>
      <c r="N22" s="404"/>
      <c r="O22" s="404"/>
    </row>
    <row r="23" spans="2:22" s="76" customFormat="1" x14ac:dyDescent="0.25">
      <c r="D23" s="99"/>
      <c r="E23" s="99"/>
      <c r="F23" s="97" t="s">
        <v>183</v>
      </c>
      <c r="G23" s="208" t="s">
        <v>186</v>
      </c>
      <c r="H23" s="104">
        <v>2580410.9776556003</v>
      </c>
      <c r="L23" s="207" t="s">
        <v>190</v>
      </c>
      <c r="M23" s="118">
        <v>58067.76</v>
      </c>
      <c r="N23" t="s">
        <v>345</v>
      </c>
      <c r="O23"/>
    </row>
    <row r="24" spans="2:22" s="76" customFormat="1" ht="15.75" thickBot="1" x14ac:dyDescent="0.3">
      <c r="D24" s="99"/>
      <c r="E24" s="99"/>
      <c r="F24" s="97" t="s">
        <v>182</v>
      </c>
      <c r="G24" s="208" t="s">
        <v>185</v>
      </c>
      <c r="H24" s="289">
        <v>55267597.989999995</v>
      </c>
      <c r="L24" s="207" t="s">
        <v>190</v>
      </c>
      <c r="M24" s="119">
        <v>-58887</v>
      </c>
      <c r="N24" t="s">
        <v>344</v>
      </c>
      <c r="O24"/>
      <c r="R24" s="126"/>
    </row>
    <row r="25" spans="2:22" s="76" customFormat="1" ht="15" customHeight="1" thickTop="1" thickBot="1" x14ac:dyDescent="0.3">
      <c r="D25" s="99"/>
      <c r="E25" s="99"/>
      <c r="F25" s="97" t="s">
        <v>184</v>
      </c>
      <c r="G25" s="97"/>
      <c r="H25" s="320" t="s">
        <v>739</v>
      </c>
      <c r="I25" s="107" t="s">
        <v>137</v>
      </c>
      <c r="L25" s="207" t="s">
        <v>190</v>
      </c>
      <c r="M25" s="118">
        <v>-819.23999999999796</v>
      </c>
      <c r="N25" t="s">
        <v>343</v>
      </c>
      <c r="O25"/>
    </row>
    <row r="26" spans="2:22" s="76" customFormat="1" ht="15.75" thickTop="1" x14ac:dyDescent="0.25">
      <c r="M26" s="206" t="s">
        <v>342</v>
      </c>
      <c r="N26"/>
      <c r="O26"/>
    </row>
    <row r="27" spans="2:22" s="76" customFormat="1" x14ac:dyDescent="0.25">
      <c r="M27" s="206"/>
      <c r="N27"/>
      <c r="O27"/>
      <c r="R27" s="76">
        <v>-1546.2299999999959</v>
      </c>
    </row>
    <row r="28" spans="2:22" s="76" customFormat="1" x14ac:dyDescent="0.25">
      <c r="M28" s="206"/>
      <c r="N28"/>
      <c r="O28"/>
      <c r="R28" s="76">
        <v>68.610000000000582</v>
      </c>
    </row>
    <row r="29" spans="2:22" s="76" customFormat="1" hidden="1" x14ac:dyDescent="0.25">
      <c r="E29" s="229" t="s">
        <v>255</v>
      </c>
      <c r="F29" s="126">
        <v>0</v>
      </c>
      <c r="M29" s="206"/>
      <c r="N29"/>
      <c r="O29"/>
    </row>
    <row r="30" spans="2:22" s="76" customFormat="1" hidden="1" x14ac:dyDescent="0.25">
      <c r="E30" s="229" t="s">
        <v>255</v>
      </c>
      <c r="F30" s="126">
        <v>0</v>
      </c>
      <c r="M30" s="206"/>
      <c r="N30"/>
      <c r="O30"/>
    </row>
    <row r="31" spans="2:22" hidden="1" x14ac:dyDescent="0.25">
      <c r="E31" s="229" t="s">
        <v>255</v>
      </c>
      <c r="F31" s="124">
        <v>0</v>
      </c>
    </row>
    <row r="32" spans="2:22" hidden="1" x14ac:dyDescent="0.25">
      <c r="E32" s="228" t="s">
        <v>427</v>
      </c>
      <c r="F32" s="227">
        <v>0</v>
      </c>
      <c r="G32" t="s">
        <v>426</v>
      </c>
      <c r="V32" s="135"/>
    </row>
    <row r="33" spans="2:22" hidden="1" x14ac:dyDescent="0.25">
      <c r="G33" t="s">
        <v>425</v>
      </c>
      <c r="V33" s="135"/>
    </row>
    <row r="34" spans="2:22" ht="21" customHeight="1" outlineLevel="1" x14ac:dyDescent="0.25">
      <c r="B34" t="s">
        <v>341</v>
      </c>
      <c r="D34" s="110"/>
      <c r="H34" s="124"/>
      <c r="V34" s="135"/>
    </row>
    <row r="35" spans="2:22" outlineLevel="1" x14ac:dyDescent="0.25">
      <c r="B35" t="s">
        <v>340</v>
      </c>
    </row>
    <row r="36" spans="2:22" outlineLevel="1" x14ac:dyDescent="0.25">
      <c r="B36" t="s">
        <v>339</v>
      </c>
      <c r="D36" s="91"/>
      <c r="N36" s="404" t="s">
        <v>189</v>
      </c>
      <c r="O36" s="404"/>
      <c r="P36" s="404"/>
    </row>
    <row r="37" spans="2:22" x14ac:dyDescent="0.25">
      <c r="N37" s="205">
        <v>0</v>
      </c>
      <c r="O37" t="s">
        <v>338</v>
      </c>
    </row>
    <row r="38" spans="2:22" x14ac:dyDescent="0.25">
      <c r="N38" s="94">
        <v>0</v>
      </c>
      <c r="O38" t="s">
        <v>337</v>
      </c>
    </row>
    <row r="39" spans="2:22" x14ac:dyDescent="0.25">
      <c r="H39" s="124"/>
      <c r="N39" s="90">
        <v>0</v>
      </c>
      <c r="O39" t="s">
        <v>336</v>
      </c>
      <c r="R39" s="135"/>
    </row>
    <row r="40" spans="2:22" x14ac:dyDescent="0.25">
      <c r="N40" s="90">
        <v>0</v>
      </c>
      <c r="O40" t="s">
        <v>335</v>
      </c>
    </row>
    <row r="41" spans="2:22" x14ac:dyDescent="0.25">
      <c r="H41" s="124"/>
    </row>
    <row r="43" spans="2:22" x14ac:dyDescent="0.25">
      <c r="B43" s="123"/>
    </row>
    <row r="45" spans="2:22" x14ac:dyDescent="0.25">
      <c r="H45" s="91"/>
    </row>
    <row r="46" spans="2:22" x14ac:dyDescent="0.25">
      <c r="H46" s="91"/>
    </row>
  </sheetData>
  <mergeCells count="7">
    <mergeCell ref="A3:R3"/>
    <mergeCell ref="B5:I5"/>
    <mergeCell ref="B6:I6"/>
    <mergeCell ref="B7:I7"/>
    <mergeCell ref="N36:P36"/>
    <mergeCell ref="M9:O9"/>
    <mergeCell ref="M22:O22"/>
  </mergeCells>
  <printOptions horizontalCentered="1"/>
  <pageMargins left="0.3" right="0.3" top="0.75" bottom="0.75" header="0.3" footer="0.2"/>
  <pageSetup orientation="portrait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opLeftCell="A7" zoomScale="84" zoomScaleNormal="84" workbookViewId="0">
      <selection activeCell="H15" sqref="H15"/>
    </sheetView>
  </sheetViews>
  <sheetFormatPr defaultRowHeight="15" x14ac:dyDescent="0.25"/>
  <cols>
    <col min="1" max="1" width="14.28515625" customWidth="1"/>
    <col min="2" max="2" width="12.140625" customWidth="1"/>
    <col min="3" max="25" width="7.5703125" customWidth="1"/>
  </cols>
  <sheetData>
    <row r="1" spans="1:28" x14ac:dyDescent="0.25">
      <c r="A1" t="s">
        <v>438</v>
      </c>
    </row>
    <row r="3" spans="1:28" x14ac:dyDescent="0.25">
      <c r="A3" t="s">
        <v>136</v>
      </c>
      <c r="B3" t="s">
        <v>437</v>
      </c>
    </row>
    <row r="4" spans="1:28" x14ac:dyDescent="0.25">
      <c r="A4" t="s">
        <v>197</v>
      </c>
      <c r="B4" t="s">
        <v>215</v>
      </c>
    </row>
    <row r="5" spans="1:28" x14ac:dyDescent="0.25">
      <c r="A5" t="s">
        <v>198</v>
      </c>
      <c r="B5" t="s">
        <v>131</v>
      </c>
    </row>
    <row r="6" spans="1:28" x14ac:dyDescent="0.25">
      <c r="A6" t="s">
        <v>199</v>
      </c>
      <c r="B6" t="s">
        <v>132</v>
      </c>
    </row>
    <row r="7" spans="1:28" x14ac:dyDescent="0.25">
      <c r="A7" t="s">
        <v>200</v>
      </c>
      <c r="B7" t="s">
        <v>130</v>
      </c>
    </row>
    <row r="8" spans="1:28" x14ac:dyDescent="0.25">
      <c r="A8" t="s">
        <v>135</v>
      </c>
      <c r="B8" t="s">
        <v>134</v>
      </c>
    </row>
    <row r="10" spans="1:28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</row>
    <row r="11" spans="1:28" x14ac:dyDescent="0.25">
      <c r="A11" s="75">
        <v>44835</v>
      </c>
      <c r="B11">
        <v>57.86</v>
      </c>
      <c r="C11">
        <v>57.86</v>
      </c>
      <c r="D11">
        <v>57.86</v>
      </c>
      <c r="E11">
        <v>57.86</v>
      </c>
      <c r="F11">
        <v>57.86</v>
      </c>
      <c r="G11">
        <v>57.86</v>
      </c>
      <c r="H11">
        <v>58.88</v>
      </c>
      <c r="I11">
        <v>58.88</v>
      </c>
      <c r="J11">
        <v>58.88</v>
      </c>
      <c r="K11">
        <v>58.88</v>
      </c>
      <c r="L11">
        <v>58.88</v>
      </c>
      <c r="M11">
        <v>58.88</v>
      </c>
      <c r="N11">
        <v>58.88</v>
      </c>
      <c r="O11">
        <v>58.88</v>
      </c>
      <c r="P11">
        <v>58.88</v>
      </c>
      <c r="Q11">
        <v>58.88</v>
      </c>
      <c r="R11">
        <v>58.88</v>
      </c>
      <c r="S11">
        <v>58.88</v>
      </c>
      <c r="T11">
        <v>58.88</v>
      </c>
      <c r="U11">
        <v>58.88</v>
      </c>
      <c r="V11">
        <v>58.88</v>
      </c>
      <c r="W11">
        <v>58.88</v>
      </c>
      <c r="X11">
        <v>57.86</v>
      </c>
      <c r="Y11">
        <v>57.86</v>
      </c>
      <c r="Z11">
        <v>58.88</v>
      </c>
      <c r="AA11">
        <v>57.86</v>
      </c>
      <c r="AB11">
        <v>58.54</v>
      </c>
    </row>
    <row r="12" spans="1:28" x14ac:dyDescent="0.25">
      <c r="A12" s="75">
        <v>44836</v>
      </c>
      <c r="B12">
        <v>69.03</v>
      </c>
      <c r="C12">
        <v>69.03</v>
      </c>
      <c r="D12">
        <v>69.03</v>
      </c>
      <c r="E12">
        <v>69.03</v>
      </c>
      <c r="F12">
        <v>69.03</v>
      </c>
      <c r="G12">
        <v>69.03</v>
      </c>
      <c r="H12">
        <v>69.03</v>
      </c>
      <c r="I12">
        <v>69.03</v>
      </c>
      <c r="J12">
        <v>69.03</v>
      </c>
      <c r="K12">
        <v>69.03</v>
      </c>
      <c r="L12">
        <v>69.03</v>
      </c>
      <c r="M12">
        <v>69.03</v>
      </c>
      <c r="N12">
        <v>69.03</v>
      </c>
      <c r="O12">
        <v>69.03</v>
      </c>
      <c r="P12">
        <v>69.03</v>
      </c>
      <c r="Q12">
        <v>69.03</v>
      </c>
      <c r="R12">
        <v>69.03</v>
      </c>
      <c r="S12">
        <v>69.03</v>
      </c>
      <c r="T12">
        <v>69.03</v>
      </c>
      <c r="U12">
        <v>69.03</v>
      </c>
      <c r="V12">
        <v>69.03</v>
      </c>
      <c r="W12">
        <v>69.03</v>
      </c>
      <c r="X12">
        <v>69.03</v>
      </c>
      <c r="Y12">
        <v>69.03</v>
      </c>
      <c r="Z12">
        <v>0</v>
      </c>
      <c r="AA12">
        <v>69.03</v>
      </c>
      <c r="AB12">
        <v>69.03</v>
      </c>
    </row>
    <row r="13" spans="1:28" x14ac:dyDescent="0.25">
      <c r="A13" s="75">
        <v>44837</v>
      </c>
      <c r="B13">
        <v>69.03</v>
      </c>
      <c r="C13">
        <v>69.03</v>
      </c>
      <c r="D13">
        <v>69.03</v>
      </c>
      <c r="E13">
        <v>69.03</v>
      </c>
      <c r="F13">
        <v>69.03</v>
      </c>
      <c r="G13">
        <v>69.03</v>
      </c>
      <c r="H13">
        <v>79.12</v>
      </c>
      <c r="I13">
        <v>79.12</v>
      </c>
      <c r="J13">
        <v>79.12</v>
      </c>
      <c r="K13">
        <v>79.12</v>
      </c>
      <c r="L13">
        <v>79.12</v>
      </c>
      <c r="M13">
        <v>79.12</v>
      </c>
      <c r="N13">
        <v>79.12</v>
      </c>
      <c r="O13">
        <v>79.12</v>
      </c>
      <c r="P13">
        <v>79.12</v>
      </c>
      <c r="Q13">
        <v>79.12</v>
      </c>
      <c r="R13">
        <v>79.12</v>
      </c>
      <c r="S13">
        <v>79.12</v>
      </c>
      <c r="T13">
        <v>79.12</v>
      </c>
      <c r="U13">
        <v>79.12</v>
      </c>
      <c r="V13">
        <v>79.12</v>
      </c>
      <c r="W13">
        <v>79.12</v>
      </c>
      <c r="X13">
        <v>69.03</v>
      </c>
      <c r="Y13">
        <v>69.03</v>
      </c>
      <c r="Z13">
        <v>79.12</v>
      </c>
      <c r="AA13">
        <v>69.03</v>
      </c>
      <c r="AB13">
        <v>75.760000000000005</v>
      </c>
    </row>
    <row r="14" spans="1:28" x14ac:dyDescent="0.25">
      <c r="A14" s="75">
        <v>44838</v>
      </c>
      <c r="B14">
        <v>61.09</v>
      </c>
      <c r="C14">
        <v>61.09</v>
      </c>
      <c r="D14">
        <v>61.09</v>
      </c>
      <c r="E14">
        <v>61.09</v>
      </c>
      <c r="F14">
        <v>61.09</v>
      </c>
      <c r="G14">
        <v>61.09</v>
      </c>
      <c r="H14">
        <v>72</v>
      </c>
      <c r="I14">
        <v>72</v>
      </c>
      <c r="J14">
        <v>72</v>
      </c>
      <c r="K14">
        <v>72</v>
      </c>
      <c r="L14">
        <v>72</v>
      </c>
      <c r="M14">
        <v>72</v>
      </c>
      <c r="N14">
        <v>72</v>
      </c>
      <c r="O14">
        <v>72</v>
      </c>
      <c r="P14">
        <v>72</v>
      </c>
      <c r="Q14">
        <v>72</v>
      </c>
      <c r="R14">
        <v>72</v>
      </c>
      <c r="S14">
        <v>72</v>
      </c>
      <c r="T14">
        <v>72</v>
      </c>
      <c r="U14">
        <v>72</v>
      </c>
      <c r="V14">
        <v>72</v>
      </c>
      <c r="W14">
        <v>72</v>
      </c>
      <c r="X14">
        <v>61.09</v>
      </c>
      <c r="Y14">
        <v>61.09</v>
      </c>
      <c r="Z14">
        <v>72</v>
      </c>
      <c r="AA14">
        <v>61.09</v>
      </c>
      <c r="AB14">
        <v>68.36</v>
      </c>
    </row>
    <row r="15" spans="1:28" x14ac:dyDescent="0.25">
      <c r="A15" s="75">
        <v>44839</v>
      </c>
      <c r="B15">
        <v>66.180000000000007</v>
      </c>
      <c r="C15">
        <v>66.180000000000007</v>
      </c>
      <c r="D15">
        <v>66.180000000000007</v>
      </c>
      <c r="E15">
        <v>66.180000000000007</v>
      </c>
      <c r="F15">
        <v>66.180000000000007</v>
      </c>
      <c r="G15">
        <v>66.180000000000007</v>
      </c>
      <c r="H15">
        <v>76.41</v>
      </c>
      <c r="I15">
        <v>76.41</v>
      </c>
      <c r="J15">
        <v>76.41</v>
      </c>
      <c r="K15">
        <v>76.41</v>
      </c>
      <c r="L15">
        <v>76.41</v>
      </c>
      <c r="M15">
        <v>76.41</v>
      </c>
      <c r="N15">
        <v>76.41</v>
      </c>
      <c r="O15">
        <v>76.41</v>
      </c>
      <c r="P15">
        <v>76.41</v>
      </c>
      <c r="Q15">
        <v>76.41</v>
      </c>
      <c r="R15">
        <v>76.41</v>
      </c>
      <c r="S15">
        <v>76.41</v>
      </c>
      <c r="T15">
        <v>76.41</v>
      </c>
      <c r="U15">
        <v>76.41</v>
      </c>
      <c r="V15">
        <v>76.41</v>
      </c>
      <c r="W15">
        <v>76.41</v>
      </c>
      <c r="X15">
        <v>66.180000000000007</v>
      </c>
      <c r="Y15">
        <v>66.180000000000007</v>
      </c>
      <c r="Z15">
        <v>76.41</v>
      </c>
      <c r="AA15">
        <v>66.180000000000007</v>
      </c>
      <c r="AB15">
        <v>73</v>
      </c>
    </row>
    <row r="16" spans="1:28" x14ac:dyDescent="0.25">
      <c r="A16" s="75">
        <v>44840</v>
      </c>
      <c r="B16">
        <v>73.209999999999994</v>
      </c>
      <c r="C16">
        <v>73.209999999999994</v>
      </c>
      <c r="D16">
        <v>73.209999999999994</v>
      </c>
      <c r="E16">
        <v>73.209999999999994</v>
      </c>
      <c r="F16">
        <v>73.209999999999994</v>
      </c>
      <c r="G16">
        <v>73.209999999999994</v>
      </c>
      <c r="H16">
        <v>84.46</v>
      </c>
      <c r="I16">
        <v>84.46</v>
      </c>
      <c r="J16">
        <v>84.46</v>
      </c>
      <c r="K16">
        <v>84.46</v>
      </c>
      <c r="L16">
        <v>84.46</v>
      </c>
      <c r="M16">
        <v>84.46</v>
      </c>
      <c r="N16">
        <v>84.46</v>
      </c>
      <c r="O16">
        <v>84.46</v>
      </c>
      <c r="P16">
        <v>84.46</v>
      </c>
      <c r="Q16">
        <v>84.46</v>
      </c>
      <c r="R16">
        <v>84.46</v>
      </c>
      <c r="S16">
        <v>84.46</v>
      </c>
      <c r="T16">
        <v>84.46</v>
      </c>
      <c r="U16">
        <v>84.46</v>
      </c>
      <c r="V16">
        <v>84.46</v>
      </c>
      <c r="W16">
        <v>84.46</v>
      </c>
      <c r="X16">
        <v>73.209999999999994</v>
      </c>
      <c r="Y16">
        <v>73.209999999999994</v>
      </c>
      <c r="Z16">
        <v>84.46</v>
      </c>
      <c r="AA16">
        <v>73.209999999999994</v>
      </c>
      <c r="AB16">
        <v>80.709999999999994</v>
      </c>
    </row>
    <row r="17" spans="1:28" x14ac:dyDescent="0.25">
      <c r="A17" s="75">
        <v>44841</v>
      </c>
      <c r="B17">
        <v>74.59</v>
      </c>
      <c r="C17">
        <v>74.59</v>
      </c>
      <c r="D17">
        <v>74.59</v>
      </c>
      <c r="E17">
        <v>74.59</v>
      </c>
      <c r="F17">
        <v>74.59</v>
      </c>
      <c r="G17">
        <v>74.59</v>
      </c>
      <c r="H17">
        <v>80.44</v>
      </c>
      <c r="I17">
        <v>80.44</v>
      </c>
      <c r="J17">
        <v>80.44</v>
      </c>
      <c r="K17">
        <v>80.44</v>
      </c>
      <c r="L17">
        <v>80.44</v>
      </c>
      <c r="M17">
        <v>80.44</v>
      </c>
      <c r="N17">
        <v>80.44</v>
      </c>
      <c r="O17">
        <v>80.44</v>
      </c>
      <c r="P17">
        <v>80.44</v>
      </c>
      <c r="Q17">
        <v>80.44</v>
      </c>
      <c r="R17">
        <v>80.44</v>
      </c>
      <c r="S17">
        <v>80.44</v>
      </c>
      <c r="T17">
        <v>80.44</v>
      </c>
      <c r="U17">
        <v>80.44</v>
      </c>
      <c r="V17">
        <v>80.44</v>
      </c>
      <c r="W17">
        <v>80.44</v>
      </c>
      <c r="X17">
        <v>74.59</v>
      </c>
      <c r="Y17">
        <v>74.59</v>
      </c>
      <c r="Z17">
        <v>80.44</v>
      </c>
      <c r="AA17">
        <v>74.59</v>
      </c>
      <c r="AB17">
        <v>78.489999999999995</v>
      </c>
    </row>
    <row r="18" spans="1:28" x14ac:dyDescent="0.25">
      <c r="A18" s="75">
        <v>44842</v>
      </c>
      <c r="B18">
        <v>74.59</v>
      </c>
      <c r="C18">
        <v>74.59</v>
      </c>
      <c r="D18">
        <v>74.59</v>
      </c>
      <c r="E18">
        <v>74.59</v>
      </c>
      <c r="F18">
        <v>74.59</v>
      </c>
      <c r="G18">
        <v>74.59</v>
      </c>
      <c r="H18">
        <v>80.44</v>
      </c>
      <c r="I18">
        <v>80.44</v>
      </c>
      <c r="J18">
        <v>80.44</v>
      </c>
      <c r="K18">
        <v>80.44</v>
      </c>
      <c r="L18">
        <v>80.44</v>
      </c>
      <c r="M18">
        <v>80.44</v>
      </c>
      <c r="N18">
        <v>80.44</v>
      </c>
      <c r="O18">
        <v>80.44</v>
      </c>
      <c r="P18">
        <v>80.44</v>
      </c>
      <c r="Q18">
        <v>80.44</v>
      </c>
      <c r="R18">
        <v>80.44</v>
      </c>
      <c r="S18">
        <v>80.44</v>
      </c>
      <c r="T18">
        <v>80.44</v>
      </c>
      <c r="U18">
        <v>80.44</v>
      </c>
      <c r="V18">
        <v>80.44</v>
      </c>
      <c r="W18">
        <v>80.44</v>
      </c>
      <c r="X18">
        <v>74.59</v>
      </c>
      <c r="Y18">
        <v>74.59</v>
      </c>
      <c r="Z18">
        <v>80.44</v>
      </c>
      <c r="AA18">
        <v>74.59</v>
      </c>
      <c r="AB18">
        <v>78.489999999999995</v>
      </c>
    </row>
    <row r="19" spans="1:28" x14ac:dyDescent="0.25">
      <c r="A19" s="75">
        <v>44843</v>
      </c>
      <c r="B19">
        <v>65.12</v>
      </c>
      <c r="C19">
        <v>65.12</v>
      </c>
      <c r="D19">
        <v>65.12</v>
      </c>
      <c r="E19">
        <v>65.12</v>
      </c>
      <c r="F19">
        <v>65.12</v>
      </c>
      <c r="G19">
        <v>65.12</v>
      </c>
      <c r="H19">
        <v>65.12</v>
      </c>
      <c r="I19">
        <v>65.12</v>
      </c>
      <c r="J19">
        <v>65.12</v>
      </c>
      <c r="K19">
        <v>65.12</v>
      </c>
      <c r="L19">
        <v>65.12</v>
      </c>
      <c r="M19">
        <v>65.12</v>
      </c>
      <c r="N19">
        <v>65.12</v>
      </c>
      <c r="O19">
        <v>65.12</v>
      </c>
      <c r="P19">
        <v>65.12</v>
      </c>
      <c r="Q19">
        <v>65.12</v>
      </c>
      <c r="R19">
        <v>65.12</v>
      </c>
      <c r="S19">
        <v>65.12</v>
      </c>
      <c r="T19">
        <v>65.12</v>
      </c>
      <c r="U19">
        <v>65.12</v>
      </c>
      <c r="V19">
        <v>65.12</v>
      </c>
      <c r="W19">
        <v>65.12</v>
      </c>
      <c r="X19">
        <v>65.12</v>
      </c>
      <c r="Y19">
        <v>65.12</v>
      </c>
      <c r="Z19">
        <v>0</v>
      </c>
      <c r="AA19">
        <v>65.12</v>
      </c>
      <c r="AB19">
        <v>65.12</v>
      </c>
    </row>
    <row r="20" spans="1:28" x14ac:dyDescent="0.25">
      <c r="A20" s="75">
        <v>44844</v>
      </c>
      <c r="B20">
        <v>65.12</v>
      </c>
      <c r="C20">
        <v>65.12</v>
      </c>
      <c r="D20">
        <v>65.12</v>
      </c>
      <c r="E20">
        <v>65.12</v>
      </c>
      <c r="F20">
        <v>65.12</v>
      </c>
      <c r="G20">
        <v>65.12</v>
      </c>
      <c r="H20">
        <v>69.010000000000005</v>
      </c>
      <c r="I20">
        <v>69.010000000000005</v>
      </c>
      <c r="J20">
        <v>69.010000000000005</v>
      </c>
      <c r="K20">
        <v>69.010000000000005</v>
      </c>
      <c r="L20">
        <v>69.010000000000005</v>
      </c>
      <c r="M20">
        <v>69.010000000000005</v>
      </c>
      <c r="N20">
        <v>69.010000000000005</v>
      </c>
      <c r="O20">
        <v>69.010000000000005</v>
      </c>
      <c r="P20">
        <v>69.010000000000005</v>
      </c>
      <c r="Q20">
        <v>69.010000000000005</v>
      </c>
      <c r="R20">
        <v>69.010000000000005</v>
      </c>
      <c r="S20">
        <v>69.010000000000005</v>
      </c>
      <c r="T20">
        <v>69.010000000000005</v>
      </c>
      <c r="U20">
        <v>69.010000000000005</v>
      </c>
      <c r="V20">
        <v>69.010000000000005</v>
      </c>
      <c r="W20">
        <v>69.010000000000005</v>
      </c>
      <c r="X20">
        <v>65.12</v>
      </c>
      <c r="Y20">
        <v>65.12</v>
      </c>
      <c r="Z20">
        <v>69.010000000000005</v>
      </c>
      <c r="AA20">
        <v>65.12</v>
      </c>
      <c r="AB20">
        <v>67.709999999999994</v>
      </c>
    </row>
    <row r="21" spans="1:28" x14ac:dyDescent="0.25">
      <c r="A21" s="75">
        <v>44845</v>
      </c>
      <c r="B21">
        <v>54.94</v>
      </c>
      <c r="C21">
        <v>54.94</v>
      </c>
      <c r="D21">
        <v>54.94</v>
      </c>
      <c r="E21">
        <v>54.94</v>
      </c>
      <c r="F21">
        <v>54.94</v>
      </c>
      <c r="G21">
        <v>54.94</v>
      </c>
      <c r="H21">
        <v>78.64</v>
      </c>
      <c r="I21">
        <v>78.64</v>
      </c>
      <c r="J21">
        <v>78.64</v>
      </c>
      <c r="K21">
        <v>78.64</v>
      </c>
      <c r="L21">
        <v>78.64</v>
      </c>
      <c r="M21">
        <v>78.64</v>
      </c>
      <c r="N21">
        <v>78.64</v>
      </c>
      <c r="O21">
        <v>78.64</v>
      </c>
      <c r="P21">
        <v>78.64</v>
      </c>
      <c r="Q21">
        <v>78.64</v>
      </c>
      <c r="R21">
        <v>78.64</v>
      </c>
      <c r="S21">
        <v>78.64</v>
      </c>
      <c r="T21">
        <v>78.64</v>
      </c>
      <c r="U21">
        <v>78.64</v>
      </c>
      <c r="V21">
        <v>78.64</v>
      </c>
      <c r="W21">
        <v>78.64</v>
      </c>
      <c r="X21">
        <v>54.94</v>
      </c>
      <c r="Y21">
        <v>54.94</v>
      </c>
      <c r="Z21">
        <v>78.64</v>
      </c>
      <c r="AA21">
        <v>54.94</v>
      </c>
      <c r="AB21">
        <v>70.739999999999995</v>
      </c>
    </row>
    <row r="22" spans="1:28" x14ac:dyDescent="0.25">
      <c r="A22" s="75">
        <v>44846</v>
      </c>
      <c r="B22">
        <v>68.89</v>
      </c>
      <c r="C22">
        <v>68.89</v>
      </c>
      <c r="D22">
        <v>68.89</v>
      </c>
      <c r="E22">
        <v>68.89</v>
      </c>
      <c r="F22">
        <v>68.89</v>
      </c>
      <c r="G22">
        <v>68.89</v>
      </c>
      <c r="H22">
        <v>75.58</v>
      </c>
      <c r="I22">
        <v>75.58</v>
      </c>
      <c r="J22">
        <v>75.58</v>
      </c>
      <c r="K22">
        <v>75.58</v>
      </c>
      <c r="L22">
        <v>75.58</v>
      </c>
      <c r="M22">
        <v>75.58</v>
      </c>
      <c r="N22">
        <v>75.58</v>
      </c>
      <c r="O22">
        <v>75.58</v>
      </c>
      <c r="P22">
        <v>75.58</v>
      </c>
      <c r="Q22">
        <v>75.58</v>
      </c>
      <c r="R22">
        <v>75.58</v>
      </c>
      <c r="S22">
        <v>75.58</v>
      </c>
      <c r="T22">
        <v>75.58</v>
      </c>
      <c r="U22">
        <v>75.58</v>
      </c>
      <c r="V22">
        <v>75.58</v>
      </c>
      <c r="W22">
        <v>75.58</v>
      </c>
      <c r="X22">
        <v>68.89</v>
      </c>
      <c r="Y22">
        <v>68.89</v>
      </c>
      <c r="Z22">
        <v>75.58</v>
      </c>
      <c r="AA22">
        <v>68.89</v>
      </c>
      <c r="AB22">
        <v>73.349999999999994</v>
      </c>
    </row>
    <row r="23" spans="1:28" x14ac:dyDescent="0.25">
      <c r="A23" s="75">
        <v>44847</v>
      </c>
      <c r="B23">
        <v>69.180000000000007</v>
      </c>
      <c r="C23">
        <v>69.180000000000007</v>
      </c>
      <c r="D23">
        <v>69.180000000000007</v>
      </c>
      <c r="E23">
        <v>69.180000000000007</v>
      </c>
      <c r="F23">
        <v>69.180000000000007</v>
      </c>
      <c r="G23">
        <v>69.180000000000007</v>
      </c>
      <c r="H23">
        <v>75.77</v>
      </c>
      <c r="I23">
        <v>75.77</v>
      </c>
      <c r="J23">
        <v>75.77</v>
      </c>
      <c r="K23">
        <v>75.77</v>
      </c>
      <c r="L23">
        <v>75.77</v>
      </c>
      <c r="M23">
        <v>75.77</v>
      </c>
      <c r="N23">
        <v>75.77</v>
      </c>
      <c r="O23">
        <v>75.77</v>
      </c>
      <c r="P23">
        <v>75.77</v>
      </c>
      <c r="Q23">
        <v>75.77</v>
      </c>
      <c r="R23">
        <v>75.77</v>
      </c>
      <c r="S23">
        <v>75.77</v>
      </c>
      <c r="T23">
        <v>75.77</v>
      </c>
      <c r="U23">
        <v>75.77</v>
      </c>
      <c r="V23">
        <v>75.77</v>
      </c>
      <c r="W23">
        <v>75.77</v>
      </c>
      <c r="X23">
        <v>69.180000000000007</v>
      </c>
      <c r="Y23">
        <v>69.180000000000007</v>
      </c>
      <c r="Z23">
        <v>75.77</v>
      </c>
      <c r="AA23">
        <v>69.180000000000007</v>
      </c>
      <c r="AB23">
        <v>73.569999999999993</v>
      </c>
    </row>
    <row r="24" spans="1:28" x14ac:dyDescent="0.25">
      <c r="A24" s="75">
        <v>44848</v>
      </c>
      <c r="B24">
        <v>72.13</v>
      </c>
      <c r="C24">
        <v>72.13</v>
      </c>
      <c r="D24">
        <v>72.13</v>
      </c>
      <c r="E24">
        <v>72.13</v>
      </c>
      <c r="F24">
        <v>72.13</v>
      </c>
      <c r="G24">
        <v>72.13</v>
      </c>
      <c r="H24">
        <v>74.28</v>
      </c>
      <c r="I24">
        <v>74.28</v>
      </c>
      <c r="J24">
        <v>74.28</v>
      </c>
      <c r="K24">
        <v>74.28</v>
      </c>
      <c r="L24">
        <v>74.28</v>
      </c>
      <c r="M24">
        <v>74.28</v>
      </c>
      <c r="N24">
        <v>74.28</v>
      </c>
      <c r="O24">
        <v>74.28</v>
      </c>
      <c r="P24">
        <v>74.28</v>
      </c>
      <c r="Q24">
        <v>74.28</v>
      </c>
      <c r="R24">
        <v>74.28</v>
      </c>
      <c r="S24">
        <v>74.28</v>
      </c>
      <c r="T24">
        <v>74.28</v>
      </c>
      <c r="U24">
        <v>74.28</v>
      </c>
      <c r="V24">
        <v>74.28</v>
      </c>
      <c r="W24">
        <v>74.28</v>
      </c>
      <c r="X24">
        <v>72.13</v>
      </c>
      <c r="Y24">
        <v>72.13</v>
      </c>
      <c r="Z24">
        <v>74.28</v>
      </c>
      <c r="AA24">
        <v>72.13</v>
      </c>
      <c r="AB24">
        <v>73.56</v>
      </c>
    </row>
    <row r="25" spans="1:28" x14ac:dyDescent="0.25">
      <c r="A25" s="75">
        <v>44849</v>
      </c>
      <c r="B25">
        <v>72.13</v>
      </c>
      <c r="C25">
        <v>72.13</v>
      </c>
      <c r="D25">
        <v>72.13</v>
      </c>
      <c r="E25">
        <v>72.13</v>
      </c>
      <c r="F25">
        <v>72.13</v>
      </c>
      <c r="G25">
        <v>72.13</v>
      </c>
      <c r="H25">
        <v>74.28</v>
      </c>
      <c r="I25">
        <v>74.28</v>
      </c>
      <c r="J25">
        <v>74.28</v>
      </c>
      <c r="K25">
        <v>74.28</v>
      </c>
      <c r="L25">
        <v>74.28</v>
      </c>
      <c r="M25">
        <v>74.28</v>
      </c>
      <c r="N25">
        <v>74.28</v>
      </c>
      <c r="O25">
        <v>74.28</v>
      </c>
      <c r="P25">
        <v>74.28</v>
      </c>
      <c r="Q25">
        <v>74.28</v>
      </c>
      <c r="R25">
        <v>74.28</v>
      </c>
      <c r="S25">
        <v>74.28</v>
      </c>
      <c r="T25">
        <v>74.28</v>
      </c>
      <c r="U25">
        <v>74.28</v>
      </c>
      <c r="V25">
        <v>74.28</v>
      </c>
      <c r="W25">
        <v>74.28</v>
      </c>
      <c r="X25">
        <v>72.13</v>
      </c>
      <c r="Y25">
        <v>72.13</v>
      </c>
      <c r="Z25">
        <v>74.28</v>
      </c>
      <c r="AA25">
        <v>72.13</v>
      </c>
      <c r="AB25">
        <v>73.56</v>
      </c>
    </row>
    <row r="26" spans="1:28" x14ac:dyDescent="0.25">
      <c r="A26" s="75">
        <v>44850</v>
      </c>
      <c r="B26">
        <v>72.3</v>
      </c>
      <c r="C26">
        <v>72.3</v>
      </c>
      <c r="D26">
        <v>72.3</v>
      </c>
      <c r="E26">
        <v>72.3</v>
      </c>
      <c r="F26">
        <v>72.3</v>
      </c>
      <c r="G26">
        <v>72.3</v>
      </c>
      <c r="H26">
        <v>72.3</v>
      </c>
      <c r="I26">
        <v>72.3</v>
      </c>
      <c r="J26">
        <v>72.3</v>
      </c>
      <c r="K26">
        <v>72.3</v>
      </c>
      <c r="L26">
        <v>72.3</v>
      </c>
      <c r="M26">
        <v>72.3</v>
      </c>
      <c r="N26">
        <v>72.3</v>
      </c>
      <c r="O26">
        <v>72.3</v>
      </c>
      <c r="P26">
        <v>72.3</v>
      </c>
      <c r="Q26">
        <v>72.3</v>
      </c>
      <c r="R26">
        <v>72.3</v>
      </c>
      <c r="S26">
        <v>72.3</v>
      </c>
      <c r="T26">
        <v>72.3</v>
      </c>
      <c r="U26">
        <v>72.3</v>
      </c>
      <c r="V26">
        <v>72.3</v>
      </c>
      <c r="W26">
        <v>72.3</v>
      </c>
      <c r="X26">
        <v>72.3</v>
      </c>
      <c r="Y26">
        <v>72.3</v>
      </c>
      <c r="Z26">
        <v>0</v>
      </c>
      <c r="AA26">
        <v>72.3</v>
      </c>
      <c r="AB26">
        <v>72.3</v>
      </c>
    </row>
    <row r="27" spans="1:28" x14ac:dyDescent="0.25">
      <c r="A27" s="75">
        <v>44851</v>
      </c>
      <c r="B27">
        <v>72.3</v>
      </c>
      <c r="C27">
        <v>72.3</v>
      </c>
      <c r="D27">
        <v>72.3</v>
      </c>
      <c r="E27">
        <v>72.3</v>
      </c>
      <c r="F27">
        <v>72.3</v>
      </c>
      <c r="G27">
        <v>72.3</v>
      </c>
      <c r="H27">
        <v>81.28</v>
      </c>
      <c r="I27">
        <v>81.28</v>
      </c>
      <c r="J27">
        <v>81.28</v>
      </c>
      <c r="K27">
        <v>81.28</v>
      </c>
      <c r="L27">
        <v>81.28</v>
      </c>
      <c r="M27">
        <v>81.28</v>
      </c>
      <c r="N27">
        <v>81.28</v>
      </c>
      <c r="O27">
        <v>81.28</v>
      </c>
      <c r="P27">
        <v>81.28</v>
      </c>
      <c r="Q27">
        <v>81.28</v>
      </c>
      <c r="R27">
        <v>81.28</v>
      </c>
      <c r="S27">
        <v>81.28</v>
      </c>
      <c r="T27">
        <v>81.28</v>
      </c>
      <c r="U27">
        <v>81.28</v>
      </c>
      <c r="V27">
        <v>81.28</v>
      </c>
      <c r="W27">
        <v>81.28</v>
      </c>
      <c r="X27">
        <v>72.3</v>
      </c>
      <c r="Y27">
        <v>72.3</v>
      </c>
      <c r="Z27">
        <v>81.28</v>
      </c>
      <c r="AA27">
        <v>72.3</v>
      </c>
      <c r="AB27">
        <v>78.290000000000006</v>
      </c>
    </row>
    <row r="28" spans="1:28" x14ac:dyDescent="0.25">
      <c r="A28" s="75">
        <v>44852</v>
      </c>
      <c r="B28">
        <v>74.73</v>
      </c>
      <c r="C28">
        <v>74.73</v>
      </c>
      <c r="D28">
        <v>74.73</v>
      </c>
      <c r="E28">
        <v>74.73</v>
      </c>
      <c r="F28">
        <v>74.73</v>
      </c>
      <c r="G28">
        <v>74.73</v>
      </c>
      <c r="H28">
        <v>91.17</v>
      </c>
      <c r="I28">
        <v>91.17</v>
      </c>
      <c r="J28">
        <v>91.17</v>
      </c>
      <c r="K28">
        <v>91.17</v>
      </c>
      <c r="L28">
        <v>91.17</v>
      </c>
      <c r="M28">
        <v>91.17</v>
      </c>
      <c r="N28">
        <v>91.17</v>
      </c>
      <c r="O28">
        <v>91.17</v>
      </c>
      <c r="P28">
        <v>91.17</v>
      </c>
      <c r="Q28">
        <v>91.17</v>
      </c>
      <c r="R28">
        <v>91.17</v>
      </c>
      <c r="S28">
        <v>91.17</v>
      </c>
      <c r="T28">
        <v>91.17</v>
      </c>
      <c r="U28">
        <v>91.17</v>
      </c>
      <c r="V28">
        <v>91.17</v>
      </c>
      <c r="W28">
        <v>91.17</v>
      </c>
      <c r="X28">
        <v>74.73</v>
      </c>
      <c r="Y28">
        <v>74.73</v>
      </c>
      <c r="Z28">
        <v>91.17</v>
      </c>
      <c r="AA28">
        <v>74.73</v>
      </c>
      <c r="AB28">
        <v>85.69</v>
      </c>
    </row>
    <row r="29" spans="1:28" x14ac:dyDescent="0.25">
      <c r="A29" s="75">
        <v>44853</v>
      </c>
      <c r="B29">
        <v>73.17</v>
      </c>
      <c r="C29">
        <v>73.17</v>
      </c>
      <c r="D29">
        <v>73.17</v>
      </c>
      <c r="E29">
        <v>73.17</v>
      </c>
      <c r="F29">
        <v>73.17</v>
      </c>
      <c r="G29">
        <v>73.17</v>
      </c>
      <c r="H29">
        <v>103.48</v>
      </c>
      <c r="I29">
        <v>103.48</v>
      </c>
      <c r="J29">
        <v>103.48</v>
      </c>
      <c r="K29">
        <v>103.48</v>
      </c>
      <c r="L29">
        <v>103.48</v>
      </c>
      <c r="M29">
        <v>103.48</v>
      </c>
      <c r="N29">
        <v>103.48</v>
      </c>
      <c r="O29">
        <v>103.48</v>
      </c>
      <c r="P29">
        <v>103.48</v>
      </c>
      <c r="Q29">
        <v>103.48</v>
      </c>
      <c r="R29">
        <v>103.48</v>
      </c>
      <c r="S29">
        <v>103.48</v>
      </c>
      <c r="T29">
        <v>103.48</v>
      </c>
      <c r="U29">
        <v>103.48</v>
      </c>
      <c r="V29">
        <v>103.48</v>
      </c>
      <c r="W29">
        <v>103.48</v>
      </c>
      <c r="X29">
        <v>73.17</v>
      </c>
      <c r="Y29">
        <v>73.17</v>
      </c>
      <c r="Z29">
        <v>103.48</v>
      </c>
      <c r="AA29">
        <v>73.17</v>
      </c>
      <c r="AB29">
        <v>93.38</v>
      </c>
    </row>
    <row r="30" spans="1:28" x14ac:dyDescent="0.25">
      <c r="A30" s="75">
        <v>44854</v>
      </c>
      <c r="B30">
        <v>58.78</v>
      </c>
      <c r="C30">
        <v>58.78</v>
      </c>
      <c r="D30">
        <v>58.78</v>
      </c>
      <c r="E30">
        <v>58.78</v>
      </c>
      <c r="F30">
        <v>58.78</v>
      </c>
      <c r="G30">
        <v>58.78</v>
      </c>
      <c r="H30">
        <v>63.29</v>
      </c>
      <c r="I30">
        <v>63.29</v>
      </c>
      <c r="J30">
        <v>63.29</v>
      </c>
      <c r="K30">
        <v>63.29</v>
      </c>
      <c r="L30">
        <v>63.29</v>
      </c>
      <c r="M30">
        <v>63.29</v>
      </c>
      <c r="N30">
        <v>63.29</v>
      </c>
      <c r="O30">
        <v>63.29</v>
      </c>
      <c r="P30">
        <v>63.29</v>
      </c>
      <c r="Q30">
        <v>63.29</v>
      </c>
      <c r="R30">
        <v>63.29</v>
      </c>
      <c r="S30">
        <v>63.29</v>
      </c>
      <c r="T30">
        <v>63.29</v>
      </c>
      <c r="U30">
        <v>63.29</v>
      </c>
      <c r="V30">
        <v>63.29</v>
      </c>
      <c r="W30">
        <v>63.29</v>
      </c>
      <c r="X30">
        <v>58.78</v>
      </c>
      <c r="Y30">
        <v>58.78</v>
      </c>
      <c r="Z30">
        <v>63.29</v>
      </c>
      <c r="AA30">
        <v>58.78</v>
      </c>
      <c r="AB30">
        <v>61.79</v>
      </c>
    </row>
    <row r="31" spans="1:28" x14ac:dyDescent="0.25">
      <c r="A31" s="75">
        <v>44855</v>
      </c>
      <c r="B31">
        <v>50.22</v>
      </c>
      <c r="C31">
        <v>50.22</v>
      </c>
      <c r="D31">
        <v>50.22</v>
      </c>
      <c r="E31">
        <v>50.22</v>
      </c>
      <c r="F31">
        <v>50.22</v>
      </c>
      <c r="G31">
        <v>50.22</v>
      </c>
      <c r="H31">
        <v>59.73</v>
      </c>
      <c r="I31">
        <v>59.73</v>
      </c>
      <c r="J31">
        <v>59.73</v>
      </c>
      <c r="K31">
        <v>59.73</v>
      </c>
      <c r="L31">
        <v>59.73</v>
      </c>
      <c r="M31">
        <v>59.73</v>
      </c>
      <c r="N31">
        <v>59.73</v>
      </c>
      <c r="O31">
        <v>59.73</v>
      </c>
      <c r="P31">
        <v>59.73</v>
      </c>
      <c r="Q31">
        <v>59.73</v>
      </c>
      <c r="R31">
        <v>59.73</v>
      </c>
      <c r="S31">
        <v>59.73</v>
      </c>
      <c r="T31">
        <v>59.73</v>
      </c>
      <c r="U31">
        <v>59.73</v>
      </c>
      <c r="V31">
        <v>59.73</v>
      </c>
      <c r="W31">
        <v>59.73</v>
      </c>
      <c r="X31">
        <v>50.22</v>
      </c>
      <c r="Y31">
        <v>50.22</v>
      </c>
      <c r="Z31">
        <v>59.73</v>
      </c>
      <c r="AA31">
        <v>50.22</v>
      </c>
      <c r="AB31">
        <v>56.56</v>
      </c>
    </row>
    <row r="32" spans="1:28" x14ac:dyDescent="0.25">
      <c r="A32" s="75">
        <v>44856</v>
      </c>
      <c r="B32">
        <v>50.22</v>
      </c>
      <c r="C32">
        <v>50.22</v>
      </c>
      <c r="D32">
        <v>50.22</v>
      </c>
      <c r="E32">
        <v>50.22</v>
      </c>
      <c r="F32">
        <v>50.22</v>
      </c>
      <c r="G32">
        <v>50.22</v>
      </c>
      <c r="H32">
        <v>59.73</v>
      </c>
      <c r="I32">
        <v>59.73</v>
      </c>
      <c r="J32">
        <v>59.73</v>
      </c>
      <c r="K32">
        <v>59.73</v>
      </c>
      <c r="L32">
        <v>59.73</v>
      </c>
      <c r="M32">
        <v>59.73</v>
      </c>
      <c r="N32">
        <v>59.73</v>
      </c>
      <c r="O32">
        <v>59.73</v>
      </c>
      <c r="P32">
        <v>59.73</v>
      </c>
      <c r="Q32">
        <v>59.73</v>
      </c>
      <c r="R32">
        <v>59.73</v>
      </c>
      <c r="S32">
        <v>59.73</v>
      </c>
      <c r="T32">
        <v>59.73</v>
      </c>
      <c r="U32">
        <v>59.73</v>
      </c>
      <c r="V32">
        <v>59.73</v>
      </c>
      <c r="W32">
        <v>59.73</v>
      </c>
      <c r="X32">
        <v>50.22</v>
      </c>
      <c r="Y32">
        <v>50.22</v>
      </c>
      <c r="Z32">
        <v>59.73</v>
      </c>
      <c r="AA32">
        <v>50.22</v>
      </c>
      <c r="AB32">
        <v>56.56</v>
      </c>
    </row>
    <row r="33" spans="1:28" x14ac:dyDescent="0.25">
      <c r="A33" s="75">
        <v>44857</v>
      </c>
      <c r="B33">
        <v>59.92</v>
      </c>
      <c r="C33">
        <v>59.92</v>
      </c>
      <c r="D33">
        <v>59.92</v>
      </c>
      <c r="E33">
        <v>59.92</v>
      </c>
      <c r="F33">
        <v>59.92</v>
      </c>
      <c r="G33">
        <v>59.92</v>
      </c>
      <c r="H33">
        <v>59.92</v>
      </c>
      <c r="I33">
        <v>59.92</v>
      </c>
      <c r="J33">
        <v>59.92</v>
      </c>
      <c r="K33">
        <v>59.92</v>
      </c>
      <c r="L33">
        <v>59.92</v>
      </c>
      <c r="M33">
        <v>59.92</v>
      </c>
      <c r="N33">
        <v>59.92</v>
      </c>
      <c r="O33">
        <v>59.92</v>
      </c>
      <c r="P33">
        <v>59.92</v>
      </c>
      <c r="Q33">
        <v>59.92</v>
      </c>
      <c r="R33">
        <v>59.92</v>
      </c>
      <c r="S33">
        <v>59.92</v>
      </c>
      <c r="T33">
        <v>59.92</v>
      </c>
      <c r="U33">
        <v>59.92</v>
      </c>
      <c r="V33">
        <v>59.92</v>
      </c>
      <c r="W33">
        <v>59.92</v>
      </c>
      <c r="X33">
        <v>59.92</v>
      </c>
      <c r="Y33">
        <v>59.92</v>
      </c>
      <c r="Z33">
        <v>0</v>
      </c>
      <c r="AA33">
        <v>59.92</v>
      </c>
      <c r="AB33">
        <v>59.92</v>
      </c>
    </row>
    <row r="34" spans="1:28" x14ac:dyDescent="0.25">
      <c r="A34" s="75">
        <v>44858</v>
      </c>
      <c r="B34">
        <v>59.92</v>
      </c>
      <c r="C34">
        <v>59.92</v>
      </c>
      <c r="D34">
        <v>59.92</v>
      </c>
      <c r="E34">
        <v>59.92</v>
      </c>
      <c r="F34">
        <v>59.92</v>
      </c>
      <c r="G34">
        <v>59.92</v>
      </c>
      <c r="H34">
        <v>72.400000000000006</v>
      </c>
      <c r="I34">
        <v>72.400000000000006</v>
      </c>
      <c r="J34">
        <v>72.400000000000006</v>
      </c>
      <c r="K34">
        <v>72.400000000000006</v>
      </c>
      <c r="L34">
        <v>72.400000000000006</v>
      </c>
      <c r="M34">
        <v>72.400000000000006</v>
      </c>
      <c r="N34">
        <v>72.400000000000006</v>
      </c>
      <c r="O34">
        <v>72.400000000000006</v>
      </c>
      <c r="P34">
        <v>72.400000000000006</v>
      </c>
      <c r="Q34">
        <v>72.400000000000006</v>
      </c>
      <c r="R34">
        <v>72.400000000000006</v>
      </c>
      <c r="S34">
        <v>72.400000000000006</v>
      </c>
      <c r="T34">
        <v>72.400000000000006</v>
      </c>
      <c r="U34">
        <v>72.400000000000006</v>
      </c>
      <c r="V34">
        <v>72.400000000000006</v>
      </c>
      <c r="W34">
        <v>72.400000000000006</v>
      </c>
      <c r="X34">
        <v>59.92</v>
      </c>
      <c r="Y34">
        <v>59.92</v>
      </c>
      <c r="Z34">
        <v>72.400000000000006</v>
      </c>
      <c r="AA34">
        <v>59.92</v>
      </c>
      <c r="AB34">
        <v>68.239999999999995</v>
      </c>
    </row>
    <row r="35" spans="1:28" x14ac:dyDescent="0.25">
      <c r="A35" s="75">
        <v>44859</v>
      </c>
      <c r="B35">
        <v>47.05</v>
      </c>
      <c r="C35">
        <v>47.05</v>
      </c>
      <c r="D35">
        <v>47.05</v>
      </c>
      <c r="E35">
        <v>47.05</v>
      </c>
      <c r="F35">
        <v>47.05</v>
      </c>
      <c r="G35">
        <v>47.05</v>
      </c>
      <c r="H35">
        <v>68.11</v>
      </c>
      <c r="I35">
        <v>68.11</v>
      </c>
      <c r="J35">
        <v>68.11</v>
      </c>
      <c r="K35">
        <v>68.11</v>
      </c>
      <c r="L35">
        <v>68.11</v>
      </c>
      <c r="M35">
        <v>68.11</v>
      </c>
      <c r="N35">
        <v>68.11</v>
      </c>
      <c r="O35">
        <v>68.11</v>
      </c>
      <c r="P35">
        <v>68.11</v>
      </c>
      <c r="Q35">
        <v>68.11</v>
      </c>
      <c r="R35">
        <v>68.11</v>
      </c>
      <c r="S35">
        <v>68.11</v>
      </c>
      <c r="T35">
        <v>68.11</v>
      </c>
      <c r="U35">
        <v>68.11</v>
      </c>
      <c r="V35">
        <v>68.11</v>
      </c>
      <c r="W35">
        <v>68.11</v>
      </c>
      <c r="X35">
        <v>47.05</v>
      </c>
      <c r="Y35">
        <v>47.05</v>
      </c>
      <c r="Z35">
        <v>68.11</v>
      </c>
      <c r="AA35">
        <v>47.05</v>
      </c>
      <c r="AB35">
        <v>61.09</v>
      </c>
    </row>
    <row r="36" spans="1:28" x14ac:dyDescent="0.25">
      <c r="A36" s="75">
        <v>44860</v>
      </c>
      <c r="B36">
        <v>52.96</v>
      </c>
      <c r="C36">
        <v>52.96</v>
      </c>
      <c r="D36">
        <v>52.96</v>
      </c>
      <c r="E36">
        <v>52.96</v>
      </c>
      <c r="F36">
        <v>52.96</v>
      </c>
      <c r="G36">
        <v>52.96</v>
      </c>
      <c r="H36">
        <v>59.75</v>
      </c>
      <c r="I36">
        <v>59.75</v>
      </c>
      <c r="J36">
        <v>59.75</v>
      </c>
      <c r="K36">
        <v>59.75</v>
      </c>
      <c r="L36">
        <v>59.75</v>
      </c>
      <c r="M36">
        <v>59.75</v>
      </c>
      <c r="N36">
        <v>59.75</v>
      </c>
      <c r="O36">
        <v>59.75</v>
      </c>
      <c r="P36">
        <v>59.75</v>
      </c>
      <c r="Q36">
        <v>59.75</v>
      </c>
      <c r="R36">
        <v>59.75</v>
      </c>
      <c r="S36">
        <v>59.75</v>
      </c>
      <c r="T36">
        <v>59.75</v>
      </c>
      <c r="U36">
        <v>59.75</v>
      </c>
      <c r="V36">
        <v>59.75</v>
      </c>
      <c r="W36">
        <v>59.75</v>
      </c>
      <c r="X36">
        <v>52.96</v>
      </c>
      <c r="Y36">
        <v>52.96</v>
      </c>
      <c r="Z36">
        <v>59.75</v>
      </c>
      <c r="AA36">
        <v>52.96</v>
      </c>
      <c r="AB36">
        <v>57.49</v>
      </c>
    </row>
    <row r="37" spans="1:28" x14ac:dyDescent="0.25">
      <c r="A37" s="75">
        <v>44861</v>
      </c>
      <c r="B37">
        <v>58.54</v>
      </c>
      <c r="C37">
        <v>58.54</v>
      </c>
      <c r="D37">
        <v>58.54</v>
      </c>
      <c r="E37">
        <v>58.54</v>
      </c>
      <c r="F37">
        <v>58.54</v>
      </c>
      <c r="G37">
        <v>58.54</v>
      </c>
      <c r="H37">
        <v>65.17</v>
      </c>
      <c r="I37">
        <v>65.17</v>
      </c>
      <c r="J37">
        <v>65.17</v>
      </c>
      <c r="K37">
        <v>65.17</v>
      </c>
      <c r="L37">
        <v>65.17</v>
      </c>
      <c r="M37">
        <v>65.17</v>
      </c>
      <c r="N37">
        <v>65.17</v>
      </c>
      <c r="O37">
        <v>65.17</v>
      </c>
      <c r="P37">
        <v>65.17</v>
      </c>
      <c r="Q37">
        <v>65.17</v>
      </c>
      <c r="R37">
        <v>65.17</v>
      </c>
      <c r="S37">
        <v>65.17</v>
      </c>
      <c r="T37">
        <v>65.17</v>
      </c>
      <c r="U37">
        <v>65.17</v>
      </c>
      <c r="V37">
        <v>65.17</v>
      </c>
      <c r="W37">
        <v>65.17</v>
      </c>
      <c r="X37">
        <v>58.54</v>
      </c>
      <c r="Y37">
        <v>58.54</v>
      </c>
      <c r="Z37">
        <v>65.17</v>
      </c>
      <c r="AA37">
        <v>58.54</v>
      </c>
      <c r="AB37">
        <v>62.96</v>
      </c>
    </row>
    <row r="38" spans="1:28" x14ac:dyDescent="0.25">
      <c r="A38" s="75">
        <v>44862</v>
      </c>
      <c r="B38">
        <v>58.31</v>
      </c>
      <c r="C38">
        <v>58.31</v>
      </c>
      <c r="D38">
        <v>58.31</v>
      </c>
      <c r="E38">
        <v>58.31</v>
      </c>
      <c r="F38">
        <v>58.31</v>
      </c>
      <c r="G38">
        <v>58.31</v>
      </c>
      <c r="H38">
        <v>61.68</v>
      </c>
      <c r="I38">
        <v>61.68</v>
      </c>
      <c r="J38">
        <v>61.68</v>
      </c>
      <c r="K38">
        <v>61.68</v>
      </c>
      <c r="L38">
        <v>61.68</v>
      </c>
      <c r="M38">
        <v>61.68</v>
      </c>
      <c r="N38">
        <v>61.68</v>
      </c>
      <c r="O38">
        <v>61.68</v>
      </c>
      <c r="P38">
        <v>61.68</v>
      </c>
      <c r="Q38">
        <v>61.68</v>
      </c>
      <c r="R38">
        <v>61.68</v>
      </c>
      <c r="S38">
        <v>61.68</v>
      </c>
      <c r="T38">
        <v>61.68</v>
      </c>
      <c r="U38">
        <v>61.68</v>
      </c>
      <c r="V38">
        <v>61.68</v>
      </c>
      <c r="W38">
        <v>61.68</v>
      </c>
      <c r="X38">
        <v>58.31</v>
      </c>
      <c r="Y38">
        <v>58.31</v>
      </c>
      <c r="Z38">
        <v>61.68</v>
      </c>
      <c r="AA38">
        <v>58.31</v>
      </c>
      <c r="AB38">
        <v>60.56</v>
      </c>
    </row>
    <row r="39" spans="1:28" x14ac:dyDescent="0.25">
      <c r="A39" s="75">
        <v>44863</v>
      </c>
      <c r="B39">
        <v>58.31</v>
      </c>
      <c r="C39">
        <v>58.31</v>
      </c>
      <c r="D39">
        <v>58.31</v>
      </c>
      <c r="E39">
        <v>58.31</v>
      </c>
      <c r="F39">
        <v>58.31</v>
      </c>
      <c r="G39">
        <v>58.31</v>
      </c>
      <c r="H39">
        <v>61.68</v>
      </c>
      <c r="I39">
        <v>61.68</v>
      </c>
      <c r="J39">
        <v>61.68</v>
      </c>
      <c r="K39">
        <v>61.68</v>
      </c>
      <c r="L39">
        <v>61.68</v>
      </c>
      <c r="M39">
        <v>61.68</v>
      </c>
      <c r="N39">
        <v>61.68</v>
      </c>
      <c r="O39">
        <v>61.68</v>
      </c>
      <c r="P39">
        <v>61.68</v>
      </c>
      <c r="Q39">
        <v>61.68</v>
      </c>
      <c r="R39">
        <v>61.68</v>
      </c>
      <c r="S39">
        <v>61.68</v>
      </c>
      <c r="T39">
        <v>61.68</v>
      </c>
      <c r="U39">
        <v>61.68</v>
      </c>
      <c r="V39">
        <v>61.68</v>
      </c>
      <c r="W39">
        <v>61.68</v>
      </c>
      <c r="X39">
        <v>58.31</v>
      </c>
      <c r="Y39">
        <v>58.31</v>
      </c>
      <c r="Z39">
        <v>61.68</v>
      </c>
      <c r="AA39">
        <v>58.31</v>
      </c>
      <c r="AB39">
        <v>60.56</v>
      </c>
    </row>
    <row r="40" spans="1:28" x14ac:dyDescent="0.25">
      <c r="A40" s="75">
        <v>44864</v>
      </c>
      <c r="B40">
        <v>48.07</v>
      </c>
      <c r="C40">
        <v>48.07</v>
      </c>
      <c r="D40">
        <v>48.07</v>
      </c>
      <c r="E40">
        <v>48.07</v>
      </c>
      <c r="F40">
        <v>48.07</v>
      </c>
      <c r="G40">
        <v>48.07</v>
      </c>
      <c r="H40">
        <v>48.07</v>
      </c>
      <c r="I40">
        <v>48.07</v>
      </c>
      <c r="J40">
        <v>48.07</v>
      </c>
      <c r="K40">
        <v>48.07</v>
      </c>
      <c r="L40">
        <v>48.07</v>
      </c>
      <c r="M40">
        <v>48.07</v>
      </c>
      <c r="N40">
        <v>48.07</v>
      </c>
      <c r="O40">
        <v>48.07</v>
      </c>
      <c r="P40">
        <v>48.07</v>
      </c>
      <c r="Q40">
        <v>48.07</v>
      </c>
      <c r="R40">
        <v>48.07</v>
      </c>
      <c r="S40">
        <v>48.07</v>
      </c>
      <c r="T40">
        <v>48.07</v>
      </c>
      <c r="U40">
        <v>48.07</v>
      </c>
      <c r="V40">
        <v>48.07</v>
      </c>
      <c r="W40">
        <v>48.07</v>
      </c>
      <c r="X40">
        <v>48.07</v>
      </c>
      <c r="Y40">
        <v>48.07</v>
      </c>
      <c r="Z40">
        <v>0</v>
      </c>
      <c r="AA40">
        <v>48.07</v>
      </c>
      <c r="AB40">
        <v>48.07</v>
      </c>
    </row>
    <row r="41" spans="1:28" x14ac:dyDescent="0.25">
      <c r="A41" s="75">
        <v>44865</v>
      </c>
      <c r="B41">
        <v>48.07</v>
      </c>
      <c r="C41">
        <v>48.07</v>
      </c>
      <c r="D41">
        <v>48.07</v>
      </c>
      <c r="E41">
        <v>48.07</v>
      </c>
      <c r="F41">
        <v>48.07</v>
      </c>
      <c r="G41">
        <v>48.07</v>
      </c>
      <c r="H41">
        <v>46.59</v>
      </c>
      <c r="I41">
        <v>46.59</v>
      </c>
      <c r="J41">
        <v>46.59</v>
      </c>
      <c r="K41">
        <v>46.59</v>
      </c>
      <c r="L41">
        <v>46.59</v>
      </c>
      <c r="M41">
        <v>46.59</v>
      </c>
      <c r="N41">
        <v>46.59</v>
      </c>
      <c r="O41">
        <v>46.59</v>
      </c>
      <c r="P41">
        <v>46.59</v>
      </c>
      <c r="Q41">
        <v>46.59</v>
      </c>
      <c r="R41">
        <v>46.59</v>
      </c>
      <c r="S41">
        <v>46.59</v>
      </c>
      <c r="T41">
        <v>46.59</v>
      </c>
      <c r="U41">
        <v>46.59</v>
      </c>
      <c r="V41">
        <v>46.59</v>
      </c>
      <c r="W41">
        <v>46.59</v>
      </c>
      <c r="X41">
        <v>48.07</v>
      </c>
      <c r="Y41">
        <v>48.07</v>
      </c>
      <c r="Z41">
        <v>46.59</v>
      </c>
      <c r="AA41">
        <v>48.07</v>
      </c>
      <c r="AB41">
        <v>47.08</v>
      </c>
    </row>
    <row r="43" spans="1:28" x14ac:dyDescent="0.25">
      <c r="A43" t="s">
        <v>228</v>
      </c>
    </row>
    <row r="45" spans="1:28" x14ac:dyDescent="0.25">
      <c r="A45" t="s">
        <v>216</v>
      </c>
      <c r="B45" s="125">
        <v>68.081505376344012</v>
      </c>
      <c r="C45" t="s">
        <v>205</v>
      </c>
    </row>
    <row r="46" spans="1:28" ht="17.25" x14ac:dyDescent="0.3">
      <c r="A46" t="s">
        <v>217</v>
      </c>
      <c r="B46" s="131">
        <v>6.8080000000000002E-2</v>
      </c>
      <c r="C46" s="92" t="s">
        <v>218</v>
      </c>
    </row>
  </sheetData>
  <printOptions horizontalCentered="1"/>
  <pageMargins left="0" right="0" top="0.5" bottom="0.5" header="0.3" footer="0.1"/>
  <pageSetup scale="67" orientation="landscape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2"/>
  <sheetViews>
    <sheetView showGridLines="0" zoomScale="89" zoomScaleNormal="89" workbookViewId="0">
      <pane ySplit="9" topLeftCell="A51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7.42578125" customWidth="1"/>
    <col min="2" max="2" width="6.140625" customWidth="1"/>
    <col min="3" max="3" width="19.5703125" customWidth="1"/>
    <col min="4" max="4" width="12.85546875" customWidth="1"/>
    <col min="5" max="5" width="24.5703125" customWidth="1"/>
    <col min="6" max="6" width="14.7109375" customWidth="1"/>
    <col min="7" max="7" width="9.5703125" customWidth="1"/>
    <col min="8" max="8" width="16.7109375" customWidth="1"/>
    <col min="9" max="9" width="12.7109375" customWidth="1"/>
    <col min="10" max="10" width="21.28515625" customWidth="1"/>
    <col min="11" max="11" width="16.28515625" customWidth="1"/>
    <col min="12" max="12" width="2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4.75" customHeight="1" x14ac:dyDescent="0.35">
      <c r="A1" s="96" t="s">
        <v>140</v>
      </c>
      <c r="H1" s="92" t="s">
        <v>400</v>
      </c>
    </row>
    <row r="2" spans="1:11" ht="15" customHeight="1" x14ac:dyDescent="0.35">
      <c r="A2" s="96"/>
    </row>
    <row r="3" spans="1:11" x14ac:dyDescent="0.25">
      <c r="A3" s="133" t="s">
        <v>214</v>
      </c>
      <c r="C3" t="s">
        <v>424</v>
      </c>
    </row>
    <row r="4" spans="1:11" ht="13.5" customHeight="1" x14ac:dyDescent="0.35">
      <c r="A4" s="96"/>
    </row>
    <row r="5" spans="1:11" ht="13.5" hidden="1" customHeight="1" x14ac:dyDescent="0.25">
      <c r="A5" t="e">
        <v>#NAME?</v>
      </c>
      <c r="B5" t="e">
        <v>#NAME?</v>
      </c>
    </row>
    <row r="6" spans="1:11" ht="13.5" customHeight="1" x14ac:dyDescent="0.25"/>
    <row r="7" spans="1:11" x14ac:dyDescent="0.25">
      <c r="A7" s="82" t="s">
        <v>141</v>
      </c>
      <c r="B7" s="82" t="s">
        <v>141</v>
      </c>
      <c r="C7" s="82" t="s">
        <v>141</v>
      </c>
      <c r="D7" s="82" t="s">
        <v>141</v>
      </c>
      <c r="E7" s="82" t="s">
        <v>141</v>
      </c>
      <c r="F7" s="82" t="s">
        <v>141</v>
      </c>
      <c r="G7" s="82" t="s">
        <v>141</v>
      </c>
      <c r="H7" s="82" t="s">
        <v>142</v>
      </c>
      <c r="I7" s="83" t="s">
        <v>423</v>
      </c>
      <c r="J7" s="84"/>
      <c r="K7" s="84"/>
    </row>
    <row r="8" spans="1:11" ht="28.5" customHeight="1" x14ac:dyDescent="0.25">
      <c r="A8" s="82" t="s">
        <v>141</v>
      </c>
      <c r="B8" s="137" t="s">
        <v>141</v>
      </c>
      <c r="C8" s="137" t="s">
        <v>141</v>
      </c>
      <c r="D8" s="137" t="s">
        <v>141</v>
      </c>
      <c r="E8" s="137" t="s">
        <v>141</v>
      </c>
      <c r="F8" s="137" t="s">
        <v>141</v>
      </c>
      <c r="G8" s="137" t="s">
        <v>141</v>
      </c>
      <c r="H8" s="82" t="s">
        <v>141</v>
      </c>
      <c r="I8" s="93" t="s">
        <v>143</v>
      </c>
      <c r="J8" s="93" t="s">
        <v>144</v>
      </c>
      <c r="K8" s="134" t="s">
        <v>145</v>
      </c>
    </row>
    <row r="9" spans="1:11" x14ac:dyDescent="0.25">
      <c r="A9" s="82" t="s">
        <v>146</v>
      </c>
      <c r="B9" s="86"/>
      <c r="C9" s="82" t="s">
        <v>147</v>
      </c>
      <c r="D9" s="82" t="s">
        <v>148</v>
      </c>
      <c r="E9" s="86"/>
      <c r="F9" s="82" t="s">
        <v>176</v>
      </c>
      <c r="G9" s="82" t="s">
        <v>149</v>
      </c>
      <c r="H9" s="82" t="s">
        <v>150</v>
      </c>
      <c r="I9" s="87" t="s">
        <v>151</v>
      </c>
      <c r="J9" s="87" t="s">
        <v>141</v>
      </c>
      <c r="K9" s="87" t="s">
        <v>152</v>
      </c>
    </row>
    <row r="10" spans="1:11" hidden="1" x14ac:dyDescent="0.25">
      <c r="A10" s="83" t="s">
        <v>153</v>
      </c>
      <c r="B10" s="85" t="s">
        <v>154</v>
      </c>
      <c r="C10" s="85" t="s">
        <v>155</v>
      </c>
      <c r="D10" s="85" t="s">
        <v>156</v>
      </c>
      <c r="E10" s="85" t="s">
        <v>157</v>
      </c>
      <c r="F10" s="85" t="s">
        <v>158</v>
      </c>
      <c r="G10" s="85" t="s">
        <v>159</v>
      </c>
      <c r="H10" s="83" t="s">
        <v>194</v>
      </c>
      <c r="I10" s="128">
        <v>-7119275.2230000002</v>
      </c>
      <c r="J10" s="88"/>
      <c r="K10" s="129">
        <v>-282051.51</v>
      </c>
    </row>
    <row r="11" spans="1:11" x14ac:dyDescent="0.25">
      <c r="A11" s="83" t="s">
        <v>153</v>
      </c>
      <c r="B11" s="85" t="s">
        <v>154</v>
      </c>
      <c r="C11" s="85" t="s">
        <v>155</v>
      </c>
      <c r="D11" s="85" t="s">
        <v>156</v>
      </c>
      <c r="E11" s="85" t="s">
        <v>157</v>
      </c>
      <c r="F11" s="85" t="s">
        <v>158</v>
      </c>
      <c r="G11" s="85" t="s">
        <v>159</v>
      </c>
      <c r="H11" s="83" t="s">
        <v>207</v>
      </c>
      <c r="I11" s="128">
        <v>1077337.487</v>
      </c>
      <c r="J11" s="88"/>
      <c r="K11" s="129">
        <v>47821.9</v>
      </c>
    </row>
    <row r="12" spans="1:11" x14ac:dyDescent="0.25">
      <c r="A12" s="83" t="s">
        <v>153</v>
      </c>
      <c r="B12" s="85" t="s">
        <v>154</v>
      </c>
      <c r="C12" s="85" t="s">
        <v>155</v>
      </c>
      <c r="D12" s="85" t="s">
        <v>156</v>
      </c>
      <c r="E12" s="85" t="s">
        <v>157</v>
      </c>
      <c r="F12" s="85" t="s">
        <v>158</v>
      </c>
      <c r="G12" s="85" t="s">
        <v>159</v>
      </c>
      <c r="H12" s="83" t="s">
        <v>208</v>
      </c>
      <c r="I12" s="128">
        <v>92720</v>
      </c>
      <c r="J12" s="88"/>
      <c r="K12" s="129">
        <v>4133.3599999999997</v>
      </c>
    </row>
    <row r="13" spans="1:11" x14ac:dyDescent="0.25">
      <c r="A13" s="83" t="s">
        <v>153</v>
      </c>
      <c r="B13" s="85" t="s">
        <v>154</v>
      </c>
      <c r="C13" s="85" t="s">
        <v>155</v>
      </c>
      <c r="D13" s="85" t="s">
        <v>156</v>
      </c>
      <c r="E13" s="85" t="s">
        <v>157</v>
      </c>
      <c r="F13" s="85" t="s">
        <v>158</v>
      </c>
      <c r="G13" s="85" t="s">
        <v>159</v>
      </c>
      <c r="H13" s="83" t="s">
        <v>209</v>
      </c>
      <c r="I13" s="128">
        <v>1397845.5319999999</v>
      </c>
      <c r="J13" s="88"/>
      <c r="K13" s="129">
        <v>62692.04</v>
      </c>
    </row>
    <row r="14" spans="1:11" x14ac:dyDescent="0.25">
      <c r="A14" s="83" t="s">
        <v>153</v>
      </c>
      <c r="B14" s="85" t="s">
        <v>154</v>
      </c>
      <c r="C14" s="85" t="s">
        <v>155</v>
      </c>
      <c r="D14" s="85" t="s">
        <v>156</v>
      </c>
      <c r="E14" s="85" t="s">
        <v>157</v>
      </c>
      <c r="F14" s="85" t="s">
        <v>158</v>
      </c>
      <c r="G14" s="85" t="s">
        <v>159</v>
      </c>
      <c r="H14" s="83" t="s">
        <v>210</v>
      </c>
      <c r="I14" s="128">
        <v>3373046.588</v>
      </c>
      <c r="J14" s="88"/>
      <c r="K14" s="129">
        <v>151685.94</v>
      </c>
    </row>
    <row r="15" spans="1:11" x14ac:dyDescent="0.25">
      <c r="A15" s="83" t="s">
        <v>153</v>
      </c>
      <c r="B15" s="85" t="s">
        <v>154</v>
      </c>
      <c r="C15" s="85" t="s">
        <v>155</v>
      </c>
      <c r="D15" s="85" t="s">
        <v>156</v>
      </c>
      <c r="E15" s="85" t="s">
        <v>157</v>
      </c>
      <c r="F15" s="85" t="s">
        <v>158</v>
      </c>
      <c r="G15" s="85" t="s">
        <v>159</v>
      </c>
      <c r="H15" s="83" t="s">
        <v>211</v>
      </c>
      <c r="I15" s="128">
        <v>138987.133</v>
      </c>
      <c r="J15" s="88"/>
      <c r="K15" s="129">
        <v>6276.67</v>
      </c>
    </row>
    <row r="16" spans="1:11" x14ac:dyDescent="0.25">
      <c r="A16" s="83" t="s">
        <v>153</v>
      </c>
      <c r="B16" s="85" t="s">
        <v>154</v>
      </c>
      <c r="C16" s="85" t="s">
        <v>155</v>
      </c>
      <c r="D16" s="85" t="s">
        <v>156</v>
      </c>
      <c r="E16" s="85" t="s">
        <v>157</v>
      </c>
      <c r="F16" s="85" t="s">
        <v>158</v>
      </c>
      <c r="G16" s="85" t="s">
        <v>159</v>
      </c>
      <c r="H16" s="83" t="s">
        <v>212</v>
      </c>
      <c r="I16" s="128">
        <v>1039338.483</v>
      </c>
      <c r="J16" s="88"/>
      <c r="K16" s="129">
        <v>47217.25</v>
      </c>
    </row>
    <row r="17" spans="1:11" hidden="1" x14ac:dyDescent="0.25">
      <c r="A17" s="83" t="s">
        <v>153</v>
      </c>
      <c r="B17" s="85" t="s">
        <v>154</v>
      </c>
      <c r="C17" s="85" t="s">
        <v>155</v>
      </c>
      <c r="D17" s="85" t="s">
        <v>160</v>
      </c>
      <c r="E17" s="85" t="s">
        <v>161</v>
      </c>
      <c r="F17" s="85" t="s">
        <v>158</v>
      </c>
      <c r="G17" s="85" t="s">
        <v>159</v>
      </c>
      <c r="H17" s="83" t="s">
        <v>194</v>
      </c>
      <c r="I17" s="128">
        <v>-11038874.443</v>
      </c>
      <c r="J17" s="88"/>
      <c r="K17" s="129">
        <v>-437338.2</v>
      </c>
    </row>
    <row r="18" spans="1:11" x14ac:dyDescent="0.25">
      <c r="A18" s="83" t="s">
        <v>153</v>
      </c>
      <c r="B18" s="85" t="s">
        <v>154</v>
      </c>
      <c r="C18" s="85" t="s">
        <v>155</v>
      </c>
      <c r="D18" s="85" t="s">
        <v>160</v>
      </c>
      <c r="E18" s="85" t="s">
        <v>161</v>
      </c>
      <c r="F18" s="85" t="s">
        <v>158</v>
      </c>
      <c r="G18" s="85" t="s">
        <v>159</v>
      </c>
      <c r="H18" s="83" t="s">
        <v>207</v>
      </c>
      <c r="I18" s="128">
        <v>2460995.7949999999</v>
      </c>
      <c r="J18" s="88"/>
      <c r="K18" s="129">
        <v>109241.15</v>
      </c>
    </row>
    <row r="19" spans="1:11" x14ac:dyDescent="0.25">
      <c r="A19" s="83" t="s">
        <v>153</v>
      </c>
      <c r="B19" s="85" t="s">
        <v>154</v>
      </c>
      <c r="C19" s="85" t="s">
        <v>155</v>
      </c>
      <c r="D19" s="85" t="s">
        <v>160</v>
      </c>
      <c r="E19" s="85" t="s">
        <v>161</v>
      </c>
      <c r="F19" s="85" t="s">
        <v>158</v>
      </c>
      <c r="G19" s="85" t="s">
        <v>159</v>
      </c>
      <c r="H19" s="83" t="s">
        <v>208</v>
      </c>
      <c r="I19" s="128">
        <v>765740</v>
      </c>
      <c r="J19" s="88"/>
      <c r="K19" s="129">
        <v>34135.919999999998</v>
      </c>
    </row>
    <row r="20" spans="1:11" x14ac:dyDescent="0.25">
      <c r="A20" s="83" t="s">
        <v>153</v>
      </c>
      <c r="B20" s="85" t="s">
        <v>154</v>
      </c>
      <c r="C20" s="85" t="s">
        <v>155</v>
      </c>
      <c r="D20" s="85" t="s">
        <v>160</v>
      </c>
      <c r="E20" s="85" t="s">
        <v>161</v>
      </c>
      <c r="F20" s="85" t="s">
        <v>158</v>
      </c>
      <c r="G20" s="85" t="s">
        <v>159</v>
      </c>
      <c r="H20" s="83" t="s">
        <v>209</v>
      </c>
      <c r="I20" s="128">
        <v>2430647.0660000001</v>
      </c>
      <c r="J20" s="88"/>
      <c r="K20" s="129">
        <v>109012.1</v>
      </c>
    </row>
    <row r="21" spans="1:11" x14ac:dyDescent="0.25">
      <c r="A21" s="83" t="s">
        <v>153</v>
      </c>
      <c r="B21" s="85" t="s">
        <v>154</v>
      </c>
      <c r="C21" s="85" t="s">
        <v>155</v>
      </c>
      <c r="D21" s="85" t="s">
        <v>160</v>
      </c>
      <c r="E21" s="85" t="s">
        <v>161</v>
      </c>
      <c r="F21" s="85" t="s">
        <v>158</v>
      </c>
      <c r="G21" s="85" t="s">
        <v>159</v>
      </c>
      <c r="H21" s="83" t="s">
        <v>210</v>
      </c>
      <c r="I21" s="128">
        <v>2277563</v>
      </c>
      <c r="J21" s="88"/>
      <c r="K21" s="129">
        <v>102422.01</v>
      </c>
    </row>
    <row r="22" spans="1:11" x14ac:dyDescent="0.25">
      <c r="A22" s="83" t="s">
        <v>153</v>
      </c>
      <c r="B22" s="85" t="s">
        <v>154</v>
      </c>
      <c r="C22" s="85" t="s">
        <v>155</v>
      </c>
      <c r="D22" s="85" t="s">
        <v>160</v>
      </c>
      <c r="E22" s="85" t="s">
        <v>161</v>
      </c>
      <c r="F22" s="85" t="s">
        <v>158</v>
      </c>
      <c r="G22" s="85" t="s">
        <v>159</v>
      </c>
      <c r="H22" s="83" t="s">
        <v>211</v>
      </c>
      <c r="I22" s="128">
        <v>1230054.834</v>
      </c>
      <c r="J22" s="88"/>
      <c r="K22" s="129">
        <v>55549.279999999999</v>
      </c>
    </row>
    <row r="23" spans="1:11" x14ac:dyDescent="0.25">
      <c r="A23" s="83" t="s">
        <v>153</v>
      </c>
      <c r="B23" s="85" t="s">
        <v>154</v>
      </c>
      <c r="C23" s="85" t="s">
        <v>155</v>
      </c>
      <c r="D23" s="85" t="s">
        <v>160</v>
      </c>
      <c r="E23" s="85" t="s">
        <v>161</v>
      </c>
      <c r="F23" s="85" t="s">
        <v>158</v>
      </c>
      <c r="G23" s="85" t="s">
        <v>159</v>
      </c>
      <c r="H23" s="83" t="s">
        <v>212</v>
      </c>
      <c r="I23" s="128">
        <v>1873873.7479999999</v>
      </c>
      <c r="J23" s="88"/>
      <c r="K23" s="129">
        <v>85130.04</v>
      </c>
    </row>
    <row r="24" spans="1:11" hidden="1" x14ac:dyDescent="0.25">
      <c r="A24" s="83" t="s">
        <v>153</v>
      </c>
      <c r="B24" s="85" t="s">
        <v>154</v>
      </c>
      <c r="C24" s="85" t="s">
        <v>155</v>
      </c>
      <c r="D24" s="85" t="s">
        <v>162</v>
      </c>
      <c r="E24" s="85" t="s">
        <v>163</v>
      </c>
      <c r="F24" s="85" t="s">
        <v>158</v>
      </c>
      <c r="G24" s="85" t="s">
        <v>159</v>
      </c>
      <c r="H24" s="83" t="s">
        <v>194</v>
      </c>
      <c r="I24" s="128">
        <v>-34852098.741999999</v>
      </c>
      <c r="J24" s="88"/>
      <c r="K24" s="129">
        <v>-1380770.43</v>
      </c>
    </row>
    <row r="25" spans="1:11" x14ac:dyDescent="0.25">
      <c r="A25" s="83" t="s">
        <v>153</v>
      </c>
      <c r="B25" s="85" t="s">
        <v>154</v>
      </c>
      <c r="C25" s="85" t="s">
        <v>155</v>
      </c>
      <c r="D25" s="85" t="s">
        <v>162</v>
      </c>
      <c r="E25" s="85" t="s">
        <v>163</v>
      </c>
      <c r="F25" s="85" t="s">
        <v>158</v>
      </c>
      <c r="G25" s="85" t="s">
        <v>159</v>
      </c>
      <c r="H25" s="83" t="s">
        <v>207</v>
      </c>
      <c r="I25" s="128">
        <v>403080</v>
      </c>
      <c r="J25" s="88"/>
      <c r="K25" s="129">
        <v>17892.32</v>
      </c>
    </row>
    <row r="26" spans="1:11" x14ac:dyDescent="0.25">
      <c r="A26" s="83" t="s">
        <v>153</v>
      </c>
      <c r="B26" s="85" t="s">
        <v>154</v>
      </c>
      <c r="C26" s="85" t="s">
        <v>155</v>
      </c>
      <c r="D26" s="85" t="s">
        <v>162</v>
      </c>
      <c r="E26" s="85" t="s">
        <v>163</v>
      </c>
      <c r="F26" s="85" t="s">
        <v>158</v>
      </c>
      <c r="G26" s="85" t="s">
        <v>159</v>
      </c>
      <c r="H26" s="83" t="s">
        <v>324</v>
      </c>
      <c r="I26" s="128">
        <v>4909200</v>
      </c>
      <c r="J26" s="88"/>
      <c r="K26" s="129">
        <v>218655.76</v>
      </c>
    </row>
    <row r="27" spans="1:11" x14ac:dyDescent="0.25">
      <c r="A27" s="83" t="s">
        <v>153</v>
      </c>
      <c r="B27" s="85" t="s">
        <v>154</v>
      </c>
      <c r="C27" s="85" t="s">
        <v>155</v>
      </c>
      <c r="D27" s="85" t="s">
        <v>162</v>
      </c>
      <c r="E27" s="85" t="s">
        <v>163</v>
      </c>
      <c r="F27" s="85" t="s">
        <v>158</v>
      </c>
      <c r="G27" s="85" t="s">
        <v>159</v>
      </c>
      <c r="H27" s="83" t="s">
        <v>208</v>
      </c>
      <c r="I27" s="128">
        <v>413040</v>
      </c>
      <c r="J27" s="88"/>
      <c r="K27" s="129">
        <v>18412.91</v>
      </c>
    </row>
    <row r="28" spans="1:11" x14ac:dyDescent="0.25">
      <c r="A28" s="83" t="s">
        <v>153</v>
      </c>
      <c r="B28" s="85" t="s">
        <v>154</v>
      </c>
      <c r="C28" s="85" t="s">
        <v>155</v>
      </c>
      <c r="D28" s="85" t="s">
        <v>162</v>
      </c>
      <c r="E28" s="85" t="s">
        <v>163</v>
      </c>
      <c r="F28" s="85" t="s">
        <v>158</v>
      </c>
      <c r="G28" s="85" t="s">
        <v>159</v>
      </c>
      <c r="H28" s="83" t="s">
        <v>209</v>
      </c>
      <c r="I28" s="128">
        <v>3577117.4419999998</v>
      </c>
      <c r="J28" s="88"/>
      <c r="K28" s="129">
        <v>160430.17000000001</v>
      </c>
    </row>
    <row r="29" spans="1:11" x14ac:dyDescent="0.25">
      <c r="A29" s="83" t="s">
        <v>153</v>
      </c>
      <c r="B29" s="85" t="s">
        <v>154</v>
      </c>
      <c r="C29" s="85" t="s">
        <v>155</v>
      </c>
      <c r="D29" s="85" t="s">
        <v>162</v>
      </c>
      <c r="E29" s="85" t="s">
        <v>163</v>
      </c>
      <c r="F29" s="85" t="s">
        <v>158</v>
      </c>
      <c r="G29" s="85" t="s">
        <v>159</v>
      </c>
      <c r="H29" s="83" t="s">
        <v>210</v>
      </c>
      <c r="I29" s="128">
        <v>3386400</v>
      </c>
      <c r="J29" s="88"/>
      <c r="K29" s="129">
        <v>152286.39999999999</v>
      </c>
    </row>
    <row r="30" spans="1:11" x14ac:dyDescent="0.25">
      <c r="A30" s="83" t="s">
        <v>153</v>
      </c>
      <c r="B30" s="85" t="s">
        <v>154</v>
      </c>
      <c r="C30" s="85" t="s">
        <v>155</v>
      </c>
      <c r="D30" s="85" t="s">
        <v>162</v>
      </c>
      <c r="E30" s="85" t="s">
        <v>163</v>
      </c>
      <c r="F30" s="85" t="s">
        <v>158</v>
      </c>
      <c r="G30" s="85" t="s">
        <v>159</v>
      </c>
      <c r="H30" s="83" t="s">
        <v>211</v>
      </c>
      <c r="I30" s="128">
        <v>2030700</v>
      </c>
      <c r="J30" s="88"/>
      <c r="K30" s="129">
        <v>91706.43</v>
      </c>
    </row>
    <row r="31" spans="1:11" x14ac:dyDescent="0.25">
      <c r="A31" s="83" t="s">
        <v>153</v>
      </c>
      <c r="B31" s="85" t="s">
        <v>154</v>
      </c>
      <c r="C31" s="85" t="s">
        <v>155</v>
      </c>
      <c r="D31" s="85" t="s">
        <v>162</v>
      </c>
      <c r="E31" s="85" t="s">
        <v>163</v>
      </c>
      <c r="F31" s="85" t="s">
        <v>158</v>
      </c>
      <c r="G31" s="85" t="s">
        <v>159</v>
      </c>
      <c r="H31" s="83" t="s">
        <v>212</v>
      </c>
      <c r="I31" s="128">
        <v>20132561.300000001</v>
      </c>
      <c r="J31" s="88"/>
      <c r="K31" s="129">
        <v>914622.3</v>
      </c>
    </row>
    <row r="32" spans="1:11" hidden="1" x14ac:dyDescent="0.25">
      <c r="A32" s="83" t="s">
        <v>153</v>
      </c>
      <c r="B32" s="85" t="s">
        <v>154</v>
      </c>
      <c r="C32" s="85" t="s">
        <v>155</v>
      </c>
      <c r="D32" s="85" t="s">
        <v>164</v>
      </c>
      <c r="E32" s="85" t="s">
        <v>165</v>
      </c>
      <c r="F32" s="85" t="s">
        <v>158</v>
      </c>
      <c r="G32" s="85" t="s">
        <v>159</v>
      </c>
      <c r="H32" s="83" t="s">
        <v>194</v>
      </c>
      <c r="I32" s="128">
        <v>-12078417.851</v>
      </c>
      <c r="J32" s="88"/>
      <c r="K32" s="129">
        <v>-478522.8</v>
      </c>
    </row>
    <row r="33" spans="1:11" x14ac:dyDescent="0.25">
      <c r="A33" s="83" t="s">
        <v>153</v>
      </c>
      <c r="B33" s="85" t="s">
        <v>154</v>
      </c>
      <c r="C33" s="85" t="s">
        <v>155</v>
      </c>
      <c r="D33" s="85" t="s">
        <v>164</v>
      </c>
      <c r="E33" s="85" t="s">
        <v>165</v>
      </c>
      <c r="F33" s="85" t="s">
        <v>158</v>
      </c>
      <c r="G33" s="85" t="s">
        <v>159</v>
      </c>
      <c r="H33" s="83" t="s">
        <v>327</v>
      </c>
      <c r="I33" s="128">
        <v>574200</v>
      </c>
      <c r="J33" s="88"/>
      <c r="K33" s="129">
        <v>25241.25</v>
      </c>
    </row>
    <row r="34" spans="1:11" x14ac:dyDescent="0.25">
      <c r="A34" s="83" t="s">
        <v>153</v>
      </c>
      <c r="B34" s="85" t="s">
        <v>154</v>
      </c>
      <c r="C34" s="85" t="s">
        <v>155</v>
      </c>
      <c r="D34" s="85" t="s">
        <v>164</v>
      </c>
      <c r="E34" s="85" t="s">
        <v>165</v>
      </c>
      <c r="F34" s="85" t="s">
        <v>158</v>
      </c>
      <c r="G34" s="85" t="s">
        <v>159</v>
      </c>
      <c r="H34" s="83" t="s">
        <v>207</v>
      </c>
      <c r="I34" s="128">
        <v>1059014.611</v>
      </c>
      <c r="J34" s="88"/>
      <c r="K34" s="129">
        <v>47008.59</v>
      </c>
    </row>
    <row r="35" spans="1:11" x14ac:dyDescent="0.25">
      <c r="A35" s="83" t="s">
        <v>153</v>
      </c>
      <c r="B35" s="85" t="s">
        <v>154</v>
      </c>
      <c r="C35" s="85" t="s">
        <v>155</v>
      </c>
      <c r="D35" s="85" t="s">
        <v>164</v>
      </c>
      <c r="E35" s="85" t="s">
        <v>165</v>
      </c>
      <c r="F35" s="85" t="s">
        <v>158</v>
      </c>
      <c r="G35" s="85" t="s">
        <v>159</v>
      </c>
      <c r="H35" s="83" t="s">
        <v>324</v>
      </c>
      <c r="I35" s="128">
        <v>863400</v>
      </c>
      <c r="J35" s="88"/>
      <c r="K35" s="129">
        <v>38455.839999999997</v>
      </c>
    </row>
    <row r="36" spans="1:11" x14ac:dyDescent="0.25">
      <c r="A36" s="83" t="s">
        <v>153</v>
      </c>
      <c r="B36" s="85" t="s">
        <v>154</v>
      </c>
      <c r="C36" s="85" t="s">
        <v>155</v>
      </c>
      <c r="D36" s="85" t="s">
        <v>164</v>
      </c>
      <c r="E36" s="85" t="s">
        <v>165</v>
      </c>
      <c r="F36" s="85" t="s">
        <v>158</v>
      </c>
      <c r="G36" s="85" t="s">
        <v>159</v>
      </c>
      <c r="H36" s="83" t="s">
        <v>209</v>
      </c>
      <c r="I36" s="128">
        <v>5293923.24</v>
      </c>
      <c r="J36" s="88"/>
      <c r="K36" s="129">
        <v>237427.17</v>
      </c>
    </row>
    <row r="37" spans="1:11" x14ac:dyDescent="0.25">
      <c r="A37" s="83" t="s">
        <v>153</v>
      </c>
      <c r="B37" s="85" t="s">
        <v>154</v>
      </c>
      <c r="C37" s="85" t="s">
        <v>155</v>
      </c>
      <c r="D37" s="85" t="s">
        <v>164</v>
      </c>
      <c r="E37" s="85" t="s">
        <v>165</v>
      </c>
      <c r="F37" s="85" t="s">
        <v>158</v>
      </c>
      <c r="G37" s="85" t="s">
        <v>159</v>
      </c>
      <c r="H37" s="83" t="s">
        <v>210</v>
      </c>
      <c r="I37" s="128">
        <v>228000</v>
      </c>
      <c r="J37" s="88"/>
      <c r="K37" s="129">
        <v>10253.16</v>
      </c>
    </row>
    <row r="38" spans="1:11" x14ac:dyDescent="0.25">
      <c r="A38" s="83" t="s">
        <v>153</v>
      </c>
      <c r="B38" s="85" t="s">
        <v>154</v>
      </c>
      <c r="C38" s="85" t="s">
        <v>155</v>
      </c>
      <c r="D38" s="85" t="s">
        <v>164</v>
      </c>
      <c r="E38" s="85" t="s">
        <v>165</v>
      </c>
      <c r="F38" s="85" t="s">
        <v>158</v>
      </c>
      <c r="G38" s="85" t="s">
        <v>159</v>
      </c>
      <c r="H38" s="83" t="s">
        <v>211</v>
      </c>
      <c r="I38" s="128">
        <v>534600</v>
      </c>
      <c r="J38" s="88"/>
      <c r="K38" s="129">
        <v>24142.54</v>
      </c>
    </row>
    <row r="39" spans="1:11" x14ac:dyDescent="0.25">
      <c r="A39" s="83" t="s">
        <v>153</v>
      </c>
      <c r="B39" s="85" t="s">
        <v>154</v>
      </c>
      <c r="C39" s="85" t="s">
        <v>155</v>
      </c>
      <c r="D39" s="85" t="s">
        <v>164</v>
      </c>
      <c r="E39" s="85" t="s">
        <v>165</v>
      </c>
      <c r="F39" s="85" t="s">
        <v>158</v>
      </c>
      <c r="G39" s="85" t="s">
        <v>159</v>
      </c>
      <c r="H39" s="83" t="s">
        <v>212</v>
      </c>
      <c r="I39" s="128">
        <v>3525280</v>
      </c>
      <c r="J39" s="88"/>
      <c r="K39" s="129">
        <v>160153.48000000001</v>
      </c>
    </row>
    <row r="40" spans="1:11" hidden="1" x14ac:dyDescent="0.25">
      <c r="A40" s="83" t="s">
        <v>153</v>
      </c>
      <c r="B40" s="85" t="s">
        <v>154</v>
      </c>
      <c r="C40" s="85" t="s">
        <v>155</v>
      </c>
      <c r="D40" s="85" t="s">
        <v>177</v>
      </c>
      <c r="E40" s="85" t="s">
        <v>178</v>
      </c>
      <c r="F40" s="85" t="s">
        <v>158</v>
      </c>
      <c r="G40" s="85" t="s">
        <v>159</v>
      </c>
      <c r="H40" s="83" t="s">
        <v>194</v>
      </c>
      <c r="I40" s="128">
        <v>-369000</v>
      </c>
      <c r="J40" s="88"/>
      <c r="K40" s="129">
        <v>-14619.04</v>
      </c>
    </row>
    <row r="41" spans="1:11" x14ac:dyDescent="0.25">
      <c r="A41" s="83" t="s">
        <v>153</v>
      </c>
      <c r="B41" s="85" t="s">
        <v>154</v>
      </c>
      <c r="C41" s="85" t="s">
        <v>155</v>
      </c>
      <c r="D41" s="85" t="s">
        <v>177</v>
      </c>
      <c r="E41" s="85" t="s">
        <v>178</v>
      </c>
      <c r="F41" s="85" t="s">
        <v>158</v>
      </c>
      <c r="G41" s="85" t="s">
        <v>159</v>
      </c>
      <c r="H41" s="83" t="s">
        <v>212</v>
      </c>
      <c r="I41" s="128">
        <v>369000</v>
      </c>
      <c r="J41" s="88"/>
      <c r="K41" s="129">
        <v>16763.68</v>
      </c>
    </row>
    <row r="42" spans="1:11" hidden="1" x14ac:dyDescent="0.25">
      <c r="A42" s="83" t="s">
        <v>153</v>
      </c>
      <c r="B42" s="85" t="s">
        <v>154</v>
      </c>
      <c r="C42" s="85" t="s">
        <v>155</v>
      </c>
      <c r="D42" s="85" t="s">
        <v>330</v>
      </c>
      <c r="E42" s="85" t="s">
        <v>329</v>
      </c>
      <c r="F42" s="85" t="s">
        <v>158</v>
      </c>
      <c r="G42" s="85" t="s">
        <v>159</v>
      </c>
      <c r="H42" s="83" t="s">
        <v>194</v>
      </c>
      <c r="I42" s="128">
        <v>-1262205.6000000001</v>
      </c>
      <c r="J42" s="88"/>
      <c r="K42" s="129">
        <v>-50006.06</v>
      </c>
    </row>
    <row r="43" spans="1:11" x14ac:dyDescent="0.25">
      <c r="A43" s="83" t="s">
        <v>153</v>
      </c>
      <c r="B43" s="85" t="s">
        <v>154</v>
      </c>
      <c r="C43" s="85" t="s">
        <v>155</v>
      </c>
      <c r="D43" s="85" t="s">
        <v>330</v>
      </c>
      <c r="E43" s="85" t="s">
        <v>329</v>
      </c>
      <c r="F43" s="85" t="s">
        <v>158</v>
      </c>
      <c r="G43" s="85" t="s">
        <v>159</v>
      </c>
      <c r="H43" s="83" t="s">
        <v>207</v>
      </c>
      <c r="I43" s="128">
        <v>1262205.6000000001</v>
      </c>
      <c r="J43" s="88"/>
      <c r="K43" s="129">
        <v>56028.04</v>
      </c>
    </row>
    <row r="44" spans="1:11" hidden="1" x14ac:dyDescent="0.25">
      <c r="A44" s="83" t="s">
        <v>153</v>
      </c>
      <c r="B44" s="85" t="s">
        <v>154</v>
      </c>
      <c r="C44" s="85" t="s">
        <v>155</v>
      </c>
      <c r="D44" s="85" t="s">
        <v>166</v>
      </c>
      <c r="E44" s="85" t="s">
        <v>167</v>
      </c>
      <c r="F44" s="85" t="s">
        <v>158</v>
      </c>
      <c r="G44" s="85" t="s">
        <v>159</v>
      </c>
      <c r="H44" s="83" t="s">
        <v>194</v>
      </c>
      <c r="I44" s="128">
        <v>-11536432.839</v>
      </c>
      <c r="J44" s="88"/>
      <c r="K44" s="129">
        <v>-457050.41</v>
      </c>
    </row>
    <row r="45" spans="1:11" x14ac:dyDescent="0.25">
      <c r="A45" s="83" t="s">
        <v>153</v>
      </c>
      <c r="B45" s="85" t="s">
        <v>154</v>
      </c>
      <c r="C45" s="85" t="s">
        <v>155</v>
      </c>
      <c r="D45" s="85" t="s">
        <v>166</v>
      </c>
      <c r="E45" s="85" t="s">
        <v>167</v>
      </c>
      <c r="F45" s="85" t="s">
        <v>158</v>
      </c>
      <c r="G45" s="85" t="s">
        <v>159</v>
      </c>
      <c r="H45" s="83" t="s">
        <v>207</v>
      </c>
      <c r="I45" s="128">
        <v>2492032.8319999999</v>
      </c>
      <c r="J45" s="88"/>
      <c r="K45" s="129">
        <v>110618.85</v>
      </c>
    </row>
    <row r="46" spans="1:11" x14ac:dyDescent="0.25">
      <c r="A46" s="83" t="s">
        <v>153</v>
      </c>
      <c r="B46" s="85" t="s">
        <v>154</v>
      </c>
      <c r="C46" s="85" t="s">
        <v>155</v>
      </c>
      <c r="D46" s="85" t="s">
        <v>166</v>
      </c>
      <c r="E46" s="85" t="s">
        <v>167</v>
      </c>
      <c r="F46" s="85" t="s">
        <v>158</v>
      </c>
      <c r="G46" s="85" t="s">
        <v>159</v>
      </c>
      <c r="H46" s="83" t="s">
        <v>209</v>
      </c>
      <c r="I46" s="128">
        <v>9044400.0069999993</v>
      </c>
      <c r="J46" s="88"/>
      <c r="K46" s="129">
        <v>405632.29</v>
      </c>
    </row>
    <row r="47" spans="1:11" hidden="1" x14ac:dyDescent="0.25">
      <c r="A47" s="83" t="s">
        <v>153</v>
      </c>
      <c r="B47" s="85" t="s">
        <v>154</v>
      </c>
      <c r="C47" s="85" t="s">
        <v>168</v>
      </c>
      <c r="D47" s="85" t="s">
        <v>169</v>
      </c>
      <c r="E47" s="85" t="s">
        <v>157</v>
      </c>
      <c r="F47" s="85" t="s">
        <v>158</v>
      </c>
      <c r="G47" s="85" t="s">
        <v>159</v>
      </c>
      <c r="H47" s="83" t="s">
        <v>194</v>
      </c>
      <c r="I47" s="128">
        <v>-14015</v>
      </c>
      <c r="J47" s="88"/>
      <c r="K47" s="129">
        <v>-555.24</v>
      </c>
    </row>
    <row r="48" spans="1:11" x14ac:dyDescent="0.25">
      <c r="A48" s="83" t="s">
        <v>153</v>
      </c>
      <c r="B48" s="85" t="s">
        <v>154</v>
      </c>
      <c r="C48" s="85" t="s">
        <v>168</v>
      </c>
      <c r="D48" s="85" t="s">
        <v>169</v>
      </c>
      <c r="E48" s="85" t="s">
        <v>157</v>
      </c>
      <c r="F48" s="85" t="s">
        <v>158</v>
      </c>
      <c r="G48" s="85" t="s">
        <v>159</v>
      </c>
      <c r="H48" s="83" t="s">
        <v>207</v>
      </c>
      <c r="I48" s="128">
        <v>7520</v>
      </c>
      <c r="J48" s="88"/>
      <c r="K48" s="129">
        <v>333.81</v>
      </c>
    </row>
    <row r="49" spans="1:11" x14ac:dyDescent="0.25">
      <c r="A49" s="83" t="s">
        <v>153</v>
      </c>
      <c r="B49" s="85" t="s">
        <v>154</v>
      </c>
      <c r="C49" s="85" t="s">
        <v>168</v>
      </c>
      <c r="D49" s="85" t="s">
        <v>169</v>
      </c>
      <c r="E49" s="85" t="s">
        <v>157</v>
      </c>
      <c r="F49" s="85" t="s">
        <v>158</v>
      </c>
      <c r="G49" s="85" t="s">
        <v>159</v>
      </c>
      <c r="H49" s="83" t="s">
        <v>208</v>
      </c>
      <c r="I49" s="128">
        <v>99</v>
      </c>
      <c r="J49" s="88"/>
      <c r="K49" s="129">
        <v>4.41</v>
      </c>
    </row>
    <row r="50" spans="1:11" x14ac:dyDescent="0.25">
      <c r="A50" s="83" t="s">
        <v>153</v>
      </c>
      <c r="B50" s="85" t="s">
        <v>154</v>
      </c>
      <c r="C50" s="85" t="s">
        <v>168</v>
      </c>
      <c r="D50" s="85" t="s">
        <v>169</v>
      </c>
      <c r="E50" s="85" t="s">
        <v>157</v>
      </c>
      <c r="F50" s="85" t="s">
        <v>158</v>
      </c>
      <c r="G50" s="85" t="s">
        <v>159</v>
      </c>
      <c r="H50" s="83" t="s">
        <v>209</v>
      </c>
      <c r="I50" s="128">
        <v>4120</v>
      </c>
      <c r="J50" s="88"/>
      <c r="K50" s="129">
        <v>184.78</v>
      </c>
    </row>
    <row r="51" spans="1:11" x14ac:dyDescent="0.25">
      <c r="A51" s="83" t="s">
        <v>153</v>
      </c>
      <c r="B51" s="85" t="s">
        <v>154</v>
      </c>
      <c r="C51" s="85" t="s">
        <v>168</v>
      </c>
      <c r="D51" s="85" t="s">
        <v>169</v>
      </c>
      <c r="E51" s="85" t="s">
        <v>157</v>
      </c>
      <c r="F51" s="85" t="s">
        <v>158</v>
      </c>
      <c r="G51" s="85" t="s">
        <v>159</v>
      </c>
      <c r="H51" s="83" t="s">
        <v>210</v>
      </c>
      <c r="I51" s="128">
        <v>1920</v>
      </c>
      <c r="J51" s="88"/>
      <c r="K51" s="129">
        <v>86.34</v>
      </c>
    </row>
    <row r="52" spans="1:11" x14ac:dyDescent="0.25">
      <c r="A52" s="83" t="s">
        <v>153</v>
      </c>
      <c r="B52" s="85" t="s">
        <v>154</v>
      </c>
      <c r="C52" s="85" t="s">
        <v>168</v>
      </c>
      <c r="D52" s="85" t="s">
        <v>169</v>
      </c>
      <c r="E52" s="85" t="s">
        <v>157</v>
      </c>
      <c r="F52" s="85" t="s">
        <v>158</v>
      </c>
      <c r="G52" s="85" t="s">
        <v>159</v>
      </c>
      <c r="H52" s="83" t="s">
        <v>212</v>
      </c>
      <c r="I52" s="128">
        <v>356</v>
      </c>
      <c r="J52" s="88"/>
      <c r="K52" s="129">
        <v>16.170000000000002</v>
      </c>
    </row>
    <row r="53" spans="1:11" hidden="1" x14ac:dyDescent="0.25">
      <c r="A53" s="83" t="s">
        <v>153</v>
      </c>
      <c r="B53" s="85" t="s">
        <v>154</v>
      </c>
      <c r="C53" s="85" t="s">
        <v>168</v>
      </c>
      <c r="D53" s="85" t="s">
        <v>213</v>
      </c>
      <c r="E53" s="85" t="s">
        <v>161</v>
      </c>
      <c r="F53" s="85" t="s">
        <v>158</v>
      </c>
      <c r="G53" s="85" t="s">
        <v>159</v>
      </c>
      <c r="H53" s="83" t="s">
        <v>194</v>
      </c>
      <c r="I53" s="128">
        <v>-163800</v>
      </c>
      <c r="J53" s="88"/>
      <c r="K53" s="129">
        <v>-6489.43</v>
      </c>
    </row>
    <row r="54" spans="1:11" x14ac:dyDescent="0.25">
      <c r="A54" s="83" t="s">
        <v>153</v>
      </c>
      <c r="B54" s="85" t="s">
        <v>154</v>
      </c>
      <c r="C54" s="85" t="s">
        <v>168</v>
      </c>
      <c r="D54" s="85" t="s">
        <v>213</v>
      </c>
      <c r="E54" s="85" t="s">
        <v>161</v>
      </c>
      <c r="F54" s="85" t="s">
        <v>158</v>
      </c>
      <c r="G54" s="85" t="s">
        <v>159</v>
      </c>
      <c r="H54" s="83" t="s">
        <v>212</v>
      </c>
      <c r="I54" s="128">
        <v>163800</v>
      </c>
      <c r="J54" s="88"/>
      <c r="K54" s="129">
        <v>7441.43</v>
      </c>
    </row>
    <row r="55" spans="1:11" hidden="1" x14ac:dyDescent="0.25">
      <c r="A55" s="83" t="s">
        <v>153</v>
      </c>
      <c r="B55" s="85" t="s">
        <v>154</v>
      </c>
      <c r="C55" s="85" t="s">
        <v>170</v>
      </c>
      <c r="D55" s="85" t="s">
        <v>171</v>
      </c>
      <c r="E55" s="85" t="s">
        <v>157</v>
      </c>
      <c r="F55" s="85" t="s">
        <v>158</v>
      </c>
      <c r="G55" s="85" t="s">
        <v>159</v>
      </c>
      <c r="H55" s="83" t="s">
        <v>194</v>
      </c>
      <c r="I55" s="128">
        <v>-344113.48</v>
      </c>
      <c r="J55" s="88"/>
      <c r="K55" s="129">
        <v>-13632.99</v>
      </c>
    </row>
    <row r="56" spans="1:11" x14ac:dyDescent="0.25">
      <c r="A56" s="83" t="s">
        <v>153</v>
      </c>
      <c r="B56" s="85" t="s">
        <v>154</v>
      </c>
      <c r="C56" s="85" t="s">
        <v>170</v>
      </c>
      <c r="D56" s="85" t="s">
        <v>171</v>
      </c>
      <c r="E56" s="85" t="s">
        <v>157</v>
      </c>
      <c r="F56" s="85" t="s">
        <v>158</v>
      </c>
      <c r="G56" s="85" t="s">
        <v>159</v>
      </c>
      <c r="H56" s="83" t="s">
        <v>207</v>
      </c>
      <c r="I56" s="128">
        <v>87008</v>
      </c>
      <c r="J56" s="88"/>
      <c r="K56" s="129">
        <v>3862.19</v>
      </c>
    </row>
    <row r="57" spans="1:11" x14ac:dyDescent="0.25">
      <c r="A57" s="83" t="s">
        <v>153</v>
      </c>
      <c r="B57" s="85" t="s">
        <v>154</v>
      </c>
      <c r="C57" s="85" t="s">
        <v>170</v>
      </c>
      <c r="D57" s="85" t="s">
        <v>171</v>
      </c>
      <c r="E57" s="85" t="s">
        <v>157</v>
      </c>
      <c r="F57" s="85" t="s">
        <v>158</v>
      </c>
      <c r="G57" s="85" t="s">
        <v>159</v>
      </c>
      <c r="H57" s="83" t="s">
        <v>209</v>
      </c>
      <c r="I57" s="128">
        <v>2398</v>
      </c>
      <c r="J57" s="88"/>
      <c r="K57" s="129">
        <v>107.54</v>
      </c>
    </row>
    <row r="58" spans="1:11" x14ac:dyDescent="0.25">
      <c r="A58" s="83" t="s">
        <v>153</v>
      </c>
      <c r="B58" s="85" t="s">
        <v>154</v>
      </c>
      <c r="C58" s="85" t="s">
        <v>170</v>
      </c>
      <c r="D58" s="85" t="s">
        <v>171</v>
      </c>
      <c r="E58" s="85" t="s">
        <v>157</v>
      </c>
      <c r="F58" s="85" t="s">
        <v>158</v>
      </c>
      <c r="G58" s="85" t="s">
        <v>159</v>
      </c>
      <c r="H58" s="83" t="s">
        <v>210</v>
      </c>
      <c r="I58" s="128">
        <v>11686</v>
      </c>
      <c r="J58" s="88"/>
      <c r="K58" s="129">
        <v>525.51</v>
      </c>
    </row>
    <row r="59" spans="1:11" x14ac:dyDescent="0.25">
      <c r="A59" s="83" t="s">
        <v>153</v>
      </c>
      <c r="B59" s="85" t="s">
        <v>154</v>
      </c>
      <c r="C59" s="85" t="s">
        <v>170</v>
      </c>
      <c r="D59" s="85" t="s">
        <v>171</v>
      </c>
      <c r="E59" s="85" t="s">
        <v>157</v>
      </c>
      <c r="F59" s="85" t="s">
        <v>158</v>
      </c>
      <c r="G59" s="85" t="s">
        <v>159</v>
      </c>
      <c r="H59" s="83" t="s">
        <v>211</v>
      </c>
      <c r="I59" s="128">
        <v>265</v>
      </c>
      <c r="J59" s="88"/>
      <c r="K59" s="129">
        <v>11.96</v>
      </c>
    </row>
    <row r="60" spans="1:11" x14ac:dyDescent="0.25">
      <c r="A60" s="83" t="s">
        <v>153</v>
      </c>
      <c r="B60" s="85" t="s">
        <v>154</v>
      </c>
      <c r="C60" s="85" t="s">
        <v>170</v>
      </c>
      <c r="D60" s="85" t="s">
        <v>171</v>
      </c>
      <c r="E60" s="85" t="s">
        <v>157</v>
      </c>
      <c r="F60" s="85" t="s">
        <v>158</v>
      </c>
      <c r="G60" s="85" t="s">
        <v>159</v>
      </c>
      <c r="H60" s="83" t="s">
        <v>212</v>
      </c>
      <c r="I60" s="128">
        <v>242756.48000000001</v>
      </c>
      <c r="J60" s="88"/>
      <c r="K60" s="129">
        <v>11028.4</v>
      </c>
    </row>
    <row r="61" spans="1:11" hidden="1" x14ac:dyDescent="0.25">
      <c r="A61" s="83" t="s">
        <v>153</v>
      </c>
      <c r="B61" s="85" t="s">
        <v>154</v>
      </c>
      <c r="C61" s="85" t="s">
        <v>170</v>
      </c>
      <c r="D61" s="85" t="s">
        <v>172</v>
      </c>
      <c r="E61" s="85" t="s">
        <v>161</v>
      </c>
      <c r="F61" s="85" t="s">
        <v>158</v>
      </c>
      <c r="G61" s="85" t="s">
        <v>159</v>
      </c>
      <c r="H61" s="83" t="s">
        <v>194</v>
      </c>
      <c r="I61" s="128">
        <v>-55880</v>
      </c>
      <c r="J61" s="88"/>
      <c r="K61" s="129">
        <v>-2213.86</v>
      </c>
    </row>
    <row r="62" spans="1:11" x14ac:dyDescent="0.25">
      <c r="A62" s="83" t="s">
        <v>153</v>
      </c>
      <c r="B62" s="85" t="s">
        <v>154</v>
      </c>
      <c r="C62" s="85" t="s">
        <v>170</v>
      </c>
      <c r="D62" s="85" t="s">
        <v>172</v>
      </c>
      <c r="E62" s="85" t="s">
        <v>161</v>
      </c>
      <c r="F62" s="85" t="s">
        <v>158</v>
      </c>
      <c r="G62" s="85" t="s">
        <v>159</v>
      </c>
      <c r="H62" s="83" t="s">
        <v>207</v>
      </c>
      <c r="I62" s="128">
        <v>31360</v>
      </c>
      <c r="J62" s="88"/>
      <c r="K62" s="129">
        <v>1392.04</v>
      </c>
    </row>
    <row r="63" spans="1:11" x14ac:dyDescent="0.25">
      <c r="A63" s="83" t="s">
        <v>153</v>
      </c>
      <c r="B63" s="85" t="s">
        <v>154</v>
      </c>
      <c r="C63" s="85" t="s">
        <v>170</v>
      </c>
      <c r="D63" s="85" t="s">
        <v>172</v>
      </c>
      <c r="E63" s="85" t="s">
        <v>161</v>
      </c>
      <c r="F63" s="85" t="s">
        <v>158</v>
      </c>
      <c r="G63" s="85" t="s">
        <v>159</v>
      </c>
      <c r="H63" s="83" t="s">
        <v>212</v>
      </c>
      <c r="I63" s="132">
        <v>24520</v>
      </c>
      <c r="J63" s="89"/>
      <c r="K63" s="130">
        <v>1113.94</v>
      </c>
    </row>
    <row r="65" spans="9:10" x14ac:dyDescent="0.25">
      <c r="I65" s="90">
        <v>78834113.178000018</v>
      </c>
      <c r="J65" t="s">
        <v>422</v>
      </c>
    </row>
    <row r="67" spans="9:10" x14ac:dyDescent="0.25">
      <c r="I67" s="90">
        <v>32801079</v>
      </c>
      <c r="J67" t="s">
        <v>421</v>
      </c>
    </row>
    <row r="68" spans="9:10" x14ac:dyDescent="0.25">
      <c r="I68" s="94">
        <v>36657805</v>
      </c>
      <c r="J68" t="s">
        <v>413</v>
      </c>
    </row>
    <row r="69" spans="9:10" x14ac:dyDescent="0.25">
      <c r="I69" s="91">
        <v>-3856726</v>
      </c>
      <c r="J69" t="s">
        <v>174</v>
      </c>
    </row>
    <row r="71" spans="9:10" ht="16.5" thickBot="1" x14ac:dyDescent="0.3">
      <c r="I71" s="95">
        <v>74977387.178000018</v>
      </c>
      <c r="J71" t="s">
        <v>175</v>
      </c>
    </row>
    <row r="72" spans="9:10" ht="15.75" thickTop="1" x14ac:dyDescent="0.25"/>
  </sheetData>
  <autoFilter ref="A9:K63">
    <filterColumn colId="7">
      <filters>
        <filter val="0.04395900"/>
        <filter val="0.04438900"/>
        <filter val="0.04454000"/>
        <filter val="0.04457900"/>
        <filter val="0.04484900"/>
        <filter val="0.04497000"/>
        <filter val="0.04516000"/>
        <filter val="0.04543000"/>
      </filters>
    </filterColumn>
  </autoFilter>
  <printOptions horizontalCentered="1"/>
  <pageMargins left="0" right="0" top="0.65" bottom="0.7" header="0.3" footer="0.1"/>
  <pageSetup scale="80" orientation="landscape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workbookViewId="0">
      <selection activeCell="H25" activeCellId="2" sqref="D10:D15 F10:F15 H25"/>
    </sheetView>
  </sheetViews>
  <sheetFormatPr defaultRowHeight="15" outlineLevelRow="2" x14ac:dyDescent="0.25"/>
  <cols>
    <col min="1" max="1" width="7.28515625" customWidth="1"/>
    <col min="2" max="2" width="31.5703125" customWidth="1"/>
    <col min="3" max="3" width="4" customWidth="1"/>
    <col min="4" max="4" width="12.85546875" customWidth="1"/>
    <col min="5" max="5" width="4.85546875" customWidth="1"/>
    <col min="6" max="6" width="13" customWidth="1"/>
    <col min="7" max="7" width="5.85546875" customWidth="1"/>
    <col min="8" max="8" width="16.5703125" customWidth="1"/>
    <col min="9" max="9" width="3.28515625" customWidth="1"/>
    <col min="12" max="12" width="0" hidden="1" customWidth="1"/>
    <col min="13" max="13" width="13.140625" hidden="1" customWidth="1"/>
    <col min="14" max="14" width="9.85546875" hidden="1" customWidth="1"/>
    <col min="15" max="15" width="11.7109375" hidden="1" customWidth="1"/>
    <col min="16" max="16" width="13.28515625" hidden="1" customWidth="1"/>
    <col min="17" max="17" width="0" hidden="1" customWidth="1"/>
    <col min="18" max="18" width="19" customWidth="1"/>
    <col min="20" max="20" width="14.28515625" customWidth="1"/>
    <col min="21" max="21" width="11.28515625" bestFit="1" customWidth="1"/>
    <col min="22" max="22" width="13.28515625" bestFit="1" customWidth="1"/>
  </cols>
  <sheetData>
    <row r="1" spans="1:22" ht="26.25" x14ac:dyDescent="0.4">
      <c r="A1" s="313" t="s">
        <v>740</v>
      </c>
    </row>
    <row r="3" spans="1:22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5" spans="1:22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22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22" x14ac:dyDescent="0.25">
      <c r="B7" s="403">
        <v>44805</v>
      </c>
      <c r="C7" s="403"/>
      <c r="D7" s="403"/>
      <c r="E7" s="403"/>
      <c r="F7" s="403"/>
      <c r="G7" s="403"/>
      <c r="H7" s="403"/>
      <c r="I7" s="403"/>
    </row>
    <row r="8" spans="1:22" ht="21.75" customHeight="1" x14ac:dyDescent="0.25">
      <c r="E8" s="105"/>
    </row>
    <row r="9" spans="1:22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102" t="s">
        <v>181</v>
      </c>
      <c r="M9" s="404" t="s">
        <v>352</v>
      </c>
      <c r="N9" s="404"/>
      <c r="O9" s="404"/>
      <c r="R9" s="215"/>
    </row>
    <row r="10" spans="1:22" s="76" customFormat="1" ht="15.75" thickTop="1" x14ac:dyDescent="0.25">
      <c r="B10" s="97" t="s">
        <v>206</v>
      </c>
      <c r="C10" s="109" t="s">
        <v>139</v>
      </c>
      <c r="D10" s="314" t="s">
        <v>739</v>
      </c>
      <c r="E10" s="109" t="s">
        <v>193</v>
      </c>
      <c r="F10" s="317" t="s">
        <v>739</v>
      </c>
      <c r="H10" s="104">
        <v>874642.32912599994</v>
      </c>
      <c r="J10" s="100"/>
      <c r="M10" s="209">
        <v>0</v>
      </c>
      <c r="N10" t="s">
        <v>345</v>
      </c>
      <c r="O10"/>
      <c r="R10" s="212"/>
      <c r="U10" s="126"/>
    </row>
    <row r="11" spans="1:22" s="76" customFormat="1" outlineLevel="1" x14ac:dyDescent="0.25">
      <c r="B11" s="97" t="s">
        <v>410</v>
      </c>
      <c r="C11" s="109" t="s">
        <v>351</v>
      </c>
      <c r="D11" s="315" t="s">
        <v>739</v>
      </c>
      <c r="E11" s="109" t="s">
        <v>193</v>
      </c>
      <c r="F11" s="318" t="s">
        <v>739</v>
      </c>
      <c r="G11" s="109" t="s">
        <v>351</v>
      </c>
      <c r="H11" s="104">
        <v>778155.29690517264</v>
      </c>
      <c r="I11" s="230" t="s">
        <v>255</v>
      </c>
      <c r="J11" s="100"/>
      <c r="M11" s="209"/>
      <c r="N11"/>
      <c r="O11"/>
      <c r="R11" s="214"/>
    </row>
    <row r="12" spans="1:22" s="76" customFormat="1" outlineLevel="1" x14ac:dyDescent="0.25">
      <c r="B12" s="97" t="s">
        <v>429</v>
      </c>
      <c r="C12" s="109" t="s">
        <v>351</v>
      </c>
      <c r="D12" s="315" t="s">
        <v>739</v>
      </c>
      <c r="E12" s="109" t="s">
        <v>193</v>
      </c>
      <c r="F12" s="318" t="s">
        <v>739</v>
      </c>
      <c r="G12" s="109" t="s">
        <v>351</v>
      </c>
      <c r="H12" s="104">
        <v>-766380.65112000005</v>
      </c>
      <c r="I12" s="230" t="s">
        <v>255</v>
      </c>
      <c r="J12" s="100"/>
      <c r="M12" s="213">
        <v>0</v>
      </c>
      <c r="N12" t="s">
        <v>350</v>
      </c>
      <c r="O12"/>
      <c r="R12" s="212"/>
      <c r="T12" s="126">
        <v>15521.735785172586</v>
      </c>
    </row>
    <row r="13" spans="1:22" s="76" customFormat="1" outlineLevel="1" x14ac:dyDescent="0.25">
      <c r="B13" s="97" t="s">
        <v>418</v>
      </c>
      <c r="C13" s="109"/>
      <c r="D13" s="315" t="s">
        <v>739</v>
      </c>
      <c r="E13" s="109"/>
      <c r="F13" s="318" t="s">
        <v>739</v>
      </c>
      <c r="G13" s="109" t="s">
        <v>204</v>
      </c>
      <c r="H13" s="104">
        <v>829.34</v>
      </c>
      <c r="I13" s="230" t="s">
        <v>255</v>
      </c>
      <c r="J13" s="100"/>
      <c r="M13" s="210"/>
      <c r="N13"/>
      <c r="O13"/>
      <c r="R13" s="212"/>
      <c r="T13" s="126"/>
    </row>
    <row r="14" spans="1:22" s="76" customFormat="1" outlineLevel="1" x14ac:dyDescent="0.25">
      <c r="B14" s="97" t="s">
        <v>428</v>
      </c>
      <c r="C14" s="109"/>
      <c r="D14" s="315" t="s">
        <v>739</v>
      </c>
      <c r="E14" s="109"/>
      <c r="F14" s="318" t="s">
        <v>739</v>
      </c>
      <c r="G14" s="109" t="s">
        <v>427</v>
      </c>
      <c r="H14" s="104">
        <v>2917.75</v>
      </c>
      <c r="J14" s="100"/>
      <c r="M14" s="210"/>
      <c r="N14"/>
      <c r="O14"/>
    </row>
    <row r="15" spans="1:22" s="76" customFormat="1" ht="15.75" thickBot="1" x14ac:dyDescent="0.3">
      <c r="B15" s="97" t="s">
        <v>179</v>
      </c>
      <c r="C15" s="109" t="s">
        <v>187</v>
      </c>
      <c r="D15" s="325" t="s">
        <v>739</v>
      </c>
      <c r="E15" s="109" t="s">
        <v>190</v>
      </c>
      <c r="F15" s="326" t="s">
        <v>739</v>
      </c>
      <c r="G15" s="109" t="s">
        <v>187</v>
      </c>
      <c r="H15" s="104">
        <v>1572127.35</v>
      </c>
      <c r="J15" s="99"/>
      <c r="M15" s="209">
        <v>0</v>
      </c>
      <c r="N15" t="s">
        <v>348</v>
      </c>
      <c r="O15"/>
      <c r="T15" s="126"/>
      <c r="V15" s="126"/>
    </row>
    <row r="16" spans="1:22" s="76" customFormat="1" hidden="1" x14ac:dyDescent="0.25">
      <c r="B16" s="97" t="s">
        <v>401</v>
      </c>
      <c r="C16" s="109" t="s">
        <v>187</v>
      </c>
      <c r="D16" s="110">
        <v>0</v>
      </c>
      <c r="E16" s="109"/>
      <c r="F16" s="112" t="e">
        <v>#DIV/0!</v>
      </c>
      <c r="G16" s="109" t="s">
        <v>187</v>
      </c>
      <c r="H16" s="104">
        <v>0</v>
      </c>
      <c r="J16" s="99"/>
      <c r="M16" s="209"/>
      <c r="N16"/>
      <c r="O16"/>
    </row>
    <row r="17" spans="2:22" s="76" customFormat="1" hidden="1" x14ac:dyDescent="0.25">
      <c r="B17" s="97" t="s">
        <v>191</v>
      </c>
      <c r="C17" s="109" t="s">
        <v>232</v>
      </c>
      <c r="D17" s="110">
        <v>0</v>
      </c>
      <c r="E17" s="109" t="s">
        <v>190</v>
      </c>
      <c r="F17" s="112">
        <v>3.6150000000000002E-2</v>
      </c>
      <c r="G17" s="112"/>
      <c r="H17" s="104">
        <v>0</v>
      </c>
      <c r="J17" s="99"/>
      <c r="M17" s="209"/>
      <c r="N17"/>
      <c r="O17"/>
    </row>
    <row r="18" spans="2:22" s="76" customFormat="1" ht="15.75" hidden="1" x14ac:dyDescent="0.25">
      <c r="B18" s="97" t="s">
        <v>192</v>
      </c>
      <c r="C18" s="109" t="s">
        <v>232</v>
      </c>
      <c r="D18" s="122">
        <v>0</v>
      </c>
      <c r="E18" s="111"/>
      <c r="F18" s="120" t="e">
        <v>#DIV/0!</v>
      </c>
      <c r="G18" s="109" t="s">
        <v>232</v>
      </c>
      <c r="H18" s="121">
        <v>0</v>
      </c>
      <c r="J18" s="99"/>
      <c r="M18" s="206"/>
      <c r="N18"/>
      <c r="O18"/>
    </row>
    <row r="19" spans="2:22" s="76" customFormat="1" hidden="1" outlineLevel="2" x14ac:dyDescent="0.25">
      <c r="B19" s="97" t="s">
        <v>191</v>
      </c>
      <c r="C19" s="109" t="s">
        <v>231</v>
      </c>
      <c r="D19" s="122">
        <v>0</v>
      </c>
      <c r="E19" s="109" t="s">
        <v>190</v>
      </c>
      <c r="F19" s="112">
        <v>3.6150000000000002E-2</v>
      </c>
      <c r="G19" s="109"/>
      <c r="H19" s="104">
        <v>0</v>
      </c>
      <c r="J19" s="99"/>
      <c r="M19" s="206"/>
      <c r="N19"/>
      <c r="O19"/>
    </row>
    <row r="20" spans="2:22" s="76" customFormat="1" ht="15.75" hidden="1" outlineLevel="2" x14ac:dyDescent="0.25">
      <c r="B20" s="97" t="s">
        <v>192</v>
      </c>
      <c r="C20" s="109" t="s">
        <v>231</v>
      </c>
      <c r="D20" s="122">
        <v>0</v>
      </c>
      <c r="E20" s="111"/>
      <c r="F20" s="120" t="e">
        <v>#DIV/0!</v>
      </c>
      <c r="G20" s="109" t="s">
        <v>231</v>
      </c>
      <c r="H20" s="121">
        <v>0</v>
      </c>
      <c r="J20" s="99"/>
      <c r="M20" s="206"/>
      <c r="N20"/>
      <c r="O20"/>
    </row>
    <row r="21" spans="2:22" s="76" customFormat="1" ht="17.25" customHeight="1" collapsed="1" thickTop="1" x14ac:dyDescent="0.25">
      <c r="B21" s="97" t="s">
        <v>173</v>
      </c>
      <c r="C21" s="97"/>
      <c r="D21" s="113">
        <v>62576359.494211294</v>
      </c>
      <c r="E21" s="114" t="s">
        <v>137</v>
      </c>
      <c r="F21" s="115"/>
      <c r="G21" s="115"/>
      <c r="H21" s="116">
        <v>2462291.4149111724</v>
      </c>
      <c r="K21" s="76" t="s">
        <v>408</v>
      </c>
      <c r="S21" s="136"/>
    </row>
    <row r="22" spans="2:22" s="76" customFormat="1" ht="25.5" customHeight="1" x14ac:dyDescent="0.2">
      <c r="D22" s="108" t="s">
        <v>185</v>
      </c>
      <c r="E22" s="99"/>
      <c r="H22" s="108" t="s">
        <v>186</v>
      </c>
      <c r="M22" s="404" t="s">
        <v>189</v>
      </c>
      <c r="N22" s="404"/>
      <c r="O22" s="404"/>
    </row>
    <row r="23" spans="2:22" s="76" customFormat="1" x14ac:dyDescent="0.25">
      <c r="D23" s="99"/>
      <c r="E23" s="99"/>
      <c r="F23" s="97" t="s">
        <v>183</v>
      </c>
      <c r="G23" s="208" t="s">
        <v>186</v>
      </c>
      <c r="H23" s="104">
        <v>2462291.4149111724</v>
      </c>
      <c r="L23" s="207" t="s">
        <v>190</v>
      </c>
      <c r="M23" s="118">
        <v>58067.76</v>
      </c>
      <c r="N23" t="s">
        <v>345</v>
      </c>
      <c r="O23"/>
    </row>
    <row r="24" spans="2:22" s="76" customFormat="1" ht="15.75" thickBot="1" x14ac:dyDescent="0.3">
      <c r="D24" s="99"/>
      <c r="E24" s="99"/>
      <c r="F24" s="97" t="s">
        <v>182</v>
      </c>
      <c r="G24" s="208" t="s">
        <v>185</v>
      </c>
      <c r="H24" s="289">
        <v>62576359.494211294</v>
      </c>
      <c r="L24" s="207" t="s">
        <v>190</v>
      </c>
      <c r="M24" s="119">
        <v>-58887</v>
      </c>
      <c r="N24" t="s">
        <v>344</v>
      </c>
      <c r="O24"/>
      <c r="R24" s="126"/>
    </row>
    <row r="25" spans="2:22" s="76" customFormat="1" ht="15" customHeight="1" thickTop="1" thickBot="1" x14ac:dyDescent="0.3">
      <c r="D25" s="99"/>
      <c r="E25" s="99"/>
      <c r="F25" s="97" t="s">
        <v>184</v>
      </c>
      <c r="G25" s="97"/>
      <c r="H25" s="320" t="s">
        <v>739</v>
      </c>
      <c r="I25" s="107" t="s">
        <v>137</v>
      </c>
      <c r="L25" s="207" t="s">
        <v>190</v>
      </c>
      <c r="M25" s="118">
        <v>-819.23999999999796</v>
      </c>
      <c r="N25" t="s">
        <v>343</v>
      </c>
      <c r="O25"/>
    </row>
    <row r="26" spans="2:22" s="76" customFormat="1" ht="15.75" thickTop="1" x14ac:dyDescent="0.25">
      <c r="M26" s="206" t="s">
        <v>342</v>
      </c>
      <c r="N26"/>
      <c r="O26"/>
    </row>
    <row r="27" spans="2:22" s="76" customFormat="1" x14ac:dyDescent="0.25">
      <c r="M27" s="206"/>
      <c r="N27"/>
      <c r="O27"/>
    </row>
    <row r="28" spans="2:22" s="76" customFormat="1" x14ac:dyDescent="0.25">
      <c r="M28" s="206"/>
      <c r="N28"/>
      <c r="O28"/>
    </row>
    <row r="29" spans="2:22" s="76" customFormat="1" x14ac:dyDescent="0.25">
      <c r="E29" s="229" t="s">
        <v>255</v>
      </c>
      <c r="F29" s="126">
        <v>778155.29690517264</v>
      </c>
      <c r="M29" s="206"/>
      <c r="N29"/>
      <c r="O29"/>
    </row>
    <row r="30" spans="2:22" s="76" customFormat="1" x14ac:dyDescent="0.25">
      <c r="E30" s="229" t="s">
        <v>255</v>
      </c>
      <c r="F30" s="126">
        <v>-766380.65112000005</v>
      </c>
      <c r="M30" s="206"/>
      <c r="N30"/>
      <c r="O30"/>
    </row>
    <row r="31" spans="2:22" x14ac:dyDescent="0.25">
      <c r="E31" s="229" t="s">
        <v>255</v>
      </c>
      <c r="F31" s="124">
        <v>829.34</v>
      </c>
    </row>
    <row r="32" spans="2:22" x14ac:dyDescent="0.25">
      <c r="E32" s="228" t="s">
        <v>427</v>
      </c>
      <c r="F32" s="227">
        <v>12603.985785172586</v>
      </c>
      <c r="G32" t="s">
        <v>426</v>
      </c>
      <c r="V32" s="135"/>
    </row>
    <row r="33" spans="2:22" x14ac:dyDescent="0.25">
      <c r="G33" t="s">
        <v>425</v>
      </c>
      <c r="V33" s="135"/>
    </row>
    <row r="34" spans="2:22" ht="21" customHeight="1" outlineLevel="1" x14ac:dyDescent="0.25">
      <c r="B34" t="s">
        <v>341</v>
      </c>
      <c r="D34" s="110"/>
      <c r="H34" s="124"/>
      <c r="V34" s="135"/>
    </row>
    <row r="35" spans="2:22" outlineLevel="1" x14ac:dyDescent="0.25">
      <c r="B35" t="s">
        <v>340</v>
      </c>
    </row>
    <row r="36" spans="2:22" outlineLevel="1" x14ac:dyDescent="0.25">
      <c r="B36" t="s">
        <v>339</v>
      </c>
      <c r="D36" s="91"/>
      <c r="N36" s="404" t="s">
        <v>189</v>
      </c>
      <c r="O36" s="404"/>
      <c r="P36" s="404"/>
    </row>
    <row r="37" spans="2:22" x14ac:dyDescent="0.25">
      <c r="N37" s="205">
        <v>0</v>
      </c>
      <c r="O37" t="s">
        <v>338</v>
      </c>
    </row>
    <row r="38" spans="2:22" x14ac:dyDescent="0.25">
      <c r="N38" s="94">
        <v>0</v>
      </c>
      <c r="O38" t="s">
        <v>337</v>
      </c>
    </row>
    <row r="39" spans="2:22" x14ac:dyDescent="0.25">
      <c r="H39" s="124"/>
      <c r="N39" s="90">
        <v>0</v>
      </c>
      <c r="O39" t="s">
        <v>336</v>
      </c>
      <c r="R39" s="135"/>
    </row>
    <row r="40" spans="2:22" x14ac:dyDescent="0.25">
      <c r="N40" s="90">
        <v>0</v>
      </c>
      <c r="O40" t="s">
        <v>335</v>
      </c>
    </row>
    <row r="41" spans="2:22" x14ac:dyDescent="0.25">
      <c r="H41" s="124"/>
    </row>
    <row r="43" spans="2:22" x14ac:dyDescent="0.25">
      <c r="B43" s="123"/>
    </row>
    <row r="45" spans="2:22" x14ac:dyDescent="0.25">
      <c r="H45" s="91"/>
    </row>
    <row r="46" spans="2:22" x14ac:dyDescent="0.25">
      <c r="H46" s="91"/>
    </row>
  </sheetData>
  <mergeCells count="7">
    <mergeCell ref="A3:R3"/>
    <mergeCell ref="B5:I5"/>
    <mergeCell ref="B6:I6"/>
    <mergeCell ref="B7:I7"/>
    <mergeCell ref="N36:P36"/>
    <mergeCell ref="M9:O9"/>
    <mergeCell ref="M22:O22"/>
  </mergeCells>
  <printOptions horizontalCentered="1"/>
  <pageMargins left="0.3" right="0.3" top="0.75" bottom="0.75" header="0.3" footer="0.2"/>
  <pageSetup orientation="portrait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zoomScale="82" zoomScaleNormal="82" workbookViewId="0">
      <selection activeCell="H15" sqref="H15"/>
    </sheetView>
  </sheetViews>
  <sheetFormatPr defaultRowHeight="15" x14ac:dyDescent="0.25"/>
  <cols>
    <col min="1" max="1" width="11" customWidth="1"/>
    <col min="2" max="2" width="12.140625" customWidth="1"/>
    <col min="3" max="28" width="8.28515625" customWidth="1"/>
    <col min="31" max="31" width="11.42578125" customWidth="1"/>
  </cols>
  <sheetData>
    <row r="1" spans="1:28" x14ac:dyDescent="0.25">
      <c r="A1" t="s">
        <v>431</v>
      </c>
    </row>
    <row r="3" spans="1:28" x14ac:dyDescent="0.25">
      <c r="A3" t="s">
        <v>136</v>
      </c>
      <c r="B3" t="s">
        <v>430</v>
      </c>
    </row>
    <row r="4" spans="1:28" x14ac:dyDescent="0.25">
      <c r="A4" t="s">
        <v>197</v>
      </c>
      <c r="B4" t="s">
        <v>215</v>
      </c>
    </row>
    <row r="5" spans="1:28" x14ac:dyDescent="0.25">
      <c r="A5" t="s">
        <v>198</v>
      </c>
      <c r="B5" t="s">
        <v>131</v>
      </c>
    </row>
    <row r="6" spans="1:28" x14ac:dyDescent="0.25">
      <c r="A6" t="s">
        <v>199</v>
      </c>
      <c r="B6" t="s">
        <v>132</v>
      </c>
    </row>
    <row r="7" spans="1:28" x14ac:dyDescent="0.25">
      <c r="A7" t="s">
        <v>200</v>
      </c>
      <c r="B7" t="s">
        <v>130</v>
      </c>
    </row>
    <row r="8" spans="1:28" x14ac:dyDescent="0.25">
      <c r="A8" t="s">
        <v>135</v>
      </c>
      <c r="B8" t="s">
        <v>134</v>
      </c>
    </row>
    <row r="10" spans="1:28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</row>
    <row r="11" spans="1:28" x14ac:dyDescent="0.25">
      <c r="A11" s="75">
        <v>44805</v>
      </c>
      <c r="B11">
        <v>150.9</v>
      </c>
      <c r="C11">
        <v>150.9</v>
      </c>
      <c r="D11">
        <v>150.9</v>
      </c>
      <c r="E11">
        <v>150.9</v>
      </c>
      <c r="F11">
        <v>150.9</v>
      </c>
      <c r="G11">
        <v>150.9</v>
      </c>
      <c r="H11" s="231">
        <v>1001.46</v>
      </c>
      <c r="I11" s="231">
        <v>1001.46</v>
      </c>
      <c r="J11" s="231">
        <v>1001.46</v>
      </c>
      <c r="K11" s="231">
        <v>1001.46</v>
      </c>
      <c r="L11" s="231">
        <v>1001.46</v>
      </c>
      <c r="M11" s="231">
        <v>1001.46</v>
      </c>
      <c r="N11" s="231">
        <v>1001.46</v>
      </c>
      <c r="O11" s="231">
        <v>1001.46</v>
      </c>
      <c r="P11" s="231">
        <v>1001.46</v>
      </c>
      <c r="Q11" s="231">
        <v>1001.46</v>
      </c>
      <c r="R11" s="231">
        <v>1001.46</v>
      </c>
      <c r="S11" s="231">
        <v>1001.46</v>
      </c>
      <c r="T11" s="231">
        <v>1001.46</v>
      </c>
      <c r="U11" s="231">
        <v>1001.46</v>
      </c>
      <c r="V11" s="231">
        <v>1001.46</v>
      </c>
      <c r="W11" s="231">
        <v>1001.46</v>
      </c>
      <c r="X11">
        <v>150.9</v>
      </c>
      <c r="Y11">
        <v>150.9</v>
      </c>
      <c r="Z11" s="231">
        <v>1001.46</v>
      </c>
      <c r="AA11">
        <v>150.9</v>
      </c>
      <c r="AB11">
        <v>717.94</v>
      </c>
    </row>
    <row r="12" spans="1:28" x14ac:dyDescent="0.25">
      <c r="A12" s="75">
        <v>44806</v>
      </c>
      <c r="B12">
        <v>150.9</v>
      </c>
      <c r="C12">
        <v>150.9</v>
      </c>
      <c r="D12">
        <v>150.9</v>
      </c>
      <c r="E12">
        <v>150.9</v>
      </c>
      <c r="F12">
        <v>150.9</v>
      </c>
      <c r="G12">
        <v>150.9</v>
      </c>
      <c r="H12" s="231">
        <v>1001.46</v>
      </c>
      <c r="I12" s="231">
        <v>1001.46</v>
      </c>
      <c r="J12" s="231">
        <v>1001.46</v>
      </c>
      <c r="K12" s="231">
        <v>1001.46</v>
      </c>
      <c r="L12" s="231">
        <v>1001.46</v>
      </c>
      <c r="M12" s="231">
        <v>1001.46</v>
      </c>
      <c r="N12" s="231">
        <v>1001.46</v>
      </c>
      <c r="O12" s="231">
        <v>1001.46</v>
      </c>
      <c r="P12" s="231">
        <v>1001.46</v>
      </c>
      <c r="Q12" s="231">
        <v>1001.46</v>
      </c>
      <c r="R12" s="231">
        <v>1001.46</v>
      </c>
      <c r="S12" s="231">
        <v>1001.46</v>
      </c>
      <c r="T12" s="231">
        <v>1001.46</v>
      </c>
      <c r="U12" s="231">
        <v>1001.46</v>
      </c>
      <c r="V12" s="231">
        <v>1001.46</v>
      </c>
      <c r="W12" s="231">
        <v>1001.46</v>
      </c>
      <c r="X12">
        <v>150.9</v>
      </c>
      <c r="Y12">
        <v>150.9</v>
      </c>
      <c r="Z12" s="231">
        <v>1001.46</v>
      </c>
      <c r="AA12">
        <v>150.9</v>
      </c>
      <c r="AB12">
        <v>717.94</v>
      </c>
    </row>
    <row r="13" spans="1:28" x14ac:dyDescent="0.25">
      <c r="A13" s="75">
        <v>44807</v>
      </c>
      <c r="B13">
        <v>121.08</v>
      </c>
      <c r="C13">
        <v>121.08</v>
      </c>
      <c r="D13">
        <v>121.08</v>
      </c>
      <c r="E13">
        <v>121.08</v>
      </c>
      <c r="F13">
        <v>121.08</v>
      </c>
      <c r="G13">
        <v>121.08</v>
      </c>
      <c r="H13">
        <v>128.87</v>
      </c>
      <c r="I13">
        <v>128.87</v>
      </c>
      <c r="J13">
        <v>128.87</v>
      </c>
      <c r="K13">
        <v>128.87</v>
      </c>
      <c r="L13">
        <v>128.87</v>
      </c>
      <c r="M13">
        <v>128.87</v>
      </c>
      <c r="N13">
        <v>128.87</v>
      </c>
      <c r="O13">
        <v>128.87</v>
      </c>
      <c r="P13">
        <v>128.87</v>
      </c>
      <c r="Q13">
        <v>128.87</v>
      </c>
      <c r="R13">
        <v>128.87</v>
      </c>
      <c r="S13">
        <v>128.87</v>
      </c>
      <c r="T13">
        <v>128.87</v>
      </c>
      <c r="U13">
        <v>128.87</v>
      </c>
      <c r="V13">
        <v>128.87</v>
      </c>
      <c r="W13">
        <v>128.87</v>
      </c>
      <c r="X13">
        <v>121.08</v>
      </c>
      <c r="Y13">
        <v>121.08</v>
      </c>
      <c r="Z13">
        <v>128.87</v>
      </c>
      <c r="AA13">
        <v>121.08</v>
      </c>
      <c r="AB13">
        <v>126.27</v>
      </c>
    </row>
    <row r="14" spans="1:28" x14ac:dyDescent="0.25">
      <c r="A14" s="75">
        <v>44808</v>
      </c>
      <c r="B14">
        <v>121.08</v>
      </c>
      <c r="C14">
        <v>121.08</v>
      </c>
      <c r="D14">
        <v>121.08</v>
      </c>
      <c r="E14">
        <v>121.08</v>
      </c>
      <c r="F14">
        <v>121.08</v>
      </c>
      <c r="G14">
        <v>121.08</v>
      </c>
      <c r="H14">
        <v>121.08</v>
      </c>
      <c r="I14">
        <v>121.08</v>
      </c>
      <c r="J14">
        <v>121.08</v>
      </c>
      <c r="K14">
        <v>121.08</v>
      </c>
      <c r="L14">
        <v>121.08</v>
      </c>
      <c r="M14">
        <v>121.08</v>
      </c>
      <c r="N14">
        <v>121.08</v>
      </c>
      <c r="O14">
        <v>121.08</v>
      </c>
      <c r="P14">
        <v>121.08</v>
      </c>
      <c r="Q14">
        <v>121.08</v>
      </c>
      <c r="R14">
        <v>121.08</v>
      </c>
      <c r="S14">
        <v>121.08</v>
      </c>
      <c r="T14">
        <v>121.08</v>
      </c>
      <c r="U14">
        <v>121.08</v>
      </c>
      <c r="V14">
        <v>121.08</v>
      </c>
      <c r="W14">
        <v>121.08</v>
      </c>
      <c r="X14">
        <v>121.08</v>
      </c>
      <c r="Y14">
        <v>121.08</v>
      </c>
      <c r="Z14">
        <v>0</v>
      </c>
      <c r="AA14">
        <v>121.08</v>
      </c>
      <c r="AB14">
        <v>121.08</v>
      </c>
    </row>
    <row r="15" spans="1:28" x14ac:dyDescent="0.25">
      <c r="A15" s="75">
        <v>44809</v>
      </c>
      <c r="B15">
        <v>203.24</v>
      </c>
      <c r="C15">
        <v>203.24</v>
      </c>
      <c r="D15">
        <v>203.24</v>
      </c>
      <c r="E15">
        <v>203.24</v>
      </c>
      <c r="F15">
        <v>203.24</v>
      </c>
      <c r="G15">
        <v>203.24</v>
      </c>
      <c r="H15">
        <v>203.24</v>
      </c>
      <c r="I15">
        <v>203.24</v>
      </c>
      <c r="J15">
        <v>203.24</v>
      </c>
      <c r="K15">
        <v>203.24</v>
      </c>
      <c r="L15">
        <v>203.24</v>
      </c>
      <c r="M15">
        <v>203.24</v>
      </c>
      <c r="N15">
        <v>203.24</v>
      </c>
      <c r="O15">
        <v>203.24</v>
      </c>
      <c r="P15">
        <v>203.24</v>
      </c>
      <c r="Q15">
        <v>203.24</v>
      </c>
      <c r="R15">
        <v>203.24</v>
      </c>
      <c r="S15">
        <v>203.24</v>
      </c>
      <c r="T15">
        <v>203.24</v>
      </c>
      <c r="U15">
        <v>203.24</v>
      </c>
      <c r="V15">
        <v>203.24</v>
      </c>
      <c r="W15">
        <v>203.24</v>
      </c>
      <c r="X15">
        <v>203.24</v>
      </c>
      <c r="Y15">
        <v>203.24</v>
      </c>
      <c r="Z15">
        <v>0</v>
      </c>
      <c r="AA15">
        <v>203.24</v>
      </c>
      <c r="AB15">
        <v>203.24</v>
      </c>
    </row>
    <row r="16" spans="1:28" x14ac:dyDescent="0.25">
      <c r="A16" s="75">
        <v>44810</v>
      </c>
      <c r="B16">
        <v>203.24</v>
      </c>
      <c r="C16">
        <v>203.24</v>
      </c>
      <c r="D16">
        <v>203.24</v>
      </c>
      <c r="E16">
        <v>203.24</v>
      </c>
      <c r="F16">
        <v>203.24</v>
      </c>
      <c r="G16">
        <v>203.24</v>
      </c>
      <c r="H16">
        <v>571.12</v>
      </c>
      <c r="I16">
        <v>571.12</v>
      </c>
      <c r="J16">
        <v>571.12</v>
      </c>
      <c r="K16">
        <v>571.12</v>
      </c>
      <c r="L16">
        <v>571.12</v>
      </c>
      <c r="M16">
        <v>571.12</v>
      </c>
      <c r="N16">
        <v>571.12</v>
      </c>
      <c r="O16">
        <v>571.12</v>
      </c>
      <c r="P16">
        <v>571.12</v>
      </c>
      <c r="Q16">
        <v>571.12</v>
      </c>
      <c r="R16">
        <v>571.12</v>
      </c>
      <c r="S16">
        <v>571.12</v>
      </c>
      <c r="T16">
        <v>571.12</v>
      </c>
      <c r="U16">
        <v>571.12</v>
      </c>
      <c r="V16">
        <v>571.12</v>
      </c>
      <c r="W16">
        <v>571.12</v>
      </c>
      <c r="X16">
        <v>203.24</v>
      </c>
      <c r="Y16">
        <v>203.24</v>
      </c>
      <c r="Z16">
        <v>571.12</v>
      </c>
      <c r="AA16">
        <v>203.24</v>
      </c>
      <c r="AB16">
        <v>448.49</v>
      </c>
    </row>
    <row r="17" spans="1:28" x14ac:dyDescent="0.25">
      <c r="A17" s="75">
        <v>44811</v>
      </c>
      <c r="B17">
        <v>85.89</v>
      </c>
      <c r="C17">
        <v>85.89</v>
      </c>
      <c r="D17">
        <v>85.89</v>
      </c>
      <c r="E17">
        <v>85.89</v>
      </c>
      <c r="F17">
        <v>85.89</v>
      </c>
      <c r="G17">
        <v>85.89</v>
      </c>
      <c r="H17">
        <v>241.75</v>
      </c>
      <c r="I17">
        <v>241.75</v>
      </c>
      <c r="J17">
        <v>241.75</v>
      </c>
      <c r="K17">
        <v>241.75</v>
      </c>
      <c r="L17">
        <v>241.75</v>
      </c>
      <c r="M17">
        <v>241.75</v>
      </c>
      <c r="N17">
        <v>241.75</v>
      </c>
      <c r="O17">
        <v>241.75</v>
      </c>
      <c r="P17">
        <v>241.75</v>
      </c>
      <c r="Q17">
        <v>241.75</v>
      </c>
      <c r="R17">
        <v>241.75</v>
      </c>
      <c r="S17">
        <v>241.75</v>
      </c>
      <c r="T17">
        <v>241.75</v>
      </c>
      <c r="U17">
        <v>241.75</v>
      </c>
      <c r="V17">
        <v>241.75</v>
      </c>
      <c r="W17">
        <v>241.75</v>
      </c>
      <c r="X17">
        <v>85.89</v>
      </c>
      <c r="Y17">
        <v>85.89</v>
      </c>
      <c r="Z17">
        <v>241.75</v>
      </c>
      <c r="AA17">
        <v>85.89</v>
      </c>
      <c r="AB17">
        <v>189.8</v>
      </c>
    </row>
    <row r="18" spans="1:28" x14ac:dyDescent="0.25">
      <c r="A18" s="75">
        <v>44812</v>
      </c>
      <c r="B18">
        <v>83.39</v>
      </c>
      <c r="C18">
        <v>83.39</v>
      </c>
      <c r="D18">
        <v>83.39</v>
      </c>
      <c r="E18">
        <v>83.39</v>
      </c>
      <c r="F18">
        <v>83.39</v>
      </c>
      <c r="G18">
        <v>83.39</v>
      </c>
      <c r="H18">
        <v>247.36</v>
      </c>
      <c r="I18">
        <v>247.36</v>
      </c>
      <c r="J18">
        <v>247.36</v>
      </c>
      <c r="K18">
        <v>247.36</v>
      </c>
      <c r="L18">
        <v>247.36</v>
      </c>
      <c r="M18">
        <v>247.36</v>
      </c>
      <c r="N18">
        <v>247.36</v>
      </c>
      <c r="O18">
        <v>247.36</v>
      </c>
      <c r="P18">
        <v>247.36</v>
      </c>
      <c r="Q18">
        <v>247.36</v>
      </c>
      <c r="R18">
        <v>247.36</v>
      </c>
      <c r="S18">
        <v>247.36</v>
      </c>
      <c r="T18">
        <v>247.36</v>
      </c>
      <c r="U18">
        <v>247.36</v>
      </c>
      <c r="V18">
        <v>247.36</v>
      </c>
      <c r="W18">
        <v>247.36</v>
      </c>
      <c r="X18">
        <v>83.39</v>
      </c>
      <c r="Y18">
        <v>83.39</v>
      </c>
      <c r="Z18">
        <v>247.36</v>
      </c>
      <c r="AA18">
        <v>83.39</v>
      </c>
      <c r="AB18">
        <v>192.7</v>
      </c>
    </row>
    <row r="19" spans="1:28" x14ac:dyDescent="0.25">
      <c r="A19" s="75">
        <v>44813</v>
      </c>
      <c r="B19">
        <v>75.5</v>
      </c>
      <c r="C19">
        <v>75.5</v>
      </c>
      <c r="D19">
        <v>75.5</v>
      </c>
      <c r="E19">
        <v>75.5</v>
      </c>
      <c r="F19">
        <v>75.5</v>
      </c>
      <c r="G19">
        <v>75.5</v>
      </c>
      <c r="H19">
        <v>111.52</v>
      </c>
      <c r="I19">
        <v>111.52</v>
      </c>
      <c r="J19">
        <v>111.52</v>
      </c>
      <c r="K19">
        <v>111.52</v>
      </c>
      <c r="L19">
        <v>111.52</v>
      </c>
      <c r="M19">
        <v>111.52</v>
      </c>
      <c r="N19">
        <v>111.52</v>
      </c>
      <c r="O19">
        <v>111.52</v>
      </c>
      <c r="P19">
        <v>111.52</v>
      </c>
      <c r="Q19">
        <v>111.52</v>
      </c>
      <c r="R19">
        <v>111.52</v>
      </c>
      <c r="S19">
        <v>111.52</v>
      </c>
      <c r="T19">
        <v>111.52</v>
      </c>
      <c r="U19">
        <v>111.52</v>
      </c>
      <c r="V19">
        <v>111.52</v>
      </c>
      <c r="W19">
        <v>111.52</v>
      </c>
      <c r="X19">
        <v>75.5</v>
      </c>
      <c r="Y19">
        <v>75.5</v>
      </c>
      <c r="Z19">
        <v>111.52</v>
      </c>
      <c r="AA19">
        <v>75.5</v>
      </c>
      <c r="AB19">
        <v>99.51</v>
      </c>
    </row>
    <row r="20" spans="1:28" x14ac:dyDescent="0.25">
      <c r="A20" s="75">
        <v>44814</v>
      </c>
      <c r="B20">
        <v>75.5</v>
      </c>
      <c r="C20">
        <v>75.5</v>
      </c>
      <c r="D20">
        <v>75.5</v>
      </c>
      <c r="E20">
        <v>75.5</v>
      </c>
      <c r="F20">
        <v>75.5</v>
      </c>
      <c r="G20">
        <v>75.5</v>
      </c>
      <c r="H20">
        <v>111.52</v>
      </c>
      <c r="I20">
        <v>111.52</v>
      </c>
      <c r="J20">
        <v>111.52</v>
      </c>
      <c r="K20">
        <v>111.52</v>
      </c>
      <c r="L20">
        <v>111.52</v>
      </c>
      <c r="M20">
        <v>111.52</v>
      </c>
      <c r="N20">
        <v>111.52</v>
      </c>
      <c r="O20">
        <v>111.52</v>
      </c>
      <c r="P20">
        <v>111.52</v>
      </c>
      <c r="Q20">
        <v>111.52</v>
      </c>
      <c r="R20">
        <v>111.52</v>
      </c>
      <c r="S20">
        <v>111.52</v>
      </c>
      <c r="T20">
        <v>111.52</v>
      </c>
      <c r="U20">
        <v>111.52</v>
      </c>
      <c r="V20">
        <v>111.52</v>
      </c>
      <c r="W20">
        <v>111.52</v>
      </c>
      <c r="X20">
        <v>75.5</v>
      </c>
      <c r="Y20">
        <v>75.5</v>
      </c>
      <c r="Z20">
        <v>111.52</v>
      </c>
      <c r="AA20">
        <v>75.5</v>
      </c>
      <c r="AB20">
        <v>99.51</v>
      </c>
    </row>
    <row r="21" spans="1:28" x14ac:dyDescent="0.25">
      <c r="A21" s="75">
        <v>44815</v>
      </c>
      <c r="B21">
        <v>83.13</v>
      </c>
      <c r="C21">
        <v>83.13</v>
      </c>
      <c r="D21">
        <v>83.13</v>
      </c>
      <c r="E21">
        <v>83.13</v>
      </c>
      <c r="F21">
        <v>83.13</v>
      </c>
      <c r="G21">
        <v>83.13</v>
      </c>
      <c r="H21">
        <v>83.13</v>
      </c>
      <c r="I21">
        <v>83.13</v>
      </c>
      <c r="J21">
        <v>83.13</v>
      </c>
      <c r="K21">
        <v>83.13</v>
      </c>
      <c r="L21">
        <v>83.13</v>
      </c>
      <c r="M21">
        <v>83.13</v>
      </c>
      <c r="N21">
        <v>83.13</v>
      </c>
      <c r="O21">
        <v>83.13</v>
      </c>
      <c r="P21">
        <v>83.13</v>
      </c>
      <c r="Q21">
        <v>83.13</v>
      </c>
      <c r="R21">
        <v>83.13</v>
      </c>
      <c r="S21">
        <v>83.13</v>
      </c>
      <c r="T21">
        <v>83.13</v>
      </c>
      <c r="U21">
        <v>83.13</v>
      </c>
      <c r="V21">
        <v>83.13</v>
      </c>
      <c r="W21">
        <v>83.13</v>
      </c>
      <c r="X21">
        <v>83.13</v>
      </c>
      <c r="Y21">
        <v>83.13</v>
      </c>
      <c r="Z21">
        <v>0</v>
      </c>
      <c r="AA21">
        <v>83.13</v>
      </c>
      <c r="AB21">
        <v>83.13</v>
      </c>
    </row>
    <row r="22" spans="1:28" x14ac:dyDescent="0.25">
      <c r="A22" s="75">
        <v>44816</v>
      </c>
      <c r="B22">
        <v>83.13</v>
      </c>
      <c r="C22">
        <v>83.13</v>
      </c>
      <c r="D22">
        <v>83.13</v>
      </c>
      <c r="E22">
        <v>83.13</v>
      </c>
      <c r="F22">
        <v>83.13</v>
      </c>
      <c r="G22">
        <v>83.13</v>
      </c>
      <c r="H22">
        <v>113.32</v>
      </c>
      <c r="I22">
        <v>113.32</v>
      </c>
      <c r="J22">
        <v>113.32</v>
      </c>
      <c r="K22">
        <v>113.32</v>
      </c>
      <c r="L22">
        <v>113.32</v>
      </c>
      <c r="M22">
        <v>113.32</v>
      </c>
      <c r="N22">
        <v>113.32</v>
      </c>
      <c r="O22">
        <v>113.32</v>
      </c>
      <c r="P22">
        <v>113.32</v>
      </c>
      <c r="Q22">
        <v>113.32</v>
      </c>
      <c r="R22">
        <v>113.32</v>
      </c>
      <c r="S22">
        <v>113.32</v>
      </c>
      <c r="T22">
        <v>113.32</v>
      </c>
      <c r="U22">
        <v>113.32</v>
      </c>
      <c r="V22">
        <v>113.32</v>
      </c>
      <c r="W22">
        <v>113.32</v>
      </c>
      <c r="X22">
        <v>83.13</v>
      </c>
      <c r="Y22">
        <v>83.13</v>
      </c>
      <c r="Z22">
        <v>113.32</v>
      </c>
      <c r="AA22">
        <v>83.13</v>
      </c>
      <c r="AB22">
        <v>103.26</v>
      </c>
    </row>
    <row r="23" spans="1:28" x14ac:dyDescent="0.25">
      <c r="A23" s="75">
        <v>44817</v>
      </c>
      <c r="B23">
        <v>77.040000000000006</v>
      </c>
      <c r="C23">
        <v>77.040000000000006</v>
      </c>
      <c r="D23">
        <v>77.040000000000006</v>
      </c>
      <c r="E23">
        <v>77.040000000000006</v>
      </c>
      <c r="F23">
        <v>77.040000000000006</v>
      </c>
      <c r="G23">
        <v>77.040000000000006</v>
      </c>
      <c r="H23">
        <v>107.36</v>
      </c>
      <c r="I23">
        <v>107.36</v>
      </c>
      <c r="J23">
        <v>107.36</v>
      </c>
      <c r="K23">
        <v>107.36</v>
      </c>
      <c r="L23">
        <v>107.36</v>
      </c>
      <c r="M23">
        <v>107.36</v>
      </c>
      <c r="N23">
        <v>107.36</v>
      </c>
      <c r="O23">
        <v>107.36</v>
      </c>
      <c r="P23">
        <v>107.36</v>
      </c>
      <c r="Q23">
        <v>107.36</v>
      </c>
      <c r="R23">
        <v>107.36</v>
      </c>
      <c r="S23">
        <v>107.36</v>
      </c>
      <c r="T23">
        <v>107.36</v>
      </c>
      <c r="U23">
        <v>107.36</v>
      </c>
      <c r="V23">
        <v>107.36</v>
      </c>
      <c r="W23">
        <v>107.36</v>
      </c>
      <c r="X23">
        <v>77.040000000000006</v>
      </c>
      <c r="Y23">
        <v>77.040000000000006</v>
      </c>
      <c r="Z23">
        <v>107.36</v>
      </c>
      <c r="AA23">
        <v>77.040000000000006</v>
      </c>
      <c r="AB23">
        <v>97.25</v>
      </c>
    </row>
    <row r="24" spans="1:28" x14ac:dyDescent="0.25">
      <c r="A24" s="75">
        <v>44818</v>
      </c>
      <c r="B24">
        <v>72.42</v>
      </c>
      <c r="C24">
        <v>72.42</v>
      </c>
      <c r="D24">
        <v>72.42</v>
      </c>
      <c r="E24">
        <v>72.42</v>
      </c>
      <c r="F24">
        <v>72.42</v>
      </c>
      <c r="G24">
        <v>72.42</v>
      </c>
      <c r="H24">
        <v>103.37</v>
      </c>
      <c r="I24">
        <v>103.37</v>
      </c>
      <c r="J24">
        <v>103.37</v>
      </c>
      <c r="K24">
        <v>103.37</v>
      </c>
      <c r="L24">
        <v>103.37</v>
      </c>
      <c r="M24">
        <v>103.37</v>
      </c>
      <c r="N24">
        <v>103.37</v>
      </c>
      <c r="O24">
        <v>103.37</v>
      </c>
      <c r="P24">
        <v>103.37</v>
      </c>
      <c r="Q24">
        <v>103.37</v>
      </c>
      <c r="R24">
        <v>103.37</v>
      </c>
      <c r="S24">
        <v>103.37</v>
      </c>
      <c r="T24">
        <v>103.37</v>
      </c>
      <c r="U24">
        <v>103.37</v>
      </c>
      <c r="V24">
        <v>103.37</v>
      </c>
      <c r="W24">
        <v>103.37</v>
      </c>
      <c r="X24">
        <v>72.42</v>
      </c>
      <c r="Y24">
        <v>72.42</v>
      </c>
      <c r="Z24">
        <v>103.37</v>
      </c>
      <c r="AA24">
        <v>72.42</v>
      </c>
      <c r="AB24">
        <v>93.05</v>
      </c>
    </row>
    <row r="25" spans="1:28" x14ac:dyDescent="0.25">
      <c r="A25" s="75">
        <v>44819</v>
      </c>
      <c r="B25">
        <v>74.33</v>
      </c>
      <c r="C25">
        <v>74.33</v>
      </c>
      <c r="D25">
        <v>74.33</v>
      </c>
      <c r="E25">
        <v>74.33</v>
      </c>
      <c r="F25">
        <v>74.33</v>
      </c>
      <c r="G25">
        <v>74.33</v>
      </c>
      <c r="H25">
        <v>96.58</v>
      </c>
      <c r="I25">
        <v>96.58</v>
      </c>
      <c r="J25">
        <v>96.58</v>
      </c>
      <c r="K25">
        <v>96.58</v>
      </c>
      <c r="L25">
        <v>96.58</v>
      </c>
      <c r="M25">
        <v>96.58</v>
      </c>
      <c r="N25">
        <v>96.58</v>
      </c>
      <c r="O25">
        <v>96.58</v>
      </c>
      <c r="P25">
        <v>96.58</v>
      </c>
      <c r="Q25">
        <v>96.58</v>
      </c>
      <c r="R25">
        <v>96.58</v>
      </c>
      <c r="S25">
        <v>96.58</v>
      </c>
      <c r="T25">
        <v>96.58</v>
      </c>
      <c r="U25">
        <v>96.58</v>
      </c>
      <c r="V25">
        <v>96.58</v>
      </c>
      <c r="W25">
        <v>96.58</v>
      </c>
      <c r="X25">
        <v>74.33</v>
      </c>
      <c r="Y25">
        <v>74.33</v>
      </c>
      <c r="Z25">
        <v>96.58</v>
      </c>
      <c r="AA25">
        <v>74.33</v>
      </c>
      <c r="AB25">
        <v>89.16</v>
      </c>
    </row>
    <row r="26" spans="1:28" x14ac:dyDescent="0.25">
      <c r="A26" s="75">
        <v>44820</v>
      </c>
      <c r="B26">
        <v>64.7</v>
      </c>
      <c r="C26">
        <v>64.7</v>
      </c>
      <c r="D26">
        <v>64.7</v>
      </c>
      <c r="E26">
        <v>64.7</v>
      </c>
      <c r="F26">
        <v>64.7</v>
      </c>
      <c r="G26">
        <v>64.7</v>
      </c>
      <c r="H26">
        <v>78.180000000000007</v>
      </c>
      <c r="I26">
        <v>78.180000000000007</v>
      </c>
      <c r="J26">
        <v>78.180000000000007</v>
      </c>
      <c r="K26">
        <v>78.180000000000007</v>
      </c>
      <c r="L26">
        <v>78.180000000000007</v>
      </c>
      <c r="M26">
        <v>78.180000000000007</v>
      </c>
      <c r="N26">
        <v>78.180000000000007</v>
      </c>
      <c r="O26">
        <v>78.180000000000007</v>
      </c>
      <c r="P26">
        <v>78.180000000000007</v>
      </c>
      <c r="Q26">
        <v>78.180000000000007</v>
      </c>
      <c r="R26">
        <v>78.180000000000007</v>
      </c>
      <c r="S26">
        <v>78.180000000000007</v>
      </c>
      <c r="T26">
        <v>78.180000000000007</v>
      </c>
      <c r="U26">
        <v>78.180000000000007</v>
      </c>
      <c r="V26">
        <v>78.180000000000007</v>
      </c>
      <c r="W26">
        <v>78.180000000000007</v>
      </c>
      <c r="X26">
        <v>64.7</v>
      </c>
      <c r="Y26">
        <v>64.7</v>
      </c>
      <c r="Z26">
        <v>78.180000000000007</v>
      </c>
      <c r="AA26">
        <v>64.7</v>
      </c>
      <c r="AB26">
        <v>73.69</v>
      </c>
    </row>
    <row r="27" spans="1:28" x14ac:dyDescent="0.25">
      <c r="A27" s="75">
        <v>44821</v>
      </c>
      <c r="B27">
        <v>64.7</v>
      </c>
      <c r="C27">
        <v>64.7</v>
      </c>
      <c r="D27">
        <v>64.7</v>
      </c>
      <c r="E27">
        <v>64.7</v>
      </c>
      <c r="F27">
        <v>64.7</v>
      </c>
      <c r="G27">
        <v>64.7</v>
      </c>
      <c r="H27">
        <v>78.180000000000007</v>
      </c>
      <c r="I27">
        <v>78.180000000000007</v>
      </c>
      <c r="J27">
        <v>78.180000000000007</v>
      </c>
      <c r="K27">
        <v>78.180000000000007</v>
      </c>
      <c r="L27">
        <v>78.180000000000007</v>
      </c>
      <c r="M27">
        <v>78.180000000000007</v>
      </c>
      <c r="N27">
        <v>78.180000000000007</v>
      </c>
      <c r="O27">
        <v>78.180000000000007</v>
      </c>
      <c r="P27">
        <v>78.180000000000007</v>
      </c>
      <c r="Q27">
        <v>78.180000000000007</v>
      </c>
      <c r="R27">
        <v>78.180000000000007</v>
      </c>
      <c r="S27">
        <v>78.180000000000007</v>
      </c>
      <c r="T27">
        <v>78.180000000000007</v>
      </c>
      <c r="U27">
        <v>78.180000000000007</v>
      </c>
      <c r="V27">
        <v>78.180000000000007</v>
      </c>
      <c r="W27">
        <v>78.180000000000007</v>
      </c>
      <c r="X27">
        <v>64.7</v>
      </c>
      <c r="Y27">
        <v>64.7</v>
      </c>
      <c r="Z27">
        <v>78.180000000000007</v>
      </c>
      <c r="AA27">
        <v>64.7</v>
      </c>
      <c r="AB27">
        <v>73.69</v>
      </c>
    </row>
    <row r="28" spans="1:28" x14ac:dyDescent="0.25">
      <c r="A28" s="75">
        <v>44822</v>
      </c>
      <c r="B28">
        <v>68.78</v>
      </c>
      <c r="C28">
        <v>68.78</v>
      </c>
      <c r="D28">
        <v>68.78</v>
      </c>
      <c r="E28">
        <v>68.78</v>
      </c>
      <c r="F28">
        <v>68.78</v>
      </c>
      <c r="G28">
        <v>68.78</v>
      </c>
      <c r="H28">
        <v>68.78</v>
      </c>
      <c r="I28">
        <v>68.78</v>
      </c>
      <c r="J28">
        <v>68.78</v>
      </c>
      <c r="K28">
        <v>68.78</v>
      </c>
      <c r="L28">
        <v>68.78</v>
      </c>
      <c r="M28">
        <v>68.78</v>
      </c>
      <c r="N28">
        <v>68.78</v>
      </c>
      <c r="O28">
        <v>68.78</v>
      </c>
      <c r="P28">
        <v>68.78</v>
      </c>
      <c r="Q28">
        <v>68.78</v>
      </c>
      <c r="R28">
        <v>68.78</v>
      </c>
      <c r="S28">
        <v>68.78</v>
      </c>
      <c r="T28">
        <v>68.78</v>
      </c>
      <c r="U28">
        <v>68.78</v>
      </c>
      <c r="V28">
        <v>68.78</v>
      </c>
      <c r="W28">
        <v>68.78</v>
      </c>
      <c r="X28">
        <v>68.78</v>
      </c>
      <c r="Y28">
        <v>68.78</v>
      </c>
      <c r="Z28">
        <v>0</v>
      </c>
      <c r="AA28">
        <v>68.78</v>
      </c>
      <c r="AB28">
        <v>68.78</v>
      </c>
    </row>
    <row r="29" spans="1:28" x14ac:dyDescent="0.25">
      <c r="A29" s="75">
        <v>44823</v>
      </c>
      <c r="B29">
        <v>68.78</v>
      </c>
      <c r="C29">
        <v>68.78</v>
      </c>
      <c r="D29">
        <v>68.78</v>
      </c>
      <c r="E29">
        <v>68.78</v>
      </c>
      <c r="F29">
        <v>68.78</v>
      </c>
      <c r="G29">
        <v>68.78</v>
      </c>
      <c r="H29">
        <v>94.56</v>
      </c>
      <c r="I29">
        <v>94.56</v>
      </c>
      <c r="J29">
        <v>94.56</v>
      </c>
      <c r="K29">
        <v>94.56</v>
      </c>
      <c r="L29">
        <v>94.56</v>
      </c>
      <c r="M29">
        <v>94.56</v>
      </c>
      <c r="N29">
        <v>94.56</v>
      </c>
      <c r="O29">
        <v>94.56</v>
      </c>
      <c r="P29">
        <v>94.56</v>
      </c>
      <c r="Q29">
        <v>94.56</v>
      </c>
      <c r="R29">
        <v>94.56</v>
      </c>
      <c r="S29">
        <v>94.56</v>
      </c>
      <c r="T29">
        <v>94.56</v>
      </c>
      <c r="U29">
        <v>94.56</v>
      </c>
      <c r="V29">
        <v>94.56</v>
      </c>
      <c r="W29">
        <v>94.56</v>
      </c>
      <c r="X29">
        <v>68.78</v>
      </c>
      <c r="Y29">
        <v>68.78</v>
      </c>
      <c r="Z29">
        <v>94.56</v>
      </c>
      <c r="AA29">
        <v>68.78</v>
      </c>
      <c r="AB29">
        <v>85.97</v>
      </c>
    </row>
    <row r="30" spans="1:28" x14ac:dyDescent="0.25">
      <c r="A30" s="75">
        <v>44824</v>
      </c>
      <c r="B30">
        <v>61.73</v>
      </c>
      <c r="C30">
        <v>61.73</v>
      </c>
      <c r="D30">
        <v>61.73</v>
      </c>
      <c r="E30">
        <v>61.73</v>
      </c>
      <c r="F30">
        <v>61.73</v>
      </c>
      <c r="G30">
        <v>61.73</v>
      </c>
      <c r="H30">
        <v>83.58</v>
      </c>
      <c r="I30">
        <v>83.58</v>
      </c>
      <c r="J30">
        <v>83.58</v>
      </c>
      <c r="K30">
        <v>83.58</v>
      </c>
      <c r="L30">
        <v>83.58</v>
      </c>
      <c r="M30">
        <v>83.58</v>
      </c>
      <c r="N30">
        <v>83.58</v>
      </c>
      <c r="O30">
        <v>83.58</v>
      </c>
      <c r="P30">
        <v>83.58</v>
      </c>
      <c r="Q30">
        <v>83.58</v>
      </c>
      <c r="R30">
        <v>83.58</v>
      </c>
      <c r="S30">
        <v>83.58</v>
      </c>
      <c r="T30">
        <v>83.58</v>
      </c>
      <c r="U30">
        <v>83.58</v>
      </c>
      <c r="V30">
        <v>83.58</v>
      </c>
      <c r="W30">
        <v>83.58</v>
      </c>
      <c r="X30">
        <v>61.73</v>
      </c>
      <c r="Y30">
        <v>61.73</v>
      </c>
      <c r="Z30">
        <v>83.58</v>
      </c>
      <c r="AA30">
        <v>61.73</v>
      </c>
      <c r="AB30">
        <v>76.3</v>
      </c>
    </row>
    <row r="31" spans="1:28" x14ac:dyDescent="0.25">
      <c r="A31" s="75">
        <v>44825</v>
      </c>
      <c r="B31">
        <v>64.67</v>
      </c>
      <c r="C31">
        <v>64.67</v>
      </c>
      <c r="D31">
        <v>64.67</v>
      </c>
      <c r="E31">
        <v>64.67</v>
      </c>
      <c r="F31">
        <v>64.67</v>
      </c>
      <c r="G31">
        <v>64.67</v>
      </c>
      <c r="H31">
        <v>90.73</v>
      </c>
      <c r="I31">
        <v>90.73</v>
      </c>
      <c r="J31">
        <v>90.73</v>
      </c>
      <c r="K31">
        <v>90.73</v>
      </c>
      <c r="L31">
        <v>90.73</v>
      </c>
      <c r="M31">
        <v>90.73</v>
      </c>
      <c r="N31">
        <v>90.73</v>
      </c>
      <c r="O31">
        <v>90.73</v>
      </c>
      <c r="P31">
        <v>90.73</v>
      </c>
      <c r="Q31">
        <v>90.73</v>
      </c>
      <c r="R31">
        <v>90.73</v>
      </c>
      <c r="S31">
        <v>90.73</v>
      </c>
      <c r="T31">
        <v>90.73</v>
      </c>
      <c r="U31">
        <v>90.73</v>
      </c>
      <c r="V31">
        <v>90.73</v>
      </c>
      <c r="W31">
        <v>90.73</v>
      </c>
      <c r="X31">
        <v>64.67</v>
      </c>
      <c r="Y31">
        <v>64.67</v>
      </c>
      <c r="Z31">
        <v>90.73</v>
      </c>
      <c r="AA31">
        <v>64.67</v>
      </c>
      <c r="AB31">
        <v>82.04</v>
      </c>
    </row>
    <row r="32" spans="1:28" x14ac:dyDescent="0.25">
      <c r="A32" s="75">
        <v>44826</v>
      </c>
      <c r="B32">
        <v>58.16</v>
      </c>
      <c r="C32">
        <v>58.16</v>
      </c>
      <c r="D32">
        <v>58.16</v>
      </c>
      <c r="E32">
        <v>58.16</v>
      </c>
      <c r="F32">
        <v>58.16</v>
      </c>
      <c r="G32">
        <v>58.16</v>
      </c>
      <c r="H32">
        <v>63.39</v>
      </c>
      <c r="I32">
        <v>63.39</v>
      </c>
      <c r="J32">
        <v>63.39</v>
      </c>
      <c r="K32">
        <v>63.39</v>
      </c>
      <c r="L32">
        <v>63.39</v>
      </c>
      <c r="M32">
        <v>63.39</v>
      </c>
      <c r="N32">
        <v>63.39</v>
      </c>
      <c r="O32">
        <v>63.39</v>
      </c>
      <c r="P32">
        <v>63.39</v>
      </c>
      <c r="Q32">
        <v>63.39</v>
      </c>
      <c r="R32">
        <v>63.39</v>
      </c>
      <c r="S32">
        <v>63.39</v>
      </c>
      <c r="T32">
        <v>63.39</v>
      </c>
      <c r="U32">
        <v>63.39</v>
      </c>
      <c r="V32">
        <v>63.39</v>
      </c>
      <c r="W32">
        <v>63.39</v>
      </c>
      <c r="X32">
        <v>58.16</v>
      </c>
      <c r="Y32">
        <v>58.16</v>
      </c>
      <c r="Z32">
        <v>63.39</v>
      </c>
      <c r="AA32">
        <v>58.16</v>
      </c>
      <c r="AB32">
        <v>61.65</v>
      </c>
    </row>
    <row r="33" spans="1:28" x14ac:dyDescent="0.25">
      <c r="A33" s="75">
        <v>44827</v>
      </c>
      <c r="B33">
        <v>61.33</v>
      </c>
      <c r="C33">
        <v>61.33</v>
      </c>
      <c r="D33">
        <v>61.33</v>
      </c>
      <c r="E33">
        <v>61.33</v>
      </c>
      <c r="F33">
        <v>61.33</v>
      </c>
      <c r="G33">
        <v>61.33</v>
      </c>
      <c r="H33">
        <v>86.2</v>
      </c>
      <c r="I33">
        <v>86.2</v>
      </c>
      <c r="J33">
        <v>86.2</v>
      </c>
      <c r="K33">
        <v>86.2</v>
      </c>
      <c r="L33">
        <v>86.2</v>
      </c>
      <c r="M33">
        <v>86.2</v>
      </c>
      <c r="N33">
        <v>86.2</v>
      </c>
      <c r="O33">
        <v>86.2</v>
      </c>
      <c r="P33">
        <v>86.2</v>
      </c>
      <c r="Q33">
        <v>86.2</v>
      </c>
      <c r="R33">
        <v>86.2</v>
      </c>
      <c r="S33">
        <v>86.2</v>
      </c>
      <c r="T33">
        <v>86.2</v>
      </c>
      <c r="U33">
        <v>86.2</v>
      </c>
      <c r="V33">
        <v>86.2</v>
      </c>
      <c r="W33">
        <v>86.2</v>
      </c>
      <c r="X33">
        <v>61.33</v>
      </c>
      <c r="Y33">
        <v>61.33</v>
      </c>
      <c r="Z33">
        <v>86.2</v>
      </c>
      <c r="AA33">
        <v>61.33</v>
      </c>
      <c r="AB33">
        <v>77.91</v>
      </c>
    </row>
    <row r="34" spans="1:28" x14ac:dyDescent="0.25">
      <c r="A34" s="75">
        <v>44828</v>
      </c>
      <c r="B34">
        <v>61.33</v>
      </c>
      <c r="C34">
        <v>61.33</v>
      </c>
      <c r="D34">
        <v>61.33</v>
      </c>
      <c r="E34">
        <v>61.33</v>
      </c>
      <c r="F34">
        <v>61.33</v>
      </c>
      <c r="G34">
        <v>61.33</v>
      </c>
      <c r="H34">
        <v>86.2</v>
      </c>
      <c r="I34">
        <v>86.2</v>
      </c>
      <c r="J34">
        <v>86.2</v>
      </c>
      <c r="K34">
        <v>86.2</v>
      </c>
      <c r="L34">
        <v>86.2</v>
      </c>
      <c r="M34">
        <v>86.2</v>
      </c>
      <c r="N34">
        <v>86.2</v>
      </c>
      <c r="O34">
        <v>86.2</v>
      </c>
      <c r="P34">
        <v>86.2</v>
      </c>
      <c r="Q34">
        <v>86.2</v>
      </c>
      <c r="R34">
        <v>86.2</v>
      </c>
      <c r="S34">
        <v>86.2</v>
      </c>
      <c r="T34">
        <v>86.2</v>
      </c>
      <c r="U34">
        <v>86.2</v>
      </c>
      <c r="V34">
        <v>86.2</v>
      </c>
      <c r="W34">
        <v>86.2</v>
      </c>
      <c r="X34">
        <v>61.33</v>
      </c>
      <c r="Y34">
        <v>61.33</v>
      </c>
      <c r="Z34">
        <v>86.2</v>
      </c>
      <c r="AA34">
        <v>61.33</v>
      </c>
      <c r="AB34">
        <v>77.91</v>
      </c>
    </row>
    <row r="35" spans="1:28" x14ac:dyDescent="0.25">
      <c r="A35" s="75">
        <v>44829</v>
      </c>
      <c r="B35">
        <v>68.849999999999994</v>
      </c>
      <c r="C35">
        <v>68.849999999999994</v>
      </c>
      <c r="D35">
        <v>68.849999999999994</v>
      </c>
      <c r="E35">
        <v>68.849999999999994</v>
      </c>
      <c r="F35">
        <v>68.849999999999994</v>
      </c>
      <c r="G35">
        <v>68.849999999999994</v>
      </c>
      <c r="H35">
        <v>68.849999999999994</v>
      </c>
      <c r="I35">
        <v>68.849999999999994</v>
      </c>
      <c r="J35">
        <v>68.849999999999994</v>
      </c>
      <c r="K35">
        <v>68.849999999999994</v>
      </c>
      <c r="L35">
        <v>68.849999999999994</v>
      </c>
      <c r="M35">
        <v>68.849999999999994</v>
      </c>
      <c r="N35">
        <v>68.849999999999994</v>
      </c>
      <c r="O35">
        <v>68.849999999999994</v>
      </c>
      <c r="P35">
        <v>68.849999999999994</v>
      </c>
      <c r="Q35">
        <v>68.849999999999994</v>
      </c>
      <c r="R35">
        <v>68.849999999999994</v>
      </c>
      <c r="S35">
        <v>68.849999999999994</v>
      </c>
      <c r="T35">
        <v>68.849999999999994</v>
      </c>
      <c r="U35">
        <v>68.849999999999994</v>
      </c>
      <c r="V35">
        <v>68.849999999999994</v>
      </c>
      <c r="W35">
        <v>68.849999999999994</v>
      </c>
      <c r="X35">
        <v>68.849999999999994</v>
      </c>
      <c r="Y35">
        <v>68.849999999999994</v>
      </c>
      <c r="Z35">
        <v>0</v>
      </c>
      <c r="AA35">
        <v>68.849999999999994</v>
      </c>
      <c r="AB35">
        <v>68.849999999999994</v>
      </c>
    </row>
    <row r="36" spans="1:28" x14ac:dyDescent="0.25">
      <c r="A36" s="75">
        <v>44830</v>
      </c>
      <c r="B36">
        <v>68.849999999999994</v>
      </c>
      <c r="C36">
        <v>68.849999999999994</v>
      </c>
      <c r="D36">
        <v>68.849999999999994</v>
      </c>
      <c r="E36">
        <v>68.849999999999994</v>
      </c>
      <c r="F36">
        <v>68.849999999999994</v>
      </c>
      <c r="G36">
        <v>68.849999999999994</v>
      </c>
      <c r="H36">
        <v>137.59</v>
      </c>
      <c r="I36">
        <v>137.59</v>
      </c>
      <c r="J36">
        <v>137.59</v>
      </c>
      <c r="K36">
        <v>137.59</v>
      </c>
      <c r="L36">
        <v>137.59</v>
      </c>
      <c r="M36">
        <v>137.59</v>
      </c>
      <c r="N36">
        <v>137.59</v>
      </c>
      <c r="O36">
        <v>137.59</v>
      </c>
      <c r="P36">
        <v>137.59</v>
      </c>
      <c r="Q36">
        <v>137.59</v>
      </c>
      <c r="R36">
        <v>137.59</v>
      </c>
      <c r="S36">
        <v>137.59</v>
      </c>
      <c r="T36">
        <v>137.59</v>
      </c>
      <c r="U36">
        <v>137.59</v>
      </c>
      <c r="V36">
        <v>137.59</v>
      </c>
      <c r="W36">
        <v>137.59</v>
      </c>
      <c r="X36">
        <v>68.849999999999994</v>
      </c>
      <c r="Y36">
        <v>68.849999999999994</v>
      </c>
      <c r="Z36">
        <v>137.59</v>
      </c>
      <c r="AA36">
        <v>68.849999999999994</v>
      </c>
      <c r="AB36">
        <v>114.68</v>
      </c>
    </row>
    <row r="37" spans="1:28" x14ac:dyDescent="0.25">
      <c r="A37" s="75">
        <v>44831</v>
      </c>
      <c r="B37">
        <v>74.63</v>
      </c>
      <c r="C37">
        <v>74.63</v>
      </c>
      <c r="D37">
        <v>74.63</v>
      </c>
      <c r="E37">
        <v>74.63</v>
      </c>
      <c r="F37">
        <v>74.63</v>
      </c>
      <c r="G37">
        <v>74.63</v>
      </c>
      <c r="H37">
        <v>107.65</v>
      </c>
      <c r="I37">
        <v>107.65</v>
      </c>
      <c r="J37">
        <v>107.65</v>
      </c>
      <c r="K37">
        <v>107.65</v>
      </c>
      <c r="L37">
        <v>107.65</v>
      </c>
      <c r="M37">
        <v>107.65</v>
      </c>
      <c r="N37">
        <v>107.65</v>
      </c>
      <c r="O37">
        <v>107.65</v>
      </c>
      <c r="P37">
        <v>107.65</v>
      </c>
      <c r="Q37">
        <v>107.65</v>
      </c>
      <c r="R37">
        <v>107.65</v>
      </c>
      <c r="S37">
        <v>107.65</v>
      </c>
      <c r="T37">
        <v>107.65</v>
      </c>
      <c r="U37">
        <v>107.65</v>
      </c>
      <c r="V37">
        <v>107.65</v>
      </c>
      <c r="W37">
        <v>107.65</v>
      </c>
      <c r="X37">
        <v>74.63</v>
      </c>
      <c r="Y37">
        <v>74.63</v>
      </c>
      <c r="Z37">
        <v>107.65</v>
      </c>
      <c r="AA37">
        <v>74.63</v>
      </c>
      <c r="AB37">
        <v>96.64</v>
      </c>
    </row>
    <row r="38" spans="1:28" x14ac:dyDescent="0.25">
      <c r="A38" s="75">
        <v>44832</v>
      </c>
      <c r="B38">
        <v>64.44</v>
      </c>
      <c r="C38">
        <v>64.44</v>
      </c>
      <c r="D38">
        <v>64.44</v>
      </c>
      <c r="E38">
        <v>64.44</v>
      </c>
      <c r="F38">
        <v>64.44</v>
      </c>
      <c r="G38">
        <v>64.44</v>
      </c>
      <c r="H38">
        <v>69.92</v>
      </c>
      <c r="I38">
        <v>69.92</v>
      </c>
      <c r="J38">
        <v>69.92</v>
      </c>
      <c r="K38">
        <v>69.92</v>
      </c>
      <c r="L38">
        <v>69.92</v>
      </c>
      <c r="M38">
        <v>69.92</v>
      </c>
      <c r="N38">
        <v>69.92</v>
      </c>
      <c r="O38">
        <v>69.92</v>
      </c>
      <c r="P38">
        <v>69.92</v>
      </c>
      <c r="Q38">
        <v>69.92</v>
      </c>
      <c r="R38">
        <v>69.92</v>
      </c>
      <c r="S38">
        <v>69.92</v>
      </c>
      <c r="T38">
        <v>69.92</v>
      </c>
      <c r="U38">
        <v>69.92</v>
      </c>
      <c r="V38">
        <v>69.92</v>
      </c>
      <c r="W38">
        <v>69.92</v>
      </c>
      <c r="X38">
        <v>64.44</v>
      </c>
      <c r="Y38">
        <v>64.44</v>
      </c>
      <c r="Z38">
        <v>69.92</v>
      </c>
      <c r="AA38">
        <v>64.44</v>
      </c>
      <c r="AB38">
        <v>68.09</v>
      </c>
    </row>
    <row r="39" spans="1:28" x14ac:dyDescent="0.25">
      <c r="A39" s="75">
        <v>44833</v>
      </c>
      <c r="B39">
        <v>64.099999999999994</v>
      </c>
      <c r="C39">
        <v>64.099999999999994</v>
      </c>
      <c r="D39">
        <v>64.099999999999994</v>
      </c>
      <c r="E39">
        <v>64.099999999999994</v>
      </c>
      <c r="F39">
        <v>64.099999999999994</v>
      </c>
      <c r="G39">
        <v>64.099999999999994</v>
      </c>
      <c r="H39">
        <v>73.510000000000005</v>
      </c>
      <c r="I39">
        <v>73.510000000000005</v>
      </c>
      <c r="J39">
        <v>73.510000000000005</v>
      </c>
      <c r="K39">
        <v>73.510000000000005</v>
      </c>
      <c r="L39">
        <v>73.510000000000005</v>
      </c>
      <c r="M39">
        <v>73.510000000000005</v>
      </c>
      <c r="N39">
        <v>73.510000000000005</v>
      </c>
      <c r="O39">
        <v>73.510000000000005</v>
      </c>
      <c r="P39">
        <v>73.510000000000005</v>
      </c>
      <c r="Q39">
        <v>73.510000000000005</v>
      </c>
      <c r="R39">
        <v>73.510000000000005</v>
      </c>
      <c r="S39">
        <v>73.510000000000005</v>
      </c>
      <c r="T39">
        <v>73.510000000000005</v>
      </c>
      <c r="U39">
        <v>73.510000000000005</v>
      </c>
      <c r="V39">
        <v>73.510000000000005</v>
      </c>
      <c r="W39">
        <v>73.510000000000005</v>
      </c>
      <c r="X39">
        <v>64.099999999999994</v>
      </c>
      <c r="Y39">
        <v>64.099999999999994</v>
      </c>
      <c r="Z39">
        <v>73.510000000000005</v>
      </c>
      <c r="AA39">
        <v>64.099999999999994</v>
      </c>
      <c r="AB39">
        <v>70.37</v>
      </c>
    </row>
    <row r="40" spans="1:28" x14ac:dyDescent="0.25">
      <c r="A40" s="75">
        <v>44834</v>
      </c>
      <c r="B40">
        <v>64.099999999999994</v>
      </c>
      <c r="C40">
        <v>64.099999999999994</v>
      </c>
      <c r="D40">
        <v>64.099999999999994</v>
      </c>
      <c r="E40">
        <v>64.099999999999994</v>
      </c>
      <c r="F40">
        <v>64.099999999999994</v>
      </c>
      <c r="G40">
        <v>64.099999999999994</v>
      </c>
      <c r="H40">
        <v>73.510000000000005</v>
      </c>
      <c r="I40">
        <v>73.510000000000005</v>
      </c>
      <c r="J40">
        <v>73.510000000000005</v>
      </c>
      <c r="K40">
        <v>73.510000000000005</v>
      </c>
      <c r="L40">
        <v>73.510000000000005</v>
      </c>
      <c r="M40">
        <v>73.510000000000005</v>
      </c>
      <c r="N40">
        <v>73.510000000000005</v>
      </c>
      <c r="O40">
        <v>73.510000000000005</v>
      </c>
      <c r="P40">
        <v>73.510000000000005</v>
      </c>
      <c r="Q40">
        <v>73.510000000000005</v>
      </c>
      <c r="R40">
        <v>73.510000000000005</v>
      </c>
      <c r="S40">
        <v>73.510000000000005</v>
      </c>
      <c r="T40">
        <v>73.510000000000005</v>
      </c>
      <c r="U40">
        <v>73.510000000000005</v>
      </c>
      <c r="V40">
        <v>73.510000000000005</v>
      </c>
      <c r="W40">
        <v>73.510000000000005</v>
      </c>
      <c r="X40">
        <v>64.099999999999994</v>
      </c>
      <c r="Y40">
        <v>64.099999999999994</v>
      </c>
      <c r="Z40">
        <v>73.510000000000005</v>
      </c>
      <c r="AA40">
        <v>64.099999999999994</v>
      </c>
      <c r="AB40">
        <v>70.37</v>
      </c>
    </row>
    <row r="42" spans="1:28" x14ac:dyDescent="0.25">
      <c r="A42" t="s">
        <v>389</v>
      </c>
    </row>
    <row r="44" spans="1:28" x14ac:dyDescent="0.25">
      <c r="A44" t="s">
        <v>216</v>
      </c>
      <c r="B44" s="125">
        <v>151.64288888888873</v>
      </c>
      <c r="C44" t="s">
        <v>205</v>
      </c>
    </row>
    <row r="45" spans="1:28" ht="17.25" x14ac:dyDescent="0.3">
      <c r="A45" t="s">
        <v>217</v>
      </c>
      <c r="B45" s="131">
        <v>0.15164</v>
      </c>
      <c r="C45" s="92" t="s">
        <v>218</v>
      </c>
    </row>
  </sheetData>
  <printOptions horizontalCentered="1"/>
  <pageMargins left="0" right="0" top="0.75" bottom="0.75" header="0.3" footer="0.1"/>
  <pageSetup scale="65" orientation="landscape" horizontalDpi="1200" verticalDpi="1200" r:id="rId1"/>
  <headerFooter alignWithMargins="0">
    <oddFooter>&amp;L&amp;Z&amp;F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0"/>
  <sheetViews>
    <sheetView showGridLines="0" topLeftCell="A27" zoomScale="91" zoomScaleNormal="91" workbookViewId="0">
      <selection activeCell="H15" sqref="H15"/>
    </sheetView>
  </sheetViews>
  <sheetFormatPr defaultRowHeight="15" x14ac:dyDescent="0.25"/>
  <cols>
    <col min="1" max="1" width="7.5703125" customWidth="1"/>
    <col min="2" max="2" width="6.140625" customWidth="1"/>
    <col min="3" max="3" width="21.7109375" customWidth="1"/>
    <col min="4" max="4" width="12.42578125" customWidth="1"/>
    <col min="5" max="5" width="28.28515625" customWidth="1"/>
    <col min="6" max="6" width="8.140625" customWidth="1"/>
    <col min="7" max="7" width="10" customWidth="1"/>
    <col min="8" max="8" width="13.5703125" customWidth="1"/>
    <col min="9" max="9" width="15.28515625" customWidth="1"/>
    <col min="10" max="10" width="19" customWidth="1"/>
    <col min="11" max="11" width="16" customWidth="1"/>
    <col min="12" max="12" width="2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7.75" customHeight="1" x14ac:dyDescent="0.35">
      <c r="A1" s="96" t="s">
        <v>140</v>
      </c>
      <c r="H1" s="92" t="s">
        <v>400</v>
      </c>
    </row>
    <row r="2" spans="1:11" ht="16.5" customHeight="1" x14ac:dyDescent="0.35">
      <c r="A2" s="96"/>
    </row>
    <row r="3" spans="1:11" ht="13.5" customHeight="1" x14ac:dyDescent="0.25">
      <c r="A3" s="133" t="s">
        <v>214</v>
      </c>
      <c r="C3" t="s">
        <v>416</v>
      </c>
    </row>
    <row r="4" spans="1:11" ht="13.5" hidden="1" customHeight="1" x14ac:dyDescent="0.25">
      <c r="A4" t="e">
        <v>#NAME?</v>
      </c>
      <c r="B4" t="e">
        <v>#NAME?</v>
      </c>
    </row>
    <row r="5" spans="1:11" ht="13.5" customHeight="1" x14ac:dyDescent="0.25"/>
    <row r="6" spans="1:11" x14ac:dyDescent="0.25">
      <c r="A6" s="82" t="s">
        <v>141</v>
      </c>
      <c r="B6" s="82" t="s">
        <v>141</v>
      </c>
      <c r="C6" s="82" t="s">
        <v>141</v>
      </c>
      <c r="D6" s="82" t="s">
        <v>141</v>
      </c>
      <c r="E6" s="82" t="s">
        <v>141</v>
      </c>
      <c r="F6" s="82" t="s">
        <v>141</v>
      </c>
      <c r="G6" s="82" t="s">
        <v>141</v>
      </c>
      <c r="H6" s="82" t="s">
        <v>142</v>
      </c>
      <c r="I6" s="83" t="s">
        <v>415</v>
      </c>
      <c r="J6" s="84"/>
      <c r="K6" s="84"/>
    </row>
    <row r="7" spans="1:11" s="224" customFormat="1" ht="27" customHeight="1" x14ac:dyDescent="0.25">
      <c r="A7" s="225" t="s">
        <v>141</v>
      </c>
      <c r="B7" s="226" t="s">
        <v>141</v>
      </c>
      <c r="C7" s="226" t="s">
        <v>141</v>
      </c>
      <c r="D7" s="226" t="s">
        <v>141</v>
      </c>
      <c r="E7" s="226" t="s">
        <v>141</v>
      </c>
      <c r="F7" s="226" t="s">
        <v>141</v>
      </c>
      <c r="G7" s="226" t="s">
        <v>141</v>
      </c>
      <c r="H7" s="225" t="s">
        <v>141</v>
      </c>
      <c r="I7" s="93" t="s">
        <v>143</v>
      </c>
      <c r="J7" s="93" t="s">
        <v>144</v>
      </c>
      <c r="K7" s="134" t="s">
        <v>145</v>
      </c>
    </row>
    <row r="8" spans="1:11" x14ac:dyDescent="0.25">
      <c r="A8" s="82" t="s">
        <v>146</v>
      </c>
      <c r="B8" s="86"/>
      <c r="C8" s="82" t="s">
        <v>147</v>
      </c>
      <c r="D8" s="82" t="s">
        <v>148</v>
      </c>
      <c r="E8" s="86"/>
      <c r="F8" s="82" t="s">
        <v>176</v>
      </c>
      <c r="G8" s="82" t="s">
        <v>149</v>
      </c>
      <c r="H8" s="82" t="s">
        <v>150</v>
      </c>
      <c r="I8" s="87" t="s">
        <v>151</v>
      </c>
      <c r="J8" s="87" t="s">
        <v>141</v>
      </c>
      <c r="K8" s="87" t="s">
        <v>152</v>
      </c>
    </row>
    <row r="9" spans="1:11" hidden="1" x14ac:dyDescent="0.25">
      <c r="A9" s="83" t="s">
        <v>153</v>
      </c>
      <c r="B9" s="85" t="s">
        <v>154</v>
      </c>
      <c r="C9" s="85" t="s">
        <v>155</v>
      </c>
      <c r="D9" s="85" t="s">
        <v>156</v>
      </c>
      <c r="E9" s="85" t="s">
        <v>157</v>
      </c>
      <c r="F9" s="85" t="s">
        <v>158</v>
      </c>
      <c r="G9" s="85" t="s">
        <v>159</v>
      </c>
      <c r="H9" s="83" t="s">
        <v>194</v>
      </c>
      <c r="I9" s="128">
        <v>-7283981.7199999997</v>
      </c>
      <c r="J9" s="88"/>
      <c r="K9" s="129">
        <v>-288576.81</v>
      </c>
    </row>
    <row r="10" spans="1:11" x14ac:dyDescent="0.25">
      <c r="A10" s="83" t="s">
        <v>153</v>
      </c>
      <c r="B10" s="85" t="s">
        <v>154</v>
      </c>
      <c r="C10" s="85" t="s">
        <v>155</v>
      </c>
      <c r="D10" s="85" t="s">
        <v>156</v>
      </c>
      <c r="E10" s="85" t="s">
        <v>157</v>
      </c>
      <c r="F10" s="85" t="s">
        <v>158</v>
      </c>
      <c r="G10" s="85" t="s">
        <v>159</v>
      </c>
      <c r="H10" s="83" t="s">
        <v>327</v>
      </c>
      <c r="I10" s="128">
        <v>-1291.2</v>
      </c>
      <c r="J10" s="88"/>
      <c r="K10" s="129">
        <v>-56.76</v>
      </c>
    </row>
    <row r="11" spans="1:11" x14ac:dyDescent="0.25">
      <c r="A11" s="83" t="s">
        <v>153</v>
      </c>
      <c r="B11" s="85" t="s">
        <v>154</v>
      </c>
      <c r="C11" s="85" t="s">
        <v>155</v>
      </c>
      <c r="D11" s="85" t="s">
        <v>156</v>
      </c>
      <c r="E11" s="85" t="s">
        <v>157</v>
      </c>
      <c r="F11" s="85" t="s">
        <v>158</v>
      </c>
      <c r="G11" s="85" t="s">
        <v>159</v>
      </c>
      <c r="H11" s="83" t="s">
        <v>207</v>
      </c>
      <c r="I11" s="128">
        <v>1181341.46</v>
      </c>
      <c r="J11" s="88"/>
      <c r="K11" s="129">
        <v>52438.53</v>
      </c>
    </row>
    <row r="12" spans="1:11" x14ac:dyDescent="0.25">
      <c r="A12" s="83" t="s">
        <v>153</v>
      </c>
      <c r="B12" s="85" t="s">
        <v>154</v>
      </c>
      <c r="C12" s="85" t="s">
        <v>155</v>
      </c>
      <c r="D12" s="85" t="s">
        <v>156</v>
      </c>
      <c r="E12" s="85" t="s">
        <v>157</v>
      </c>
      <c r="F12" s="85" t="s">
        <v>158</v>
      </c>
      <c r="G12" s="85" t="s">
        <v>159</v>
      </c>
      <c r="H12" s="83" t="s">
        <v>324</v>
      </c>
      <c r="I12" s="128">
        <v>-1362.24</v>
      </c>
      <c r="J12" s="88"/>
      <c r="K12" s="129">
        <v>-60.67</v>
      </c>
    </row>
    <row r="13" spans="1:11" x14ac:dyDescent="0.25">
      <c r="A13" s="83" t="s">
        <v>153</v>
      </c>
      <c r="B13" s="85" t="s">
        <v>154</v>
      </c>
      <c r="C13" s="85" t="s">
        <v>155</v>
      </c>
      <c r="D13" s="85" t="s">
        <v>156</v>
      </c>
      <c r="E13" s="85" t="s">
        <v>157</v>
      </c>
      <c r="F13" s="85" t="s">
        <v>158</v>
      </c>
      <c r="G13" s="85" t="s">
        <v>159</v>
      </c>
      <c r="H13" s="83" t="s">
        <v>208</v>
      </c>
      <c r="I13" s="128">
        <v>101507</v>
      </c>
      <c r="J13" s="88"/>
      <c r="K13" s="129">
        <v>4525.08</v>
      </c>
    </row>
    <row r="14" spans="1:11" x14ac:dyDescent="0.25">
      <c r="A14" s="83" t="s">
        <v>153</v>
      </c>
      <c r="B14" s="85" t="s">
        <v>154</v>
      </c>
      <c r="C14" s="85" t="s">
        <v>155</v>
      </c>
      <c r="D14" s="85" t="s">
        <v>156</v>
      </c>
      <c r="E14" s="85" t="s">
        <v>157</v>
      </c>
      <c r="F14" s="85" t="s">
        <v>158</v>
      </c>
      <c r="G14" s="85" t="s">
        <v>159</v>
      </c>
      <c r="H14" s="83" t="s">
        <v>209</v>
      </c>
      <c r="I14" s="128">
        <v>1453778.9</v>
      </c>
      <c r="J14" s="88"/>
      <c r="K14" s="129">
        <v>65200.56</v>
      </c>
    </row>
    <row r="15" spans="1:11" x14ac:dyDescent="0.25">
      <c r="A15" s="83" t="s">
        <v>153</v>
      </c>
      <c r="B15" s="85" t="s">
        <v>154</v>
      </c>
      <c r="C15" s="85" t="s">
        <v>155</v>
      </c>
      <c r="D15" s="85" t="s">
        <v>156</v>
      </c>
      <c r="E15" s="85" t="s">
        <v>157</v>
      </c>
      <c r="F15" s="85" t="s">
        <v>158</v>
      </c>
      <c r="G15" s="85" t="s">
        <v>159</v>
      </c>
      <c r="H15" s="83" t="s">
        <v>210</v>
      </c>
      <c r="I15" s="128">
        <v>3397891.6910000001</v>
      </c>
      <c r="J15" s="88"/>
      <c r="K15" s="129">
        <v>152803.04999999999</v>
      </c>
    </row>
    <row r="16" spans="1:11" x14ac:dyDescent="0.25">
      <c r="A16" s="83" t="s">
        <v>153</v>
      </c>
      <c r="B16" s="85" t="s">
        <v>154</v>
      </c>
      <c r="C16" s="85" t="s">
        <v>155</v>
      </c>
      <c r="D16" s="85" t="s">
        <v>156</v>
      </c>
      <c r="E16" s="85" t="s">
        <v>157</v>
      </c>
      <c r="F16" s="85" t="s">
        <v>158</v>
      </c>
      <c r="G16" s="85" t="s">
        <v>159</v>
      </c>
      <c r="H16" s="83" t="s">
        <v>211</v>
      </c>
      <c r="I16" s="128">
        <v>229530.821</v>
      </c>
      <c r="J16" s="88"/>
      <c r="K16" s="129">
        <v>10365.620000000001</v>
      </c>
    </row>
    <row r="17" spans="1:11" x14ac:dyDescent="0.25">
      <c r="A17" s="83" t="s">
        <v>153</v>
      </c>
      <c r="B17" s="85" t="s">
        <v>154</v>
      </c>
      <c r="C17" s="85" t="s">
        <v>155</v>
      </c>
      <c r="D17" s="85" t="s">
        <v>156</v>
      </c>
      <c r="E17" s="85" t="s">
        <v>157</v>
      </c>
      <c r="F17" s="85" t="s">
        <v>158</v>
      </c>
      <c r="G17" s="85" t="s">
        <v>159</v>
      </c>
      <c r="H17" s="83" t="s">
        <v>212</v>
      </c>
      <c r="I17" s="128">
        <v>922585.28799999994</v>
      </c>
      <c r="J17" s="88"/>
      <c r="K17" s="129">
        <v>41913.06</v>
      </c>
    </row>
    <row r="18" spans="1:11" hidden="1" x14ac:dyDescent="0.25">
      <c r="A18" s="83" t="s">
        <v>153</v>
      </c>
      <c r="B18" s="85" t="s">
        <v>154</v>
      </c>
      <c r="C18" s="85" t="s">
        <v>155</v>
      </c>
      <c r="D18" s="85" t="s">
        <v>160</v>
      </c>
      <c r="E18" s="85" t="s">
        <v>161</v>
      </c>
      <c r="F18" s="85" t="s">
        <v>158</v>
      </c>
      <c r="G18" s="85" t="s">
        <v>159</v>
      </c>
      <c r="H18" s="83" t="s">
        <v>194</v>
      </c>
      <c r="I18" s="128">
        <v>-13620201.566</v>
      </c>
      <c r="J18" s="88"/>
      <c r="K18" s="129">
        <v>-539605.21</v>
      </c>
    </row>
    <row r="19" spans="1:11" x14ac:dyDescent="0.25">
      <c r="A19" s="83" t="s">
        <v>153</v>
      </c>
      <c r="B19" s="85" t="s">
        <v>154</v>
      </c>
      <c r="C19" s="85" t="s">
        <v>155</v>
      </c>
      <c r="D19" s="85" t="s">
        <v>160</v>
      </c>
      <c r="E19" s="85" t="s">
        <v>161</v>
      </c>
      <c r="F19" s="85" t="s">
        <v>158</v>
      </c>
      <c r="G19" s="85" t="s">
        <v>159</v>
      </c>
      <c r="H19" s="83" t="s">
        <v>207</v>
      </c>
      <c r="I19" s="128">
        <v>2922159.6660000002</v>
      </c>
      <c r="J19" s="88"/>
      <c r="K19" s="129">
        <v>129711.74</v>
      </c>
    </row>
    <row r="20" spans="1:11" x14ac:dyDescent="0.25">
      <c r="A20" s="83" t="s">
        <v>153</v>
      </c>
      <c r="B20" s="85" t="s">
        <v>154</v>
      </c>
      <c r="C20" s="85" t="s">
        <v>155</v>
      </c>
      <c r="D20" s="85" t="s">
        <v>160</v>
      </c>
      <c r="E20" s="85" t="s">
        <v>161</v>
      </c>
      <c r="F20" s="85" t="s">
        <v>158</v>
      </c>
      <c r="G20" s="85" t="s">
        <v>159</v>
      </c>
      <c r="H20" s="83" t="s">
        <v>208</v>
      </c>
      <c r="I20" s="128">
        <v>892460</v>
      </c>
      <c r="J20" s="88"/>
      <c r="K20" s="129">
        <v>39784.980000000003</v>
      </c>
    </row>
    <row r="21" spans="1:11" x14ac:dyDescent="0.25">
      <c r="A21" s="83" t="s">
        <v>153</v>
      </c>
      <c r="B21" s="85" t="s">
        <v>154</v>
      </c>
      <c r="C21" s="85" t="s">
        <v>155</v>
      </c>
      <c r="D21" s="85" t="s">
        <v>160</v>
      </c>
      <c r="E21" s="85" t="s">
        <v>161</v>
      </c>
      <c r="F21" s="85" t="s">
        <v>158</v>
      </c>
      <c r="G21" s="85" t="s">
        <v>159</v>
      </c>
      <c r="H21" s="83" t="s">
        <v>209</v>
      </c>
      <c r="I21" s="128">
        <v>2565895.3629999999</v>
      </c>
      <c r="J21" s="88"/>
      <c r="K21" s="129">
        <v>115077.82</v>
      </c>
    </row>
    <row r="22" spans="1:11" x14ac:dyDescent="0.25">
      <c r="A22" s="83" t="s">
        <v>153</v>
      </c>
      <c r="B22" s="85" t="s">
        <v>154</v>
      </c>
      <c r="C22" s="85" t="s">
        <v>155</v>
      </c>
      <c r="D22" s="85" t="s">
        <v>160</v>
      </c>
      <c r="E22" s="85" t="s">
        <v>161</v>
      </c>
      <c r="F22" s="85" t="s">
        <v>158</v>
      </c>
      <c r="G22" s="85" t="s">
        <v>159</v>
      </c>
      <c r="H22" s="83" t="s">
        <v>210</v>
      </c>
      <c r="I22" s="128">
        <v>4050078</v>
      </c>
      <c r="J22" s="88"/>
      <c r="K22" s="129">
        <v>182132.01</v>
      </c>
    </row>
    <row r="23" spans="1:11" x14ac:dyDescent="0.25">
      <c r="A23" s="83" t="s">
        <v>153</v>
      </c>
      <c r="B23" s="85" t="s">
        <v>154</v>
      </c>
      <c r="C23" s="85" t="s">
        <v>155</v>
      </c>
      <c r="D23" s="85" t="s">
        <v>160</v>
      </c>
      <c r="E23" s="85" t="s">
        <v>161</v>
      </c>
      <c r="F23" s="85" t="s">
        <v>158</v>
      </c>
      <c r="G23" s="85" t="s">
        <v>159</v>
      </c>
      <c r="H23" s="83" t="s">
        <v>211</v>
      </c>
      <c r="I23" s="128">
        <v>1234347.3430000001</v>
      </c>
      <c r="J23" s="88"/>
      <c r="K23" s="129">
        <v>55743.12</v>
      </c>
    </row>
    <row r="24" spans="1:11" x14ac:dyDescent="0.25">
      <c r="A24" s="83" t="s">
        <v>153</v>
      </c>
      <c r="B24" s="85" t="s">
        <v>154</v>
      </c>
      <c r="C24" s="85" t="s">
        <v>155</v>
      </c>
      <c r="D24" s="85" t="s">
        <v>160</v>
      </c>
      <c r="E24" s="85" t="s">
        <v>161</v>
      </c>
      <c r="F24" s="85" t="s">
        <v>158</v>
      </c>
      <c r="G24" s="85" t="s">
        <v>159</v>
      </c>
      <c r="H24" s="83" t="s">
        <v>212</v>
      </c>
      <c r="I24" s="128">
        <v>1955261.1939999999</v>
      </c>
      <c r="J24" s="88"/>
      <c r="K24" s="129">
        <v>88827.54</v>
      </c>
    </row>
    <row r="25" spans="1:11" hidden="1" x14ac:dyDescent="0.25">
      <c r="A25" s="83" t="s">
        <v>153</v>
      </c>
      <c r="B25" s="85" t="s">
        <v>154</v>
      </c>
      <c r="C25" s="85" t="s">
        <v>155</v>
      </c>
      <c r="D25" s="85" t="s">
        <v>162</v>
      </c>
      <c r="E25" s="85" t="s">
        <v>163</v>
      </c>
      <c r="F25" s="85" t="s">
        <v>158</v>
      </c>
      <c r="G25" s="85" t="s">
        <v>159</v>
      </c>
      <c r="H25" s="83" t="s">
        <v>194</v>
      </c>
      <c r="I25" s="128">
        <v>-19623983.934999999</v>
      </c>
      <c r="J25" s="88"/>
      <c r="K25" s="129">
        <v>-777463</v>
      </c>
    </row>
    <row r="26" spans="1:11" x14ac:dyDescent="0.25">
      <c r="A26" s="83" t="s">
        <v>153</v>
      </c>
      <c r="B26" s="85" t="s">
        <v>154</v>
      </c>
      <c r="C26" s="85" t="s">
        <v>155</v>
      </c>
      <c r="D26" s="85" t="s">
        <v>162</v>
      </c>
      <c r="E26" s="85" t="s">
        <v>163</v>
      </c>
      <c r="F26" s="85" t="s">
        <v>158</v>
      </c>
      <c r="G26" s="85" t="s">
        <v>159</v>
      </c>
      <c r="H26" s="83" t="s">
        <v>207</v>
      </c>
      <c r="I26" s="128">
        <v>440160</v>
      </c>
      <c r="J26" s="88"/>
      <c r="K26" s="129">
        <v>19538.27</v>
      </c>
    </row>
    <row r="27" spans="1:11" x14ac:dyDescent="0.25">
      <c r="A27" s="83" t="s">
        <v>153</v>
      </c>
      <c r="B27" s="85" t="s">
        <v>154</v>
      </c>
      <c r="C27" s="85" t="s">
        <v>155</v>
      </c>
      <c r="D27" s="85" t="s">
        <v>162</v>
      </c>
      <c r="E27" s="85" t="s">
        <v>163</v>
      </c>
      <c r="F27" s="85" t="s">
        <v>158</v>
      </c>
      <c r="G27" s="85" t="s">
        <v>159</v>
      </c>
      <c r="H27" s="83" t="s">
        <v>208</v>
      </c>
      <c r="I27" s="128">
        <v>398280</v>
      </c>
      <c r="J27" s="88"/>
      <c r="K27" s="129">
        <v>17754.919999999998</v>
      </c>
    </row>
    <row r="28" spans="1:11" x14ac:dyDescent="0.25">
      <c r="A28" s="83" t="s">
        <v>153</v>
      </c>
      <c r="B28" s="85" t="s">
        <v>154</v>
      </c>
      <c r="C28" s="85" t="s">
        <v>155</v>
      </c>
      <c r="D28" s="85" t="s">
        <v>162</v>
      </c>
      <c r="E28" s="85" t="s">
        <v>163</v>
      </c>
      <c r="F28" s="85" t="s">
        <v>158</v>
      </c>
      <c r="G28" s="85" t="s">
        <v>159</v>
      </c>
      <c r="H28" s="83" t="s">
        <v>209</v>
      </c>
      <c r="I28" s="128">
        <v>5258323.9349999996</v>
      </c>
      <c r="J28" s="88"/>
      <c r="K28" s="129">
        <v>235830.56</v>
      </c>
    </row>
    <row r="29" spans="1:11" x14ac:dyDescent="0.25">
      <c r="A29" s="83" t="s">
        <v>153</v>
      </c>
      <c r="B29" s="85" t="s">
        <v>154</v>
      </c>
      <c r="C29" s="85" t="s">
        <v>155</v>
      </c>
      <c r="D29" s="85" t="s">
        <v>162</v>
      </c>
      <c r="E29" s="85" t="s">
        <v>163</v>
      </c>
      <c r="F29" s="85" t="s">
        <v>158</v>
      </c>
      <c r="G29" s="85" t="s">
        <v>159</v>
      </c>
      <c r="H29" s="83" t="s">
        <v>210</v>
      </c>
      <c r="I29" s="128">
        <v>3997800</v>
      </c>
      <c r="J29" s="88"/>
      <c r="K29" s="129">
        <v>179781.07</v>
      </c>
    </row>
    <row r="30" spans="1:11" x14ac:dyDescent="0.25">
      <c r="A30" s="83" t="s">
        <v>153</v>
      </c>
      <c r="B30" s="85" t="s">
        <v>154</v>
      </c>
      <c r="C30" s="85" t="s">
        <v>155</v>
      </c>
      <c r="D30" s="85" t="s">
        <v>162</v>
      </c>
      <c r="E30" s="85" t="s">
        <v>163</v>
      </c>
      <c r="F30" s="85" t="s">
        <v>158</v>
      </c>
      <c r="G30" s="85" t="s">
        <v>159</v>
      </c>
      <c r="H30" s="83" t="s">
        <v>211</v>
      </c>
      <c r="I30" s="128">
        <v>2391900</v>
      </c>
      <c r="J30" s="88"/>
      <c r="K30" s="129">
        <v>108018.22</v>
      </c>
    </row>
    <row r="31" spans="1:11" x14ac:dyDescent="0.25">
      <c r="A31" s="83" t="s">
        <v>153</v>
      </c>
      <c r="B31" s="85" t="s">
        <v>154</v>
      </c>
      <c r="C31" s="85" t="s">
        <v>155</v>
      </c>
      <c r="D31" s="85" t="s">
        <v>162</v>
      </c>
      <c r="E31" s="85" t="s">
        <v>163</v>
      </c>
      <c r="F31" s="85" t="s">
        <v>158</v>
      </c>
      <c r="G31" s="85" t="s">
        <v>159</v>
      </c>
      <c r="H31" s="83" t="s">
        <v>212</v>
      </c>
      <c r="I31" s="128">
        <v>7137520</v>
      </c>
      <c r="J31" s="88"/>
      <c r="K31" s="129">
        <v>324257.55</v>
      </c>
    </row>
    <row r="32" spans="1:11" hidden="1" x14ac:dyDescent="0.25">
      <c r="A32" s="83" t="s">
        <v>153</v>
      </c>
      <c r="B32" s="85" t="s">
        <v>154</v>
      </c>
      <c r="C32" s="85" t="s">
        <v>155</v>
      </c>
      <c r="D32" s="85" t="s">
        <v>164</v>
      </c>
      <c r="E32" s="85" t="s">
        <v>165</v>
      </c>
      <c r="F32" s="85" t="s">
        <v>158</v>
      </c>
      <c r="G32" s="85" t="s">
        <v>159</v>
      </c>
      <c r="H32" s="83" t="s">
        <v>194</v>
      </c>
      <c r="I32" s="128">
        <v>-13784572.184</v>
      </c>
      <c r="J32" s="88"/>
      <c r="K32" s="129">
        <v>-546117.16</v>
      </c>
    </row>
    <row r="33" spans="1:11" x14ac:dyDescent="0.25">
      <c r="A33" s="83" t="s">
        <v>153</v>
      </c>
      <c r="B33" s="85" t="s">
        <v>154</v>
      </c>
      <c r="C33" s="85" t="s">
        <v>155</v>
      </c>
      <c r="D33" s="85" t="s">
        <v>164</v>
      </c>
      <c r="E33" s="85" t="s">
        <v>165</v>
      </c>
      <c r="F33" s="85" t="s">
        <v>158</v>
      </c>
      <c r="G33" s="85" t="s">
        <v>159</v>
      </c>
      <c r="H33" s="83" t="s">
        <v>207</v>
      </c>
      <c r="I33" s="128">
        <v>3284523.824</v>
      </c>
      <c r="J33" s="88"/>
      <c r="K33" s="129">
        <v>145796.71</v>
      </c>
    </row>
    <row r="34" spans="1:11" x14ac:dyDescent="0.25">
      <c r="A34" s="83" t="s">
        <v>153</v>
      </c>
      <c r="B34" s="85" t="s">
        <v>154</v>
      </c>
      <c r="C34" s="85" t="s">
        <v>155</v>
      </c>
      <c r="D34" s="85" t="s">
        <v>164</v>
      </c>
      <c r="E34" s="85" t="s">
        <v>165</v>
      </c>
      <c r="F34" s="85" t="s">
        <v>158</v>
      </c>
      <c r="G34" s="85" t="s">
        <v>159</v>
      </c>
      <c r="H34" s="83" t="s">
        <v>209</v>
      </c>
      <c r="I34" s="128">
        <v>1743648.36</v>
      </c>
      <c r="J34" s="88"/>
      <c r="K34" s="129">
        <v>78200.88</v>
      </c>
    </row>
    <row r="35" spans="1:11" x14ac:dyDescent="0.25">
      <c r="A35" s="83" t="s">
        <v>153</v>
      </c>
      <c r="B35" s="85" t="s">
        <v>154</v>
      </c>
      <c r="C35" s="85" t="s">
        <v>155</v>
      </c>
      <c r="D35" s="85" t="s">
        <v>164</v>
      </c>
      <c r="E35" s="85" t="s">
        <v>165</v>
      </c>
      <c r="F35" s="85" t="s">
        <v>158</v>
      </c>
      <c r="G35" s="85" t="s">
        <v>159</v>
      </c>
      <c r="H35" s="83" t="s">
        <v>210</v>
      </c>
      <c r="I35" s="128">
        <v>247200</v>
      </c>
      <c r="J35" s="88"/>
      <c r="K35" s="129">
        <v>11116.58</v>
      </c>
    </row>
    <row r="36" spans="1:11" x14ac:dyDescent="0.25">
      <c r="A36" s="83" t="s">
        <v>153</v>
      </c>
      <c r="B36" s="85" t="s">
        <v>154</v>
      </c>
      <c r="C36" s="85" t="s">
        <v>155</v>
      </c>
      <c r="D36" s="85" t="s">
        <v>164</v>
      </c>
      <c r="E36" s="85" t="s">
        <v>165</v>
      </c>
      <c r="F36" s="85" t="s">
        <v>158</v>
      </c>
      <c r="G36" s="85" t="s">
        <v>159</v>
      </c>
      <c r="H36" s="83" t="s">
        <v>211</v>
      </c>
      <c r="I36" s="128">
        <v>547200</v>
      </c>
      <c r="J36" s="88"/>
      <c r="K36" s="129">
        <v>24711.55</v>
      </c>
    </row>
    <row r="37" spans="1:11" x14ac:dyDescent="0.25">
      <c r="A37" s="83" t="s">
        <v>153</v>
      </c>
      <c r="B37" s="85" t="s">
        <v>154</v>
      </c>
      <c r="C37" s="85" t="s">
        <v>155</v>
      </c>
      <c r="D37" s="85" t="s">
        <v>164</v>
      </c>
      <c r="E37" s="85" t="s">
        <v>165</v>
      </c>
      <c r="F37" s="85" t="s">
        <v>158</v>
      </c>
      <c r="G37" s="85" t="s">
        <v>159</v>
      </c>
      <c r="H37" s="83" t="s">
        <v>212</v>
      </c>
      <c r="I37" s="128">
        <v>7962000</v>
      </c>
      <c r="J37" s="88"/>
      <c r="K37" s="129">
        <v>361713.67</v>
      </c>
    </row>
    <row r="38" spans="1:11" hidden="1" x14ac:dyDescent="0.25">
      <c r="A38" s="83" t="s">
        <v>153</v>
      </c>
      <c r="B38" s="85" t="s">
        <v>154</v>
      </c>
      <c r="C38" s="85" t="s">
        <v>155</v>
      </c>
      <c r="D38" s="85" t="s">
        <v>177</v>
      </c>
      <c r="E38" s="85" t="s">
        <v>178</v>
      </c>
      <c r="F38" s="85" t="s">
        <v>158</v>
      </c>
      <c r="G38" s="85" t="s">
        <v>159</v>
      </c>
      <c r="H38" s="83" t="s">
        <v>194</v>
      </c>
      <c r="I38" s="128">
        <v>-497400</v>
      </c>
      <c r="J38" s="88"/>
      <c r="K38" s="129">
        <v>-19705.990000000002</v>
      </c>
    </row>
    <row r="39" spans="1:11" x14ac:dyDescent="0.25">
      <c r="A39" s="83" t="s">
        <v>153</v>
      </c>
      <c r="B39" s="85" t="s">
        <v>154</v>
      </c>
      <c r="C39" s="85" t="s">
        <v>155</v>
      </c>
      <c r="D39" s="85" t="s">
        <v>177</v>
      </c>
      <c r="E39" s="85" t="s">
        <v>178</v>
      </c>
      <c r="F39" s="85" t="s">
        <v>158</v>
      </c>
      <c r="G39" s="85" t="s">
        <v>159</v>
      </c>
      <c r="H39" s="83" t="s">
        <v>212</v>
      </c>
      <c r="I39" s="128">
        <v>497400</v>
      </c>
      <c r="J39" s="88"/>
      <c r="K39" s="129">
        <v>22596.89</v>
      </c>
    </row>
    <row r="40" spans="1:11" hidden="1" x14ac:dyDescent="0.25">
      <c r="A40" s="83" t="s">
        <v>153</v>
      </c>
      <c r="B40" s="85" t="s">
        <v>154</v>
      </c>
      <c r="C40" s="85" t="s">
        <v>155</v>
      </c>
      <c r="D40" s="85" t="s">
        <v>330</v>
      </c>
      <c r="E40" s="85" t="s">
        <v>329</v>
      </c>
      <c r="F40" s="85" t="s">
        <v>158</v>
      </c>
      <c r="G40" s="85" t="s">
        <v>159</v>
      </c>
      <c r="H40" s="83" t="s">
        <v>194</v>
      </c>
      <c r="I40" s="128">
        <v>-1198024.32</v>
      </c>
      <c r="J40" s="88"/>
      <c r="K40" s="129">
        <v>-47463.33</v>
      </c>
    </row>
    <row r="41" spans="1:11" x14ac:dyDescent="0.25">
      <c r="A41" s="83" t="s">
        <v>153</v>
      </c>
      <c r="B41" s="85" t="s">
        <v>154</v>
      </c>
      <c r="C41" s="85" t="s">
        <v>155</v>
      </c>
      <c r="D41" s="85" t="s">
        <v>330</v>
      </c>
      <c r="E41" s="85" t="s">
        <v>329</v>
      </c>
      <c r="F41" s="85" t="s">
        <v>158</v>
      </c>
      <c r="G41" s="85" t="s">
        <v>159</v>
      </c>
      <c r="H41" s="83" t="s">
        <v>207</v>
      </c>
      <c r="I41" s="128">
        <v>1198024.32</v>
      </c>
      <c r="J41" s="88"/>
      <c r="K41" s="129">
        <v>53179.1</v>
      </c>
    </row>
    <row r="42" spans="1:11" hidden="1" x14ac:dyDescent="0.25">
      <c r="A42" s="83" t="s">
        <v>153</v>
      </c>
      <c r="B42" s="85" t="s">
        <v>154</v>
      </c>
      <c r="C42" s="85" t="s">
        <v>155</v>
      </c>
      <c r="D42" s="85" t="s">
        <v>166</v>
      </c>
      <c r="E42" s="85" t="s">
        <v>167</v>
      </c>
      <c r="F42" s="85" t="s">
        <v>158</v>
      </c>
      <c r="G42" s="85" t="s">
        <v>159</v>
      </c>
      <c r="H42" s="83" t="s">
        <v>194</v>
      </c>
      <c r="I42" s="128">
        <v>-11023413.088</v>
      </c>
      <c r="J42" s="88"/>
      <c r="K42" s="129">
        <v>-436725.58</v>
      </c>
    </row>
    <row r="43" spans="1:11" x14ac:dyDescent="0.25">
      <c r="A43" s="83" t="s">
        <v>153</v>
      </c>
      <c r="B43" s="85" t="s">
        <v>154</v>
      </c>
      <c r="C43" s="85" t="s">
        <v>155</v>
      </c>
      <c r="D43" s="85" t="s">
        <v>166</v>
      </c>
      <c r="E43" s="85" t="s">
        <v>167</v>
      </c>
      <c r="F43" s="85" t="s">
        <v>158</v>
      </c>
      <c r="G43" s="85" t="s">
        <v>159</v>
      </c>
      <c r="H43" s="83" t="s">
        <v>207</v>
      </c>
      <c r="I43" s="128">
        <v>2397176.094</v>
      </c>
      <c r="J43" s="88"/>
      <c r="K43" s="129">
        <v>106408.25</v>
      </c>
    </row>
    <row r="44" spans="1:11" x14ac:dyDescent="0.25">
      <c r="A44" s="83" t="s">
        <v>153</v>
      </c>
      <c r="B44" s="85" t="s">
        <v>154</v>
      </c>
      <c r="C44" s="85" t="s">
        <v>155</v>
      </c>
      <c r="D44" s="85" t="s">
        <v>166</v>
      </c>
      <c r="E44" s="85" t="s">
        <v>167</v>
      </c>
      <c r="F44" s="85" t="s">
        <v>158</v>
      </c>
      <c r="G44" s="85" t="s">
        <v>159</v>
      </c>
      <c r="H44" s="83" t="s">
        <v>209</v>
      </c>
      <c r="I44" s="128">
        <v>8626236.9940000009</v>
      </c>
      <c r="J44" s="88"/>
      <c r="K44" s="129">
        <v>386878.11</v>
      </c>
    </row>
    <row r="45" spans="1:11" hidden="1" x14ac:dyDescent="0.25">
      <c r="A45" s="83" t="s">
        <v>153</v>
      </c>
      <c r="B45" s="85" t="s">
        <v>154</v>
      </c>
      <c r="C45" s="85" t="s">
        <v>168</v>
      </c>
      <c r="D45" s="85" t="s">
        <v>169</v>
      </c>
      <c r="E45" s="85" t="s">
        <v>157</v>
      </c>
      <c r="F45" s="85" t="s">
        <v>158</v>
      </c>
      <c r="G45" s="85" t="s">
        <v>159</v>
      </c>
      <c r="H45" s="83" t="s">
        <v>194</v>
      </c>
      <c r="I45" s="128">
        <v>-15388</v>
      </c>
      <c r="J45" s="88"/>
      <c r="K45" s="129">
        <v>-609.64</v>
      </c>
    </row>
    <row r="46" spans="1:11" x14ac:dyDescent="0.25">
      <c r="A46" s="83" t="s">
        <v>153</v>
      </c>
      <c r="B46" s="85" t="s">
        <v>154</v>
      </c>
      <c r="C46" s="85" t="s">
        <v>168</v>
      </c>
      <c r="D46" s="85" t="s">
        <v>169</v>
      </c>
      <c r="E46" s="85" t="s">
        <v>157</v>
      </c>
      <c r="F46" s="85" t="s">
        <v>158</v>
      </c>
      <c r="G46" s="85" t="s">
        <v>159</v>
      </c>
      <c r="H46" s="83" t="s">
        <v>207</v>
      </c>
      <c r="I46" s="128">
        <v>8960</v>
      </c>
      <c r="J46" s="88"/>
      <c r="K46" s="129">
        <v>397.72</v>
      </c>
    </row>
    <row r="47" spans="1:11" x14ac:dyDescent="0.25">
      <c r="A47" s="83" t="s">
        <v>153</v>
      </c>
      <c r="B47" s="85" t="s">
        <v>154</v>
      </c>
      <c r="C47" s="85" t="s">
        <v>168</v>
      </c>
      <c r="D47" s="85" t="s">
        <v>169</v>
      </c>
      <c r="E47" s="85" t="s">
        <v>157</v>
      </c>
      <c r="F47" s="85" t="s">
        <v>158</v>
      </c>
      <c r="G47" s="85" t="s">
        <v>159</v>
      </c>
      <c r="H47" s="83" t="s">
        <v>208</v>
      </c>
      <c r="I47" s="128">
        <v>108</v>
      </c>
      <c r="J47" s="88"/>
      <c r="K47" s="129">
        <v>4.8099999999999996</v>
      </c>
    </row>
    <row r="48" spans="1:11" x14ac:dyDescent="0.25">
      <c r="A48" s="83" t="s">
        <v>153</v>
      </c>
      <c r="B48" s="85" t="s">
        <v>154</v>
      </c>
      <c r="C48" s="85" t="s">
        <v>168</v>
      </c>
      <c r="D48" s="85" t="s">
        <v>169</v>
      </c>
      <c r="E48" s="85" t="s">
        <v>157</v>
      </c>
      <c r="F48" s="85" t="s">
        <v>158</v>
      </c>
      <c r="G48" s="85" t="s">
        <v>159</v>
      </c>
      <c r="H48" s="83" t="s">
        <v>209</v>
      </c>
      <c r="I48" s="128">
        <v>4320</v>
      </c>
      <c r="J48" s="88"/>
      <c r="K48" s="129">
        <v>193.75</v>
      </c>
    </row>
    <row r="49" spans="1:11" x14ac:dyDescent="0.25">
      <c r="A49" s="83" t="s">
        <v>153</v>
      </c>
      <c r="B49" s="85" t="s">
        <v>154</v>
      </c>
      <c r="C49" s="85" t="s">
        <v>168</v>
      </c>
      <c r="D49" s="85" t="s">
        <v>169</v>
      </c>
      <c r="E49" s="85" t="s">
        <v>157</v>
      </c>
      <c r="F49" s="85" t="s">
        <v>158</v>
      </c>
      <c r="G49" s="85" t="s">
        <v>159</v>
      </c>
      <c r="H49" s="83" t="s">
        <v>210</v>
      </c>
      <c r="I49" s="128">
        <v>1640</v>
      </c>
      <c r="J49" s="88"/>
      <c r="K49" s="129">
        <v>73.75</v>
      </c>
    </row>
    <row r="50" spans="1:11" x14ac:dyDescent="0.25">
      <c r="A50" s="83" t="s">
        <v>153</v>
      </c>
      <c r="B50" s="85" t="s">
        <v>154</v>
      </c>
      <c r="C50" s="85" t="s">
        <v>168</v>
      </c>
      <c r="D50" s="85" t="s">
        <v>169</v>
      </c>
      <c r="E50" s="85" t="s">
        <v>157</v>
      </c>
      <c r="F50" s="85" t="s">
        <v>158</v>
      </c>
      <c r="G50" s="85" t="s">
        <v>159</v>
      </c>
      <c r="H50" s="83" t="s">
        <v>212</v>
      </c>
      <c r="I50" s="128">
        <v>360</v>
      </c>
      <c r="J50" s="88"/>
      <c r="K50" s="129">
        <v>16.350000000000001</v>
      </c>
    </row>
    <row r="51" spans="1:11" hidden="1" x14ac:dyDescent="0.25">
      <c r="A51" s="83" t="s">
        <v>153</v>
      </c>
      <c r="B51" s="85" t="s">
        <v>154</v>
      </c>
      <c r="C51" s="85" t="s">
        <v>168</v>
      </c>
      <c r="D51" s="85" t="s">
        <v>213</v>
      </c>
      <c r="E51" s="85" t="s">
        <v>161</v>
      </c>
      <c r="F51" s="85" t="s">
        <v>158</v>
      </c>
      <c r="G51" s="85" t="s">
        <v>159</v>
      </c>
      <c r="H51" s="83" t="s">
        <v>194</v>
      </c>
      <c r="I51" s="128">
        <v>-155700</v>
      </c>
      <c r="J51" s="88"/>
      <c r="K51" s="129">
        <v>-6168.52</v>
      </c>
    </row>
    <row r="52" spans="1:11" x14ac:dyDescent="0.25">
      <c r="A52" s="83" t="s">
        <v>153</v>
      </c>
      <c r="B52" s="85" t="s">
        <v>154</v>
      </c>
      <c r="C52" s="85" t="s">
        <v>168</v>
      </c>
      <c r="D52" s="85" t="s">
        <v>213</v>
      </c>
      <c r="E52" s="85" t="s">
        <v>161</v>
      </c>
      <c r="F52" s="85" t="s">
        <v>158</v>
      </c>
      <c r="G52" s="85" t="s">
        <v>159</v>
      </c>
      <c r="H52" s="83" t="s">
        <v>212</v>
      </c>
      <c r="I52" s="128">
        <v>155700</v>
      </c>
      <c r="J52" s="88"/>
      <c r="K52" s="129">
        <v>7073.45</v>
      </c>
    </row>
    <row r="53" spans="1:11" hidden="1" x14ac:dyDescent="0.25">
      <c r="A53" s="83" t="s">
        <v>153</v>
      </c>
      <c r="B53" s="85" t="s">
        <v>154</v>
      </c>
      <c r="C53" s="85" t="s">
        <v>170</v>
      </c>
      <c r="D53" s="85" t="s">
        <v>171</v>
      </c>
      <c r="E53" s="85" t="s">
        <v>157</v>
      </c>
      <c r="F53" s="85" t="s">
        <v>158</v>
      </c>
      <c r="G53" s="85" t="s">
        <v>159</v>
      </c>
      <c r="H53" s="83" t="s">
        <v>194</v>
      </c>
      <c r="I53" s="128">
        <v>-314936.52600000001</v>
      </c>
      <c r="J53" s="88"/>
      <c r="K53" s="129">
        <v>-12477.16</v>
      </c>
    </row>
    <row r="54" spans="1:11" x14ac:dyDescent="0.25">
      <c r="A54" s="83" t="s">
        <v>153</v>
      </c>
      <c r="B54" s="85" t="s">
        <v>154</v>
      </c>
      <c r="C54" s="85" t="s">
        <v>170</v>
      </c>
      <c r="D54" s="85" t="s">
        <v>171</v>
      </c>
      <c r="E54" s="85" t="s">
        <v>157</v>
      </c>
      <c r="F54" s="85" t="s">
        <v>158</v>
      </c>
      <c r="G54" s="85" t="s">
        <v>159</v>
      </c>
      <c r="H54" s="83" t="s">
        <v>207</v>
      </c>
      <c r="I54" s="128">
        <v>80136.899999999994</v>
      </c>
      <c r="J54" s="88"/>
      <c r="K54" s="129">
        <v>3557.17</v>
      </c>
    </row>
    <row r="55" spans="1:11" x14ac:dyDescent="0.25">
      <c r="A55" s="83" t="s">
        <v>153</v>
      </c>
      <c r="B55" s="85" t="s">
        <v>154</v>
      </c>
      <c r="C55" s="85" t="s">
        <v>170</v>
      </c>
      <c r="D55" s="85" t="s">
        <v>171</v>
      </c>
      <c r="E55" s="85" t="s">
        <v>157</v>
      </c>
      <c r="F55" s="85" t="s">
        <v>158</v>
      </c>
      <c r="G55" s="85" t="s">
        <v>159</v>
      </c>
      <c r="H55" s="83" t="s">
        <v>209</v>
      </c>
      <c r="I55" s="128">
        <v>2436</v>
      </c>
      <c r="J55" s="88"/>
      <c r="K55" s="129">
        <v>109.24</v>
      </c>
    </row>
    <row r="56" spans="1:11" x14ac:dyDescent="0.25">
      <c r="A56" s="83" t="s">
        <v>153</v>
      </c>
      <c r="B56" s="85" t="s">
        <v>154</v>
      </c>
      <c r="C56" s="85" t="s">
        <v>170</v>
      </c>
      <c r="D56" s="85" t="s">
        <v>171</v>
      </c>
      <c r="E56" s="85" t="s">
        <v>157</v>
      </c>
      <c r="F56" s="85" t="s">
        <v>158</v>
      </c>
      <c r="G56" s="85" t="s">
        <v>159</v>
      </c>
      <c r="H56" s="83" t="s">
        <v>210</v>
      </c>
      <c r="I56" s="128">
        <v>9956</v>
      </c>
      <c r="J56" s="88"/>
      <c r="K56" s="129">
        <v>447.69</v>
      </c>
    </row>
    <row r="57" spans="1:11" x14ac:dyDescent="0.25">
      <c r="A57" s="83" t="s">
        <v>153</v>
      </c>
      <c r="B57" s="85" t="s">
        <v>154</v>
      </c>
      <c r="C57" s="85" t="s">
        <v>170</v>
      </c>
      <c r="D57" s="85" t="s">
        <v>171</v>
      </c>
      <c r="E57" s="85" t="s">
        <v>157</v>
      </c>
      <c r="F57" s="85" t="s">
        <v>158</v>
      </c>
      <c r="G57" s="85" t="s">
        <v>159</v>
      </c>
      <c r="H57" s="83" t="s">
        <v>211</v>
      </c>
      <c r="I57" s="128">
        <v>288</v>
      </c>
      <c r="J57" s="88"/>
      <c r="K57" s="129">
        <v>13.01</v>
      </c>
    </row>
    <row r="58" spans="1:11" x14ac:dyDescent="0.25">
      <c r="A58" s="83" t="s">
        <v>153</v>
      </c>
      <c r="B58" s="85" t="s">
        <v>154</v>
      </c>
      <c r="C58" s="85" t="s">
        <v>170</v>
      </c>
      <c r="D58" s="85" t="s">
        <v>171</v>
      </c>
      <c r="E58" s="85" t="s">
        <v>157</v>
      </c>
      <c r="F58" s="85" t="s">
        <v>158</v>
      </c>
      <c r="G58" s="85" t="s">
        <v>159</v>
      </c>
      <c r="H58" s="83" t="s">
        <v>212</v>
      </c>
      <c r="I58" s="128">
        <v>222119.62599999999</v>
      </c>
      <c r="J58" s="88"/>
      <c r="K58" s="129">
        <v>10090.879999999999</v>
      </c>
    </row>
    <row r="59" spans="1:11" hidden="1" x14ac:dyDescent="0.25">
      <c r="A59" s="83" t="s">
        <v>153</v>
      </c>
      <c r="B59" s="85" t="s">
        <v>154</v>
      </c>
      <c r="C59" s="85" t="s">
        <v>170</v>
      </c>
      <c r="D59" s="85" t="s">
        <v>172</v>
      </c>
      <c r="E59" s="85" t="s">
        <v>161</v>
      </c>
      <c r="F59" s="85" t="s">
        <v>158</v>
      </c>
      <c r="G59" s="85" t="s">
        <v>159</v>
      </c>
      <c r="H59" s="83" t="s">
        <v>194</v>
      </c>
      <c r="I59" s="128">
        <v>-61409</v>
      </c>
      <c r="J59" s="88"/>
      <c r="K59" s="129">
        <v>-2432.89</v>
      </c>
    </row>
    <row r="60" spans="1:11" x14ac:dyDescent="0.25">
      <c r="A60" s="83" t="s">
        <v>153</v>
      </c>
      <c r="B60" s="85" t="s">
        <v>154</v>
      </c>
      <c r="C60" s="85" t="s">
        <v>170</v>
      </c>
      <c r="D60" s="85" t="s">
        <v>172</v>
      </c>
      <c r="E60" s="85" t="s">
        <v>161</v>
      </c>
      <c r="F60" s="85" t="s">
        <v>158</v>
      </c>
      <c r="G60" s="85" t="s">
        <v>159</v>
      </c>
      <c r="H60" s="83" t="s">
        <v>207</v>
      </c>
      <c r="I60" s="128">
        <v>38240</v>
      </c>
      <c r="J60" s="88"/>
      <c r="K60" s="129">
        <v>1697.44</v>
      </c>
    </row>
    <row r="61" spans="1:11" x14ac:dyDescent="0.25">
      <c r="A61" s="83" t="s">
        <v>153</v>
      </c>
      <c r="B61" s="85" t="s">
        <v>154</v>
      </c>
      <c r="C61" s="85" t="s">
        <v>170</v>
      </c>
      <c r="D61" s="85" t="s">
        <v>172</v>
      </c>
      <c r="E61" s="85" t="s">
        <v>161</v>
      </c>
      <c r="F61" s="85" t="s">
        <v>158</v>
      </c>
      <c r="G61" s="85" t="s">
        <v>159</v>
      </c>
      <c r="H61" s="83" t="s">
        <v>212</v>
      </c>
      <c r="I61" s="132">
        <v>23169</v>
      </c>
      <c r="J61" s="89"/>
      <c r="K61" s="130">
        <v>1052.57</v>
      </c>
    </row>
    <row r="63" spans="1:11" x14ac:dyDescent="0.25">
      <c r="I63" s="90">
        <v>67579010.339000002</v>
      </c>
      <c r="J63" t="s">
        <v>414</v>
      </c>
    </row>
    <row r="65" spans="8:10" ht="15.75" x14ac:dyDescent="0.25">
      <c r="H65" s="203" t="s">
        <v>233</v>
      </c>
      <c r="I65" s="90">
        <v>36657805</v>
      </c>
      <c r="J65" t="s">
        <v>413</v>
      </c>
    </row>
    <row r="66" spans="8:10" ht="15.75" x14ac:dyDescent="0.25">
      <c r="H66" s="203" t="s">
        <v>234</v>
      </c>
      <c r="I66" s="94">
        <v>35378466</v>
      </c>
      <c r="J66" t="s">
        <v>404</v>
      </c>
    </row>
    <row r="67" spans="8:10" x14ac:dyDescent="0.25">
      <c r="I67" s="91">
        <v>1279339</v>
      </c>
      <c r="J67" t="s">
        <v>174</v>
      </c>
    </row>
    <row r="69" spans="8:10" ht="16.5" thickBot="1" x14ac:dyDescent="0.3">
      <c r="I69" s="95">
        <v>68858349.339000002</v>
      </c>
      <c r="J69" t="s">
        <v>175</v>
      </c>
    </row>
    <row r="70" spans="8:10" ht="15.75" thickTop="1" x14ac:dyDescent="0.25"/>
  </sheetData>
  <autoFilter ref="A8:K61">
    <filterColumn colId="7">
      <filters>
        <filter val="0.04395900"/>
        <filter val="0.04438900"/>
        <filter val="0.04454000"/>
        <filter val="0.04457900"/>
        <filter val="0.04484900"/>
        <filter val="0.04497000"/>
        <filter val="0.04516000"/>
        <filter val="0.04543000"/>
      </filters>
    </filterColumn>
  </autoFilter>
  <printOptions horizontalCentered="1"/>
  <pageMargins left="0" right="0" top="0.55000000000000004" bottom="0.75" header="0.3" footer="0.1"/>
  <pageSetup scale="80" orientation="landscape" horizontalDpi="1200" verticalDpi="1200" r:id="rId1"/>
  <headerFooter alignWithMargins="0">
    <oddFooter>&amp;L&amp;Z&amp;F</oddFooter>
  </headerFooter>
  <customProperties>
    <customPr name="_pios_id" r:id="rId2"/>
    <customPr name="CofWorksheetType" r:id="rId3"/>
  </customPropertie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activeCell="H24" activeCellId="2" sqref="D10:D17 F10:F17 H24"/>
    </sheetView>
  </sheetViews>
  <sheetFormatPr defaultRowHeight="15" outlineLevelRow="2" x14ac:dyDescent="0.25"/>
  <cols>
    <col min="1" max="1" width="7.28515625" customWidth="1"/>
    <col min="2" max="2" width="31.5703125" customWidth="1"/>
    <col min="3" max="3" width="4" customWidth="1"/>
    <col min="4" max="4" width="12.85546875" customWidth="1"/>
    <col min="5" max="5" width="4.85546875" customWidth="1"/>
    <col min="6" max="6" width="11.42578125" customWidth="1"/>
    <col min="7" max="7" width="5.85546875" customWidth="1"/>
    <col min="8" max="8" width="16.5703125" customWidth="1"/>
    <col min="9" max="9" width="3.28515625" customWidth="1"/>
    <col min="12" max="12" width="0" hidden="1" customWidth="1"/>
    <col min="13" max="13" width="13.140625" hidden="1" customWidth="1"/>
    <col min="14" max="14" width="9.85546875" hidden="1" customWidth="1"/>
    <col min="15" max="15" width="11.7109375" hidden="1" customWidth="1"/>
    <col min="16" max="16" width="13.28515625" hidden="1" customWidth="1"/>
    <col min="17" max="17" width="0" hidden="1" customWidth="1"/>
    <col min="18" max="18" width="19" customWidth="1"/>
    <col min="20" max="20" width="11.42578125" customWidth="1"/>
    <col min="21" max="21" width="11.28515625" bestFit="1" customWidth="1"/>
    <col min="22" max="22" width="13.28515625" bestFit="1" customWidth="1"/>
  </cols>
  <sheetData>
    <row r="1" spans="1:22" ht="26.25" x14ac:dyDescent="0.4">
      <c r="A1" s="313" t="s">
        <v>740</v>
      </c>
    </row>
    <row r="3" spans="1:22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5" spans="1:22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22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22" x14ac:dyDescent="0.25">
      <c r="B7" s="403">
        <v>44774</v>
      </c>
      <c r="C7" s="403"/>
      <c r="D7" s="403"/>
      <c r="E7" s="403"/>
      <c r="F7" s="403"/>
      <c r="G7" s="403"/>
      <c r="H7" s="403"/>
      <c r="I7" s="403"/>
    </row>
    <row r="8" spans="1:22" ht="21.75" customHeight="1" x14ac:dyDescent="0.25">
      <c r="E8" s="105"/>
    </row>
    <row r="9" spans="1:22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102" t="s">
        <v>181</v>
      </c>
      <c r="M9" s="404" t="s">
        <v>352</v>
      </c>
      <c r="N9" s="404"/>
      <c r="O9" s="404"/>
      <c r="R9" s="215"/>
    </row>
    <row r="10" spans="1:22" s="76" customFormat="1" ht="15.75" thickTop="1" x14ac:dyDescent="0.25">
      <c r="B10" s="97" t="s">
        <v>206</v>
      </c>
      <c r="C10" s="109" t="s">
        <v>139</v>
      </c>
      <c r="D10" s="314" t="s">
        <v>739</v>
      </c>
      <c r="E10" s="109" t="s">
        <v>193</v>
      </c>
      <c r="F10" s="317" t="s">
        <v>739</v>
      </c>
      <c r="H10" s="104">
        <v>991033.1215452</v>
      </c>
      <c r="J10" s="100"/>
      <c r="M10" s="209">
        <v>0</v>
      </c>
      <c r="N10" t="s">
        <v>345</v>
      </c>
      <c r="O10"/>
      <c r="R10" s="212"/>
      <c r="U10" s="126"/>
    </row>
    <row r="11" spans="1:22" s="76" customFormat="1" outlineLevel="1" x14ac:dyDescent="0.25">
      <c r="B11" s="97" t="s">
        <v>410</v>
      </c>
      <c r="C11" s="109" t="s">
        <v>351</v>
      </c>
      <c r="D11" s="315" t="s">
        <v>739</v>
      </c>
      <c r="E11" s="109" t="s">
        <v>193</v>
      </c>
      <c r="F11" s="318" t="s">
        <v>739</v>
      </c>
      <c r="H11" s="104">
        <v>766380.65112000005</v>
      </c>
      <c r="J11" s="100"/>
      <c r="M11" s="209"/>
      <c r="N11"/>
      <c r="O11"/>
      <c r="R11" s="214"/>
    </row>
    <row r="12" spans="1:22" s="76" customFormat="1" outlineLevel="1" x14ac:dyDescent="0.25">
      <c r="B12" s="97" t="s">
        <v>409</v>
      </c>
      <c r="C12" s="109" t="s">
        <v>204</v>
      </c>
      <c r="D12" s="315" t="s">
        <v>739</v>
      </c>
      <c r="E12" s="109" t="s">
        <v>193</v>
      </c>
      <c r="F12" s="318" t="s">
        <v>739</v>
      </c>
      <c r="H12" s="104">
        <v>-755162.9130816001</v>
      </c>
      <c r="J12" s="100"/>
      <c r="M12" s="213">
        <v>0</v>
      </c>
      <c r="N12" t="s">
        <v>350</v>
      </c>
      <c r="O12"/>
      <c r="R12" s="212"/>
      <c r="T12" s="126">
        <v>23071.362278399956</v>
      </c>
    </row>
    <row r="13" spans="1:22" s="76" customFormat="1" outlineLevel="1" x14ac:dyDescent="0.25">
      <c r="B13" s="97" t="s">
        <v>418</v>
      </c>
      <c r="C13" s="109" t="s">
        <v>351</v>
      </c>
      <c r="D13" s="315" t="s">
        <v>739</v>
      </c>
      <c r="E13" s="109" t="s">
        <v>193</v>
      </c>
      <c r="F13" s="318" t="s">
        <v>739</v>
      </c>
      <c r="G13" s="109" t="s">
        <v>351</v>
      </c>
      <c r="H13" s="104">
        <v>11853.624240000001</v>
      </c>
      <c r="J13" s="100"/>
      <c r="M13" s="210"/>
      <c r="N13"/>
      <c r="O13"/>
      <c r="T13" s="76">
        <v>-23071.35</v>
      </c>
    </row>
    <row r="14" spans="1:22" s="76" customFormat="1" x14ac:dyDescent="0.25">
      <c r="B14" s="97" t="s">
        <v>179</v>
      </c>
      <c r="C14" s="109" t="s">
        <v>187</v>
      </c>
      <c r="D14" s="315" t="s">
        <v>739</v>
      </c>
      <c r="E14" s="109" t="s">
        <v>190</v>
      </c>
      <c r="F14" s="318" t="s">
        <v>739</v>
      </c>
      <c r="G14" s="109"/>
      <c r="H14" s="104">
        <v>1415706.3</v>
      </c>
      <c r="J14" s="99"/>
      <c r="M14" s="209">
        <v>0</v>
      </c>
      <c r="N14" t="s">
        <v>348</v>
      </c>
      <c r="O14"/>
      <c r="R14" s="76">
        <v>1415413.15</v>
      </c>
      <c r="T14" s="126">
        <v>1.2278399957722286E-2</v>
      </c>
      <c r="V14" s="126"/>
    </row>
    <row r="15" spans="1:22" s="76" customFormat="1" hidden="1" x14ac:dyDescent="0.25">
      <c r="B15" s="97" t="s">
        <v>401</v>
      </c>
      <c r="C15" s="109" t="s">
        <v>187</v>
      </c>
      <c r="D15" s="315" t="s">
        <v>739</v>
      </c>
      <c r="E15" s="109"/>
      <c r="F15" s="318" t="s">
        <v>739</v>
      </c>
      <c r="G15" s="109" t="s">
        <v>187</v>
      </c>
      <c r="H15" s="104">
        <v>0</v>
      </c>
      <c r="J15" s="99"/>
      <c r="M15" s="209"/>
      <c r="N15"/>
      <c r="O15"/>
    </row>
    <row r="16" spans="1:22" s="76" customFormat="1" x14ac:dyDescent="0.25">
      <c r="B16" s="97" t="s">
        <v>191</v>
      </c>
      <c r="C16" s="109" t="s">
        <v>232</v>
      </c>
      <c r="D16" s="315" t="s">
        <v>739</v>
      </c>
      <c r="E16" s="109" t="s">
        <v>190</v>
      </c>
      <c r="F16" s="318" t="s">
        <v>739</v>
      </c>
      <c r="G16" s="112"/>
      <c r="H16" s="104">
        <v>-162027.19200000001</v>
      </c>
      <c r="J16" s="99"/>
      <c r="M16" s="209"/>
      <c r="N16"/>
      <c r="O16"/>
    </row>
    <row r="17" spans="2:22" s="76" customFormat="1" ht="16.5" thickBot="1" x14ac:dyDescent="0.3">
      <c r="B17" s="97" t="s">
        <v>192</v>
      </c>
      <c r="C17" s="109" t="s">
        <v>232</v>
      </c>
      <c r="D17" s="316" t="s">
        <v>739</v>
      </c>
      <c r="E17" s="111"/>
      <c r="F17" s="319" t="s">
        <v>739</v>
      </c>
      <c r="G17" s="109" t="s">
        <v>232</v>
      </c>
      <c r="H17" s="121">
        <v>299537.06000000006</v>
      </c>
      <c r="J17" s="99"/>
      <c r="M17" s="206"/>
      <c r="N17"/>
      <c r="O17"/>
    </row>
    <row r="18" spans="2:22" s="76" customFormat="1" hidden="1" outlineLevel="2" x14ac:dyDescent="0.25">
      <c r="B18" s="97" t="s">
        <v>191</v>
      </c>
      <c r="C18" s="109" t="s">
        <v>231</v>
      </c>
      <c r="D18" s="122">
        <v>0</v>
      </c>
      <c r="E18" s="109" t="s">
        <v>190</v>
      </c>
      <c r="F18" s="112">
        <v>3.6150000000000002E-2</v>
      </c>
      <c r="G18" s="109"/>
      <c r="H18" s="104">
        <v>0</v>
      </c>
      <c r="J18" s="99"/>
      <c r="M18" s="206"/>
      <c r="N18"/>
      <c r="O18"/>
    </row>
    <row r="19" spans="2:22" s="76" customFormat="1" ht="15.75" hidden="1" outlineLevel="2" x14ac:dyDescent="0.25">
      <c r="B19" s="97" t="s">
        <v>192</v>
      </c>
      <c r="C19" s="109" t="s">
        <v>231</v>
      </c>
      <c r="D19" s="122">
        <v>0</v>
      </c>
      <c r="E19" s="111"/>
      <c r="F19" s="120" t="e">
        <v>#DIV/0!</v>
      </c>
      <c r="G19" s="109" t="s">
        <v>231</v>
      </c>
      <c r="H19" s="121">
        <v>0</v>
      </c>
      <c r="J19" s="99"/>
      <c r="M19" s="206"/>
      <c r="N19"/>
      <c r="O19"/>
    </row>
    <row r="20" spans="2:22" s="76" customFormat="1" ht="17.25" customHeight="1" collapsed="1" thickTop="1" x14ac:dyDescent="0.25">
      <c r="B20" s="97" t="s">
        <v>173</v>
      </c>
      <c r="C20" s="97"/>
      <c r="D20" s="113">
        <v>60998875.189999998</v>
      </c>
      <c r="E20" s="114" t="s">
        <v>137</v>
      </c>
      <c r="F20" s="115"/>
      <c r="G20" s="115"/>
      <c r="H20" s="116">
        <v>2567320.6518236003</v>
      </c>
      <c r="K20" s="76" t="s">
        <v>408</v>
      </c>
      <c r="S20" s="136" t="s">
        <v>417</v>
      </c>
    </row>
    <row r="21" spans="2:22" s="76" customFormat="1" ht="25.5" customHeight="1" x14ac:dyDescent="0.2">
      <c r="D21" s="108" t="s">
        <v>185</v>
      </c>
      <c r="E21" s="99"/>
      <c r="H21" s="108" t="s">
        <v>186</v>
      </c>
      <c r="M21" s="404" t="s">
        <v>189</v>
      </c>
      <c r="N21" s="404"/>
      <c r="O21" s="404"/>
    </row>
    <row r="22" spans="2:22" s="76" customFormat="1" x14ac:dyDescent="0.25">
      <c r="D22" s="99"/>
      <c r="E22" s="99"/>
      <c r="F22" s="97" t="s">
        <v>183</v>
      </c>
      <c r="G22" s="208" t="s">
        <v>186</v>
      </c>
      <c r="H22" s="104">
        <v>2567320.6518236003</v>
      </c>
      <c r="L22" s="207" t="s">
        <v>190</v>
      </c>
      <c r="M22" s="118">
        <v>58067.76</v>
      </c>
      <c r="N22" t="s">
        <v>345</v>
      </c>
      <c r="O22"/>
    </row>
    <row r="23" spans="2:22" s="76" customFormat="1" ht="15.75" thickBot="1" x14ac:dyDescent="0.3">
      <c r="D23" s="99"/>
      <c r="E23" s="99"/>
      <c r="F23" s="97" t="s">
        <v>182</v>
      </c>
      <c r="G23" s="208" t="s">
        <v>185</v>
      </c>
      <c r="H23" s="289">
        <v>60998875.189999998</v>
      </c>
      <c r="L23" s="207" t="s">
        <v>190</v>
      </c>
      <c r="M23" s="119">
        <v>-58887</v>
      </c>
      <c r="N23" t="s">
        <v>344</v>
      </c>
      <c r="O23"/>
      <c r="R23" s="126"/>
    </row>
    <row r="24" spans="2:22" s="76" customFormat="1" ht="15" customHeight="1" thickTop="1" thickBot="1" x14ac:dyDescent="0.3">
      <c r="D24" s="99"/>
      <c r="E24" s="99"/>
      <c r="F24" s="97" t="s">
        <v>184</v>
      </c>
      <c r="G24" s="97"/>
      <c r="H24" s="320" t="s">
        <v>739</v>
      </c>
      <c r="I24" s="107" t="s">
        <v>137</v>
      </c>
      <c r="L24" s="207" t="s">
        <v>190</v>
      </c>
      <c r="M24" s="118">
        <v>-819.23999999999796</v>
      </c>
      <c r="N24" t="s">
        <v>343</v>
      </c>
      <c r="O24"/>
    </row>
    <row r="25" spans="2:22" s="76" customFormat="1" ht="15.75" thickTop="1" x14ac:dyDescent="0.25">
      <c r="M25" s="206" t="s">
        <v>342</v>
      </c>
      <c r="N25"/>
      <c r="O25"/>
      <c r="R25" s="76">
        <v>137509.74999999997</v>
      </c>
    </row>
    <row r="27" spans="2:22" x14ac:dyDescent="0.25">
      <c r="V27" s="135"/>
    </row>
    <row r="28" spans="2:22" x14ac:dyDescent="0.25">
      <c r="V28" s="135"/>
    </row>
    <row r="29" spans="2:22" ht="21" customHeight="1" outlineLevel="1" x14ac:dyDescent="0.25">
      <c r="B29" t="s">
        <v>341</v>
      </c>
      <c r="D29" s="110"/>
      <c r="H29" s="124"/>
      <c r="V29" s="135"/>
    </row>
    <row r="30" spans="2:22" outlineLevel="1" x14ac:dyDescent="0.25">
      <c r="B30" t="s">
        <v>340</v>
      </c>
    </row>
    <row r="31" spans="2:22" outlineLevel="1" x14ac:dyDescent="0.25">
      <c r="B31" t="s">
        <v>339</v>
      </c>
      <c r="D31" s="91"/>
      <c r="N31" s="404" t="s">
        <v>189</v>
      </c>
      <c r="O31" s="404"/>
      <c r="P31" s="404"/>
    </row>
    <row r="32" spans="2:22" x14ac:dyDescent="0.25">
      <c r="N32" s="205">
        <v>0</v>
      </c>
      <c r="O32" t="s">
        <v>338</v>
      </c>
    </row>
    <row r="33" spans="2:18" x14ac:dyDescent="0.25">
      <c r="N33" s="94">
        <v>0</v>
      </c>
      <c r="O33" t="s">
        <v>337</v>
      </c>
    </row>
    <row r="34" spans="2:18" x14ac:dyDescent="0.25">
      <c r="H34" s="124"/>
      <c r="N34" s="90">
        <v>0</v>
      </c>
      <c r="O34" t="s">
        <v>336</v>
      </c>
      <c r="R34" s="135"/>
    </row>
    <row r="35" spans="2:18" x14ac:dyDescent="0.25">
      <c r="N35" s="90">
        <v>0</v>
      </c>
      <c r="O35" t="s">
        <v>335</v>
      </c>
    </row>
    <row r="36" spans="2:18" x14ac:dyDescent="0.25">
      <c r="H36" s="124"/>
    </row>
    <row r="38" spans="2:18" x14ac:dyDescent="0.25">
      <c r="B38" s="123"/>
    </row>
    <row r="40" spans="2:18" x14ac:dyDescent="0.25">
      <c r="H40" s="91"/>
    </row>
    <row r="41" spans="2:18" x14ac:dyDescent="0.25">
      <c r="H41" s="91"/>
    </row>
  </sheetData>
  <mergeCells count="7">
    <mergeCell ref="A3:R3"/>
    <mergeCell ref="B5:I5"/>
    <mergeCell ref="B6:I6"/>
    <mergeCell ref="B7:I7"/>
    <mergeCell ref="N31:P31"/>
    <mergeCell ref="M9:O9"/>
    <mergeCell ref="M21:O21"/>
  </mergeCells>
  <printOptions horizontalCentered="1"/>
  <pageMargins left="0.7" right="0.7" top="0.75" bottom="0.75" header="0.3" footer="0.2"/>
  <pageSetup orientation="portrait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6"/>
  <sheetViews>
    <sheetView zoomScale="82" zoomScaleNormal="82" workbookViewId="0">
      <selection activeCell="H15" sqref="H15"/>
    </sheetView>
  </sheetViews>
  <sheetFormatPr defaultRowHeight="15" x14ac:dyDescent="0.25"/>
  <cols>
    <col min="1" max="1" width="13" customWidth="1"/>
    <col min="2" max="2" width="14" customWidth="1"/>
    <col min="3" max="25" width="7" customWidth="1"/>
  </cols>
  <sheetData>
    <row r="1" spans="1:30" x14ac:dyDescent="0.25">
      <c r="A1" t="s">
        <v>420</v>
      </c>
    </row>
    <row r="3" spans="1:30" x14ac:dyDescent="0.25">
      <c r="A3" t="s">
        <v>136</v>
      </c>
      <c r="B3" t="s">
        <v>419</v>
      </c>
    </row>
    <row r="4" spans="1:30" x14ac:dyDescent="0.25">
      <c r="A4" t="s">
        <v>197</v>
      </c>
      <c r="B4" t="s">
        <v>215</v>
      </c>
    </row>
    <row r="5" spans="1:30" x14ac:dyDescent="0.25">
      <c r="A5" t="s">
        <v>198</v>
      </c>
      <c r="B5" t="s">
        <v>131</v>
      </c>
    </row>
    <row r="6" spans="1:30" x14ac:dyDescent="0.25">
      <c r="A6" t="s">
        <v>199</v>
      </c>
      <c r="B6" t="s">
        <v>132</v>
      </c>
    </row>
    <row r="7" spans="1:30" x14ac:dyDescent="0.25">
      <c r="A7" t="s">
        <v>200</v>
      </c>
      <c r="B7" t="s">
        <v>130</v>
      </c>
    </row>
    <row r="8" spans="1:30" x14ac:dyDescent="0.25">
      <c r="A8" t="s">
        <v>135</v>
      </c>
      <c r="B8" t="s">
        <v>134</v>
      </c>
    </row>
    <row r="10" spans="1:30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  <c r="AC10" t="s">
        <v>355</v>
      </c>
      <c r="AD10" t="s">
        <v>354</v>
      </c>
    </row>
    <row r="11" spans="1:30" x14ac:dyDescent="0.25">
      <c r="A11" s="75">
        <v>44774</v>
      </c>
      <c r="B11">
        <v>52.41</v>
      </c>
      <c r="C11">
        <v>52.41</v>
      </c>
      <c r="D11">
        <v>52.41</v>
      </c>
      <c r="E11">
        <v>52.41</v>
      </c>
      <c r="F11">
        <v>52.41</v>
      </c>
      <c r="G11">
        <v>52.41</v>
      </c>
      <c r="H11">
        <v>88.43</v>
      </c>
      <c r="I11">
        <v>88.43</v>
      </c>
      <c r="J11">
        <v>88.43</v>
      </c>
      <c r="K11">
        <v>88.43</v>
      </c>
      <c r="L11">
        <v>88.43</v>
      </c>
      <c r="M11">
        <v>88.43</v>
      </c>
      <c r="N11">
        <v>88.43</v>
      </c>
      <c r="O11">
        <v>88.43</v>
      </c>
      <c r="P11">
        <v>88.43</v>
      </c>
      <c r="Q11">
        <v>88.43</v>
      </c>
      <c r="R11">
        <v>88.43</v>
      </c>
      <c r="S11">
        <v>88.43</v>
      </c>
      <c r="T11">
        <v>88.43</v>
      </c>
      <c r="U11">
        <v>88.43</v>
      </c>
      <c r="V11">
        <v>88.43</v>
      </c>
      <c r="W11">
        <v>88.43</v>
      </c>
      <c r="X11">
        <v>52.41</v>
      </c>
      <c r="Y11">
        <v>52.41</v>
      </c>
      <c r="Z11">
        <v>88.43</v>
      </c>
      <c r="AA11">
        <v>52.41</v>
      </c>
      <c r="AB11">
        <v>76.42</v>
      </c>
    </row>
    <row r="12" spans="1:30" x14ac:dyDescent="0.25">
      <c r="A12" s="75">
        <v>44775</v>
      </c>
      <c r="B12">
        <v>48.64</v>
      </c>
      <c r="C12">
        <v>48.64</v>
      </c>
      <c r="D12">
        <v>48.64</v>
      </c>
      <c r="E12">
        <v>48.64</v>
      </c>
      <c r="F12">
        <v>48.64</v>
      </c>
      <c r="G12">
        <v>48.64</v>
      </c>
      <c r="H12">
        <v>66.89</v>
      </c>
      <c r="I12">
        <v>66.89</v>
      </c>
      <c r="J12">
        <v>66.89</v>
      </c>
      <c r="K12">
        <v>66.89</v>
      </c>
      <c r="L12">
        <v>66.89</v>
      </c>
      <c r="M12">
        <v>66.89</v>
      </c>
      <c r="N12">
        <v>66.89</v>
      </c>
      <c r="O12">
        <v>66.89</v>
      </c>
      <c r="P12">
        <v>66.89</v>
      </c>
      <c r="Q12">
        <v>66.89</v>
      </c>
      <c r="R12">
        <v>66.89</v>
      </c>
      <c r="S12">
        <v>66.89</v>
      </c>
      <c r="T12">
        <v>66.89</v>
      </c>
      <c r="U12">
        <v>66.89</v>
      </c>
      <c r="V12">
        <v>66.89</v>
      </c>
      <c r="W12">
        <v>66.89</v>
      </c>
      <c r="X12">
        <v>48.64</v>
      </c>
      <c r="Y12">
        <v>48.64</v>
      </c>
      <c r="Z12">
        <v>66.89</v>
      </c>
      <c r="AA12">
        <v>48.64</v>
      </c>
      <c r="AB12">
        <v>60.81</v>
      </c>
    </row>
    <row r="13" spans="1:30" x14ac:dyDescent="0.25">
      <c r="A13" s="75">
        <v>44776</v>
      </c>
      <c r="B13">
        <v>48.3</v>
      </c>
      <c r="C13">
        <v>48.3</v>
      </c>
      <c r="D13">
        <v>48.3</v>
      </c>
      <c r="E13">
        <v>48.3</v>
      </c>
      <c r="F13">
        <v>48.3</v>
      </c>
      <c r="G13">
        <v>48.3</v>
      </c>
      <c r="H13">
        <v>71.430000000000007</v>
      </c>
      <c r="I13">
        <v>71.430000000000007</v>
      </c>
      <c r="J13">
        <v>71.430000000000007</v>
      </c>
      <c r="K13">
        <v>71.430000000000007</v>
      </c>
      <c r="L13">
        <v>71.430000000000007</v>
      </c>
      <c r="M13">
        <v>71.430000000000007</v>
      </c>
      <c r="N13">
        <v>71.430000000000007</v>
      </c>
      <c r="O13">
        <v>71.430000000000007</v>
      </c>
      <c r="P13">
        <v>71.430000000000007</v>
      </c>
      <c r="Q13">
        <v>71.430000000000007</v>
      </c>
      <c r="R13">
        <v>71.430000000000007</v>
      </c>
      <c r="S13">
        <v>71.430000000000007</v>
      </c>
      <c r="T13">
        <v>71.430000000000007</v>
      </c>
      <c r="U13">
        <v>71.430000000000007</v>
      </c>
      <c r="V13">
        <v>71.430000000000007</v>
      </c>
      <c r="W13">
        <v>71.430000000000007</v>
      </c>
      <c r="X13">
        <v>48.3</v>
      </c>
      <c r="Y13">
        <v>48.3</v>
      </c>
      <c r="Z13">
        <v>71.430000000000007</v>
      </c>
      <c r="AA13">
        <v>48.3</v>
      </c>
      <c r="AB13">
        <v>63.72</v>
      </c>
    </row>
    <row r="14" spans="1:30" x14ac:dyDescent="0.25">
      <c r="A14" s="75">
        <v>44777</v>
      </c>
      <c r="B14">
        <v>55.42</v>
      </c>
      <c r="C14">
        <v>55.42</v>
      </c>
      <c r="D14">
        <v>55.42</v>
      </c>
      <c r="E14">
        <v>55.42</v>
      </c>
      <c r="F14">
        <v>55.42</v>
      </c>
      <c r="G14">
        <v>55.42</v>
      </c>
      <c r="H14">
        <v>63.06</v>
      </c>
      <c r="I14">
        <v>63.06</v>
      </c>
      <c r="J14">
        <v>63.06</v>
      </c>
      <c r="K14">
        <v>63.06</v>
      </c>
      <c r="L14">
        <v>63.06</v>
      </c>
      <c r="M14">
        <v>63.06</v>
      </c>
      <c r="N14">
        <v>63.06</v>
      </c>
      <c r="O14">
        <v>63.06</v>
      </c>
      <c r="P14">
        <v>63.06</v>
      </c>
      <c r="Q14">
        <v>63.06</v>
      </c>
      <c r="R14">
        <v>63.06</v>
      </c>
      <c r="S14">
        <v>63.06</v>
      </c>
      <c r="T14">
        <v>63.06</v>
      </c>
      <c r="U14">
        <v>63.06</v>
      </c>
      <c r="V14">
        <v>63.06</v>
      </c>
      <c r="W14">
        <v>63.06</v>
      </c>
      <c r="X14">
        <v>55.42</v>
      </c>
      <c r="Y14">
        <v>55.42</v>
      </c>
      <c r="Z14">
        <v>63.06</v>
      </c>
      <c r="AA14">
        <v>55.42</v>
      </c>
      <c r="AB14">
        <v>60.51</v>
      </c>
    </row>
    <row r="15" spans="1:30" x14ac:dyDescent="0.25">
      <c r="A15" s="75">
        <v>44778</v>
      </c>
      <c r="B15">
        <v>70.2</v>
      </c>
      <c r="C15">
        <v>70.2</v>
      </c>
      <c r="D15">
        <v>70.2</v>
      </c>
      <c r="E15">
        <v>70.2</v>
      </c>
      <c r="F15">
        <v>70.2</v>
      </c>
      <c r="G15">
        <v>70.2</v>
      </c>
      <c r="H15">
        <v>95.61</v>
      </c>
      <c r="I15">
        <v>95.61</v>
      </c>
      <c r="J15">
        <v>95.61</v>
      </c>
      <c r="K15">
        <v>95.61</v>
      </c>
      <c r="L15">
        <v>95.61</v>
      </c>
      <c r="M15">
        <v>95.61</v>
      </c>
      <c r="N15">
        <v>95.61</v>
      </c>
      <c r="O15">
        <v>95.61</v>
      </c>
      <c r="P15">
        <v>95.61</v>
      </c>
      <c r="Q15">
        <v>95.61</v>
      </c>
      <c r="R15">
        <v>95.61</v>
      </c>
      <c r="S15">
        <v>95.61</v>
      </c>
      <c r="T15">
        <v>95.61</v>
      </c>
      <c r="U15">
        <v>95.61</v>
      </c>
      <c r="V15">
        <v>95.61</v>
      </c>
      <c r="W15">
        <v>95.61</v>
      </c>
      <c r="X15">
        <v>70.2</v>
      </c>
      <c r="Y15">
        <v>70.2</v>
      </c>
      <c r="Z15">
        <v>95.61</v>
      </c>
      <c r="AA15">
        <v>70.2</v>
      </c>
      <c r="AB15">
        <v>87.14</v>
      </c>
    </row>
    <row r="16" spans="1:30" x14ac:dyDescent="0.25">
      <c r="A16" s="75">
        <v>44779</v>
      </c>
      <c r="B16">
        <v>70.2</v>
      </c>
      <c r="C16">
        <v>70.2</v>
      </c>
      <c r="D16">
        <v>70.2</v>
      </c>
      <c r="E16">
        <v>70.2</v>
      </c>
      <c r="F16">
        <v>70.2</v>
      </c>
      <c r="G16">
        <v>70.2</v>
      </c>
      <c r="H16">
        <v>95.61</v>
      </c>
      <c r="I16">
        <v>95.61</v>
      </c>
      <c r="J16">
        <v>95.61</v>
      </c>
      <c r="K16">
        <v>95.61</v>
      </c>
      <c r="L16">
        <v>95.61</v>
      </c>
      <c r="M16">
        <v>95.61</v>
      </c>
      <c r="N16">
        <v>95.61</v>
      </c>
      <c r="O16">
        <v>95.61</v>
      </c>
      <c r="P16">
        <v>95.61</v>
      </c>
      <c r="Q16">
        <v>95.61</v>
      </c>
      <c r="R16">
        <v>95.61</v>
      </c>
      <c r="S16">
        <v>95.61</v>
      </c>
      <c r="T16">
        <v>95.61</v>
      </c>
      <c r="U16">
        <v>95.61</v>
      </c>
      <c r="V16">
        <v>95.61</v>
      </c>
      <c r="W16">
        <v>95.61</v>
      </c>
      <c r="X16">
        <v>70.2</v>
      </c>
      <c r="Y16">
        <v>70.2</v>
      </c>
      <c r="Z16">
        <v>95.61</v>
      </c>
      <c r="AA16">
        <v>70.2</v>
      </c>
      <c r="AB16">
        <v>87.14</v>
      </c>
    </row>
    <row r="17" spans="1:28" x14ac:dyDescent="0.25">
      <c r="A17" s="75">
        <v>44780</v>
      </c>
      <c r="B17">
        <v>90.96</v>
      </c>
      <c r="C17">
        <v>90.96</v>
      </c>
      <c r="D17">
        <v>90.96</v>
      </c>
      <c r="E17">
        <v>90.96</v>
      </c>
      <c r="F17">
        <v>90.96</v>
      </c>
      <c r="G17">
        <v>90.96</v>
      </c>
      <c r="H17">
        <v>90.96</v>
      </c>
      <c r="I17">
        <v>90.96</v>
      </c>
      <c r="J17">
        <v>90.96</v>
      </c>
      <c r="K17">
        <v>90.96</v>
      </c>
      <c r="L17">
        <v>90.96</v>
      </c>
      <c r="M17">
        <v>90.96</v>
      </c>
      <c r="N17">
        <v>90.96</v>
      </c>
      <c r="O17">
        <v>90.96</v>
      </c>
      <c r="P17">
        <v>90.96</v>
      </c>
      <c r="Q17">
        <v>90.96</v>
      </c>
      <c r="R17">
        <v>90.96</v>
      </c>
      <c r="S17">
        <v>90.96</v>
      </c>
      <c r="T17">
        <v>90.96</v>
      </c>
      <c r="U17">
        <v>90.96</v>
      </c>
      <c r="V17">
        <v>90.96</v>
      </c>
      <c r="W17">
        <v>90.96</v>
      </c>
      <c r="X17">
        <v>90.96</v>
      </c>
      <c r="Y17">
        <v>90.96</v>
      </c>
      <c r="Z17">
        <v>0</v>
      </c>
      <c r="AA17">
        <v>90.96</v>
      </c>
      <c r="AB17">
        <v>90.96</v>
      </c>
    </row>
    <row r="18" spans="1:28" x14ac:dyDescent="0.25">
      <c r="A18" s="75">
        <v>44781</v>
      </c>
      <c r="B18">
        <v>90.96</v>
      </c>
      <c r="C18">
        <v>90.96</v>
      </c>
      <c r="D18">
        <v>90.96</v>
      </c>
      <c r="E18">
        <v>90.96</v>
      </c>
      <c r="F18">
        <v>90.96</v>
      </c>
      <c r="G18">
        <v>90.96</v>
      </c>
      <c r="H18">
        <v>148.53</v>
      </c>
      <c r="I18">
        <v>148.53</v>
      </c>
      <c r="J18">
        <v>148.53</v>
      </c>
      <c r="K18">
        <v>148.53</v>
      </c>
      <c r="L18">
        <v>148.53</v>
      </c>
      <c r="M18">
        <v>148.53</v>
      </c>
      <c r="N18">
        <v>148.53</v>
      </c>
      <c r="O18">
        <v>148.53</v>
      </c>
      <c r="P18">
        <v>148.53</v>
      </c>
      <c r="Q18">
        <v>148.53</v>
      </c>
      <c r="R18">
        <v>148.53</v>
      </c>
      <c r="S18">
        <v>148.53</v>
      </c>
      <c r="T18">
        <v>148.53</v>
      </c>
      <c r="U18">
        <v>148.53</v>
      </c>
      <c r="V18">
        <v>148.53</v>
      </c>
      <c r="W18">
        <v>148.53</v>
      </c>
      <c r="X18">
        <v>90.96</v>
      </c>
      <c r="Y18">
        <v>90.96</v>
      </c>
      <c r="Z18">
        <v>148.53</v>
      </c>
      <c r="AA18">
        <v>90.96</v>
      </c>
      <c r="AB18">
        <v>129.34</v>
      </c>
    </row>
    <row r="19" spans="1:28" x14ac:dyDescent="0.25">
      <c r="A19" s="75">
        <v>44782</v>
      </c>
      <c r="B19">
        <v>56.81</v>
      </c>
      <c r="C19">
        <v>56.81</v>
      </c>
      <c r="D19">
        <v>56.81</v>
      </c>
      <c r="E19">
        <v>56.81</v>
      </c>
      <c r="F19">
        <v>56.81</v>
      </c>
      <c r="G19">
        <v>56.81</v>
      </c>
      <c r="H19">
        <v>139.36000000000001</v>
      </c>
      <c r="I19">
        <v>139.36000000000001</v>
      </c>
      <c r="J19">
        <v>139.36000000000001</v>
      </c>
      <c r="K19">
        <v>139.36000000000001</v>
      </c>
      <c r="L19">
        <v>139.36000000000001</v>
      </c>
      <c r="M19">
        <v>139.36000000000001</v>
      </c>
      <c r="N19">
        <v>139.36000000000001</v>
      </c>
      <c r="O19">
        <v>139.36000000000001</v>
      </c>
      <c r="P19">
        <v>139.36000000000001</v>
      </c>
      <c r="Q19">
        <v>139.36000000000001</v>
      </c>
      <c r="R19">
        <v>139.36000000000001</v>
      </c>
      <c r="S19">
        <v>139.36000000000001</v>
      </c>
      <c r="T19">
        <v>139.36000000000001</v>
      </c>
      <c r="U19">
        <v>139.36000000000001</v>
      </c>
      <c r="V19">
        <v>139.36000000000001</v>
      </c>
      <c r="W19">
        <v>139.36000000000001</v>
      </c>
      <c r="X19">
        <v>56.81</v>
      </c>
      <c r="Y19">
        <v>56.81</v>
      </c>
      <c r="Z19">
        <v>139.36000000000001</v>
      </c>
      <c r="AA19">
        <v>56.81</v>
      </c>
      <c r="AB19">
        <v>111.84</v>
      </c>
    </row>
    <row r="20" spans="1:28" x14ac:dyDescent="0.25">
      <c r="A20" s="75">
        <v>44783</v>
      </c>
      <c r="B20">
        <v>66.06</v>
      </c>
      <c r="C20">
        <v>66.06</v>
      </c>
      <c r="D20">
        <v>66.06</v>
      </c>
      <c r="E20">
        <v>66.06</v>
      </c>
      <c r="F20">
        <v>66.06</v>
      </c>
      <c r="G20">
        <v>66.06</v>
      </c>
      <c r="H20">
        <v>87.1</v>
      </c>
      <c r="I20">
        <v>87.1</v>
      </c>
      <c r="J20">
        <v>87.1</v>
      </c>
      <c r="K20">
        <v>87.1</v>
      </c>
      <c r="L20">
        <v>87.1</v>
      </c>
      <c r="M20">
        <v>87.1</v>
      </c>
      <c r="N20">
        <v>87.1</v>
      </c>
      <c r="O20">
        <v>87.1</v>
      </c>
      <c r="P20">
        <v>87.1</v>
      </c>
      <c r="Q20">
        <v>87.1</v>
      </c>
      <c r="R20">
        <v>87.1</v>
      </c>
      <c r="S20">
        <v>87.1</v>
      </c>
      <c r="T20">
        <v>87.1</v>
      </c>
      <c r="U20">
        <v>87.1</v>
      </c>
      <c r="V20">
        <v>87.1</v>
      </c>
      <c r="W20">
        <v>87.1</v>
      </c>
      <c r="X20">
        <v>66.06</v>
      </c>
      <c r="Y20">
        <v>66.06</v>
      </c>
      <c r="Z20">
        <v>87.1</v>
      </c>
      <c r="AA20">
        <v>66.06</v>
      </c>
      <c r="AB20">
        <v>80.09</v>
      </c>
    </row>
    <row r="21" spans="1:28" x14ac:dyDescent="0.25">
      <c r="A21" s="75">
        <v>44784</v>
      </c>
      <c r="B21">
        <v>60.08</v>
      </c>
      <c r="C21">
        <v>60.08</v>
      </c>
      <c r="D21">
        <v>60.08</v>
      </c>
      <c r="E21">
        <v>60.08</v>
      </c>
      <c r="F21">
        <v>60.08</v>
      </c>
      <c r="G21">
        <v>60.08</v>
      </c>
      <c r="H21">
        <v>107.03</v>
      </c>
      <c r="I21">
        <v>107.03</v>
      </c>
      <c r="J21">
        <v>107.03</v>
      </c>
      <c r="K21">
        <v>107.03</v>
      </c>
      <c r="L21">
        <v>107.03</v>
      </c>
      <c r="M21">
        <v>107.03</v>
      </c>
      <c r="N21">
        <v>107.03</v>
      </c>
      <c r="O21">
        <v>107.03</v>
      </c>
      <c r="P21">
        <v>107.03</v>
      </c>
      <c r="Q21">
        <v>107.03</v>
      </c>
      <c r="R21">
        <v>107.03</v>
      </c>
      <c r="S21">
        <v>107.03</v>
      </c>
      <c r="T21">
        <v>107.03</v>
      </c>
      <c r="U21">
        <v>107.03</v>
      </c>
      <c r="V21">
        <v>107.03</v>
      </c>
      <c r="W21">
        <v>107.03</v>
      </c>
      <c r="X21">
        <v>60.08</v>
      </c>
      <c r="Y21">
        <v>60.08</v>
      </c>
      <c r="Z21">
        <v>107.03</v>
      </c>
      <c r="AA21">
        <v>60.08</v>
      </c>
      <c r="AB21">
        <v>91.38</v>
      </c>
    </row>
    <row r="22" spans="1:28" x14ac:dyDescent="0.25">
      <c r="A22" s="75">
        <v>44785</v>
      </c>
      <c r="B22">
        <v>56.72</v>
      </c>
      <c r="C22">
        <v>56.72</v>
      </c>
      <c r="D22">
        <v>56.72</v>
      </c>
      <c r="E22">
        <v>56.72</v>
      </c>
      <c r="F22">
        <v>56.72</v>
      </c>
      <c r="G22">
        <v>56.72</v>
      </c>
      <c r="H22">
        <v>64.430000000000007</v>
      </c>
      <c r="I22">
        <v>64.430000000000007</v>
      </c>
      <c r="J22">
        <v>64.430000000000007</v>
      </c>
      <c r="K22">
        <v>64.430000000000007</v>
      </c>
      <c r="L22">
        <v>64.430000000000007</v>
      </c>
      <c r="M22">
        <v>64.430000000000007</v>
      </c>
      <c r="N22">
        <v>64.430000000000007</v>
      </c>
      <c r="O22">
        <v>64.430000000000007</v>
      </c>
      <c r="P22">
        <v>64.430000000000007</v>
      </c>
      <c r="Q22">
        <v>64.430000000000007</v>
      </c>
      <c r="R22">
        <v>64.430000000000007</v>
      </c>
      <c r="S22">
        <v>64.430000000000007</v>
      </c>
      <c r="T22">
        <v>64.430000000000007</v>
      </c>
      <c r="U22">
        <v>64.430000000000007</v>
      </c>
      <c r="V22">
        <v>64.430000000000007</v>
      </c>
      <c r="W22">
        <v>64.430000000000007</v>
      </c>
      <c r="X22">
        <v>56.72</v>
      </c>
      <c r="Y22">
        <v>56.72</v>
      </c>
      <c r="Z22">
        <v>64.430000000000007</v>
      </c>
      <c r="AA22">
        <v>56.72</v>
      </c>
      <c r="AB22">
        <v>61.86</v>
      </c>
    </row>
    <row r="23" spans="1:28" x14ac:dyDescent="0.25">
      <c r="A23" s="75">
        <v>44786</v>
      </c>
      <c r="B23">
        <v>56.72</v>
      </c>
      <c r="C23">
        <v>56.72</v>
      </c>
      <c r="D23">
        <v>56.72</v>
      </c>
      <c r="E23">
        <v>56.72</v>
      </c>
      <c r="F23">
        <v>56.72</v>
      </c>
      <c r="G23">
        <v>56.72</v>
      </c>
      <c r="H23">
        <v>64.430000000000007</v>
      </c>
      <c r="I23">
        <v>64.430000000000007</v>
      </c>
      <c r="J23">
        <v>64.430000000000007</v>
      </c>
      <c r="K23">
        <v>64.430000000000007</v>
      </c>
      <c r="L23">
        <v>64.430000000000007</v>
      </c>
      <c r="M23">
        <v>64.430000000000007</v>
      </c>
      <c r="N23">
        <v>64.430000000000007</v>
      </c>
      <c r="O23">
        <v>64.430000000000007</v>
      </c>
      <c r="P23">
        <v>64.430000000000007</v>
      </c>
      <c r="Q23">
        <v>64.430000000000007</v>
      </c>
      <c r="R23">
        <v>64.430000000000007</v>
      </c>
      <c r="S23">
        <v>64.430000000000007</v>
      </c>
      <c r="T23">
        <v>64.430000000000007</v>
      </c>
      <c r="U23">
        <v>64.430000000000007</v>
      </c>
      <c r="V23">
        <v>64.430000000000007</v>
      </c>
      <c r="W23">
        <v>64.430000000000007</v>
      </c>
      <c r="X23">
        <v>56.72</v>
      </c>
      <c r="Y23">
        <v>56.72</v>
      </c>
      <c r="Z23">
        <v>64.430000000000007</v>
      </c>
      <c r="AA23">
        <v>56.72</v>
      </c>
      <c r="AB23">
        <v>61.86</v>
      </c>
    </row>
    <row r="24" spans="1:28" x14ac:dyDescent="0.25">
      <c r="A24" s="75">
        <v>44787</v>
      </c>
      <c r="B24">
        <v>62</v>
      </c>
      <c r="C24">
        <v>62</v>
      </c>
      <c r="D24">
        <v>62</v>
      </c>
      <c r="E24">
        <v>62</v>
      </c>
      <c r="F24">
        <v>62</v>
      </c>
      <c r="G24">
        <v>62</v>
      </c>
      <c r="H24">
        <v>62</v>
      </c>
      <c r="I24">
        <v>62</v>
      </c>
      <c r="J24">
        <v>62</v>
      </c>
      <c r="K24">
        <v>62</v>
      </c>
      <c r="L24">
        <v>62</v>
      </c>
      <c r="M24">
        <v>62</v>
      </c>
      <c r="N24">
        <v>62</v>
      </c>
      <c r="O24">
        <v>62</v>
      </c>
      <c r="P24">
        <v>62</v>
      </c>
      <c r="Q24">
        <v>62</v>
      </c>
      <c r="R24">
        <v>62</v>
      </c>
      <c r="S24">
        <v>62</v>
      </c>
      <c r="T24">
        <v>62</v>
      </c>
      <c r="U24">
        <v>62</v>
      </c>
      <c r="V24">
        <v>62</v>
      </c>
      <c r="W24">
        <v>62</v>
      </c>
      <c r="X24">
        <v>62</v>
      </c>
      <c r="Y24">
        <v>62</v>
      </c>
      <c r="Z24">
        <v>0</v>
      </c>
      <c r="AA24">
        <v>62</v>
      </c>
      <c r="AB24">
        <v>62</v>
      </c>
    </row>
    <row r="25" spans="1:28" x14ac:dyDescent="0.25">
      <c r="A25" s="75">
        <v>44788</v>
      </c>
      <c r="B25">
        <v>62</v>
      </c>
      <c r="C25">
        <v>62</v>
      </c>
      <c r="D25">
        <v>62</v>
      </c>
      <c r="E25">
        <v>62</v>
      </c>
      <c r="F25">
        <v>62</v>
      </c>
      <c r="G25">
        <v>62</v>
      </c>
      <c r="H25">
        <v>106.74</v>
      </c>
      <c r="I25">
        <v>106.74</v>
      </c>
      <c r="J25">
        <v>106.74</v>
      </c>
      <c r="K25">
        <v>106.74</v>
      </c>
      <c r="L25">
        <v>106.74</v>
      </c>
      <c r="M25">
        <v>106.74</v>
      </c>
      <c r="N25">
        <v>106.74</v>
      </c>
      <c r="O25">
        <v>106.74</v>
      </c>
      <c r="P25">
        <v>106.74</v>
      </c>
      <c r="Q25">
        <v>106.74</v>
      </c>
      <c r="R25">
        <v>106.74</v>
      </c>
      <c r="S25">
        <v>106.74</v>
      </c>
      <c r="T25">
        <v>106.74</v>
      </c>
      <c r="U25">
        <v>106.74</v>
      </c>
      <c r="V25">
        <v>106.74</v>
      </c>
      <c r="W25">
        <v>106.74</v>
      </c>
      <c r="X25">
        <v>62</v>
      </c>
      <c r="Y25">
        <v>62</v>
      </c>
      <c r="Z25">
        <v>106.74</v>
      </c>
      <c r="AA25">
        <v>62</v>
      </c>
      <c r="AB25">
        <v>91.83</v>
      </c>
    </row>
    <row r="26" spans="1:28" x14ac:dyDescent="0.25">
      <c r="A26" s="75">
        <v>44789</v>
      </c>
      <c r="B26">
        <v>66.260000000000005</v>
      </c>
      <c r="C26">
        <v>66.260000000000005</v>
      </c>
      <c r="D26">
        <v>66.260000000000005</v>
      </c>
      <c r="E26">
        <v>66.260000000000005</v>
      </c>
      <c r="F26">
        <v>66.260000000000005</v>
      </c>
      <c r="G26">
        <v>66.260000000000005</v>
      </c>
      <c r="H26">
        <v>141.66999999999999</v>
      </c>
      <c r="I26">
        <v>141.66999999999999</v>
      </c>
      <c r="J26">
        <v>141.66999999999999</v>
      </c>
      <c r="K26">
        <v>141.66999999999999</v>
      </c>
      <c r="L26">
        <v>141.66999999999999</v>
      </c>
      <c r="M26">
        <v>141.66999999999999</v>
      </c>
      <c r="N26">
        <v>141.66999999999999</v>
      </c>
      <c r="O26">
        <v>141.66999999999999</v>
      </c>
      <c r="P26">
        <v>141.66999999999999</v>
      </c>
      <c r="Q26">
        <v>141.66999999999999</v>
      </c>
      <c r="R26">
        <v>141.66999999999999</v>
      </c>
      <c r="S26">
        <v>141.66999999999999</v>
      </c>
      <c r="T26">
        <v>141.66999999999999</v>
      </c>
      <c r="U26">
        <v>141.66999999999999</v>
      </c>
      <c r="V26">
        <v>141.66999999999999</v>
      </c>
      <c r="W26">
        <v>141.66999999999999</v>
      </c>
      <c r="X26">
        <v>66.260000000000005</v>
      </c>
      <c r="Y26">
        <v>66.260000000000005</v>
      </c>
      <c r="Z26">
        <v>141.66999999999999</v>
      </c>
      <c r="AA26">
        <v>66.260000000000005</v>
      </c>
      <c r="AB26">
        <v>116.53</v>
      </c>
    </row>
    <row r="27" spans="1:28" x14ac:dyDescent="0.25">
      <c r="A27" s="75">
        <v>44790</v>
      </c>
      <c r="B27">
        <v>67.63</v>
      </c>
      <c r="C27">
        <v>67.63</v>
      </c>
      <c r="D27">
        <v>67.63</v>
      </c>
      <c r="E27">
        <v>67.63</v>
      </c>
      <c r="F27">
        <v>67.63</v>
      </c>
      <c r="G27">
        <v>67.63</v>
      </c>
      <c r="H27">
        <v>198.4</v>
      </c>
      <c r="I27">
        <v>198.4</v>
      </c>
      <c r="J27">
        <v>198.4</v>
      </c>
      <c r="K27">
        <v>198.4</v>
      </c>
      <c r="L27">
        <v>198.4</v>
      </c>
      <c r="M27">
        <v>198.4</v>
      </c>
      <c r="N27">
        <v>198.4</v>
      </c>
      <c r="O27">
        <v>198.4</v>
      </c>
      <c r="P27">
        <v>198.4</v>
      </c>
      <c r="Q27">
        <v>198.4</v>
      </c>
      <c r="R27">
        <v>198.4</v>
      </c>
      <c r="S27">
        <v>198.4</v>
      </c>
      <c r="T27">
        <v>198.4</v>
      </c>
      <c r="U27">
        <v>198.4</v>
      </c>
      <c r="V27">
        <v>198.4</v>
      </c>
      <c r="W27">
        <v>198.4</v>
      </c>
      <c r="X27">
        <v>67.63</v>
      </c>
      <c r="Y27">
        <v>67.63</v>
      </c>
      <c r="Z27">
        <v>198.4</v>
      </c>
      <c r="AA27">
        <v>67.63</v>
      </c>
      <c r="AB27">
        <v>154.81</v>
      </c>
    </row>
    <row r="28" spans="1:28" x14ac:dyDescent="0.25">
      <c r="A28" s="75">
        <v>44791</v>
      </c>
      <c r="B28">
        <v>69.540000000000006</v>
      </c>
      <c r="C28">
        <v>69.540000000000006</v>
      </c>
      <c r="D28">
        <v>69.540000000000006</v>
      </c>
      <c r="E28">
        <v>69.540000000000006</v>
      </c>
      <c r="F28">
        <v>69.540000000000006</v>
      </c>
      <c r="G28">
        <v>69.540000000000006</v>
      </c>
      <c r="H28">
        <v>150.94</v>
      </c>
      <c r="I28">
        <v>150.94</v>
      </c>
      <c r="J28">
        <v>150.94</v>
      </c>
      <c r="K28">
        <v>150.94</v>
      </c>
      <c r="L28">
        <v>150.94</v>
      </c>
      <c r="M28">
        <v>150.94</v>
      </c>
      <c r="N28">
        <v>150.94</v>
      </c>
      <c r="O28">
        <v>150.94</v>
      </c>
      <c r="P28">
        <v>150.94</v>
      </c>
      <c r="Q28">
        <v>150.94</v>
      </c>
      <c r="R28">
        <v>150.94</v>
      </c>
      <c r="S28">
        <v>150.94</v>
      </c>
      <c r="T28">
        <v>150.94</v>
      </c>
      <c r="U28">
        <v>150.94</v>
      </c>
      <c r="V28">
        <v>150.94</v>
      </c>
      <c r="W28">
        <v>150.94</v>
      </c>
      <c r="X28">
        <v>69.540000000000006</v>
      </c>
      <c r="Y28">
        <v>69.540000000000006</v>
      </c>
      <c r="Z28">
        <v>150.94</v>
      </c>
      <c r="AA28">
        <v>69.540000000000006</v>
      </c>
      <c r="AB28">
        <v>123.81</v>
      </c>
    </row>
    <row r="29" spans="1:28" x14ac:dyDescent="0.25">
      <c r="A29" s="75">
        <v>44792</v>
      </c>
      <c r="B29">
        <v>60.02</v>
      </c>
      <c r="C29">
        <v>60.02</v>
      </c>
      <c r="D29">
        <v>60.02</v>
      </c>
      <c r="E29">
        <v>60.02</v>
      </c>
      <c r="F29">
        <v>60.02</v>
      </c>
      <c r="G29">
        <v>60.02</v>
      </c>
      <c r="H29">
        <v>79.819999999999993</v>
      </c>
      <c r="I29">
        <v>79.819999999999993</v>
      </c>
      <c r="J29">
        <v>79.819999999999993</v>
      </c>
      <c r="K29">
        <v>79.819999999999993</v>
      </c>
      <c r="L29">
        <v>79.819999999999993</v>
      </c>
      <c r="M29">
        <v>79.819999999999993</v>
      </c>
      <c r="N29">
        <v>79.819999999999993</v>
      </c>
      <c r="O29">
        <v>79.819999999999993</v>
      </c>
      <c r="P29">
        <v>79.819999999999993</v>
      </c>
      <c r="Q29">
        <v>79.819999999999993</v>
      </c>
      <c r="R29">
        <v>79.819999999999993</v>
      </c>
      <c r="S29">
        <v>79.819999999999993</v>
      </c>
      <c r="T29">
        <v>79.819999999999993</v>
      </c>
      <c r="U29">
        <v>79.819999999999993</v>
      </c>
      <c r="V29">
        <v>79.819999999999993</v>
      </c>
      <c r="W29">
        <v>79.819999999999993</v>
      </c>
      <c r="X29">
        <v>60.02</v>
      </c>
      <c r="Y29">
        <v>60.02</v>
      </c>
      <c r="Z29">
        <v>79.819999999999993</v>
      </c>
      <c r="AA29">
        <v>60.02</v>
      </c>
      <c r="AB29">
        <v>73.22</v>
      </c>
    </row>
    <row r="30" spans="1:28" x14ac:dyDescent="0.25">
      <c r="A30" s="75">
        <v>44793</v>
      </c>
      <c r="B30">
        <v>60.02</v>
      </c>
      <c r="C30">
        <v>60.02</v>
      </c>
      <c r="D30">
        <v>60.02</v>
      </c>
      <c r="E30">
        <v>60.02</v>
      </c>
      <c r="F30">
        <v>60.02</v>
      </c>
      <c r="G30">
        <v>60.02</v>
      </c>
      <c r="H30">
        <v>79.819999999999993</v>
      </c>
      <c r="I30">
        <v>79.819999999999993</v>
      </c>
      <c r="J30">
        <v>79.819999999999993</v>
      </c>
      <c r="K30">
        <v>79.819999999999993</v>
      </c>
      <c r="L30">
        <v>79.819999999999993</v>
      </c>
      <c r="M30">
        <v>79.819999999999993</v>
      </c>
      <c r="N30">
        <v>79.819999999999993</v>
      </c>
      <c r="O30">
        <v>79.819999999999993</v>
      </c>
      <c r="P30">
        <v>79.819999999999993</v>
      </c>
      <c r="Q30">
        <v>79.819999999999993</v>
      </c>
      <c r="R30">
        <v>79.819999999999993</v>
      </c>
      <c r="S30">
        <v>79.819999999999993</v>
      </c>
      <c r="T30">
        <v>79.819999999999993</v>
      </c>
      <c r="U30">
        <v>79.819999999999993</v>
      </c>
      <c r="V30">
        <v>79.819999999999993</v>
      </c>
      <c r="W30">
        <v>79.819999999999993</v>
      </c>
      <c r="X30">
        <v>60.02</v>
      </c>
      <c r="Y30">
        <v>60.02</v>
      </c>
      <c r="Z30">
        <v>79.819999999999993</v>
      </c>
      <c r="AA30">
        <v>60.02</v>
      </c>
      <c r="AB30">
        <v>73.22</v>
      </c>
    </row>
    <row r="31" spans="1:28" x14ac:dyDescent="0.25">
      <c r="A31" s="75">
        <v>44794</v>
      </c>
      <c r="B31">
        <v>68.55</v>
      </c>
      <c r="C31">
        <v>68.55</v>
      </c>
      <c r="D31">
        <v>68.55</v>
      </c>
      <c r="E31">
        <v>68.55</v>
      </c>
      <c r="F31">
        <v>68.55</v>
      </c>
      <c r="G31">
        <v>68.55</v>
      </c>
      <c r="H31">
        <v>68.55</v>
      </c>
      <c r="I31">
        <v>68.55</v>
      </c>
      <c r="J31">
        <v>68.55</v>
      </c>
      <c r="K31">
        <v>68.55</v>
      </c>
      <c r="L31">
        <v>68.55</v>
      </c>
      <c r="M31">
        <v>68.55</v>
      </c>
      <c r="N31">
        <v>68.55</v>
      </c>
      <c r="O31">
        <v>68.55</v>
      </c>
      <c r="P31">
        <v>68.55</v>
      </c>
      <c r="Q31">
        <v>68.55</v>
      </c>
      <c r="R31">
        <v>68.55</v>
      </c>
      <c r="S31">
        <v>68.55</v>
      </c>
      <c r="T31">
        <v>68.55</v>
      </c>
      <c r="U31">
        <v>68.55</v>
      </c>
      <c r="V31">
        <v>68.55</v>
      </c>
      <c r="W31">
        <v>68.55</v>
      </c>
      <c r="X31">
        <v>68.55</v>
      </c>
      <c r="Y31">
        <v>68.55</v>
      </c>
      <c r="Z31">
        <v>0</v>
      </c>
      <c r="AA31">
        <v>68.55</v>
      </c>
      <c r="AB31">
        <v>68.55</v>
      </c>
    </row>
    <row r="32" spans="1:28" x14ac:dyDescent="0.25">
      <c r="A32" s="75">
        <v>44795</v>
      </c>
      <c r="B32">
        <v>68.55</v>
      </c>
      <c r="C32">
        <v>68.55</v>
      </c>
      <c r="D32">
        <v>68.55</v>
      </c>
      <c r="E32">
        <v>68.55</v>
      </c>
      <c r="F32">
        <v>68.55</v>
      </c>
      <c r="G32">
        <v>68.55</v>
      </c>
      <c r="H32">
        <v>77.62</v>
      </c>
      <c r="I32">
        <v>77.62</v>
      </c>
      <c r="J32">
        <v>77.62</v>
      </c>
      <c r="K32">
        <v>77.62</v>
      </c>
      <c r="L32">
        <v>77.62</v>
      </c>
      <c r="M32">
        <v>77.62</v>
      </c>
      <c r="N32">
        <v>77.62</v>
      </c>
      <c r="O32">
        <v>77.62</v>
      </c>
      <c r="P32">
        <v>77.62</v>
      </c>
      <c r="Q32">
        <v>77.62</v>
      </c>
      <c r="R32">
        <v>77.62</v>
      </c>
      <c r="S32">
        <v>77.62</v>
      </c>
      <c r="T32">
        <v>77.62</v>
      </c>
      <c r="U32">
        <v>77.62</v>
      </c>
      <c r="V32">
        <v>77.62</v>
      </c>
      <c r="W32">
        <v>77.62</v>
      </c>
      <c r="X32">
        <v>68.55</v>
      </c>
      <c r="Y32">
        <v>68.55</v>
      </c>
      <c r="Z32">
        <v>77.62</v>
      </c>
      <c r="AA32">
        <v>68.55</v>
      </c>
      <c r="AB32">
        <v>74.599999999999994</v>
      </c>
    </row>
    <row r="33" spans="1:28" x14ac:dyDescent="0.25">
      <c r="A33" s="75">
        <v>44796</v>
      </c>
      <c r="B33">
        <v>69.59</v>
      </c>
      <c r="C33">
        <v>69.59</v>
      </c>
      <c r="D33">
        <v>69.59</v>
      </c>
      <c r="E33">
        <v>69.59</v>
      </c>
      <c r="F33">
        <v>69.59</v>
      </c>
      <c r="G33">
        <v>69.59</v>
      </c>
      <c r="H33">
        <v>91.75</v>
      </c>
      <c r="I33">
        <v>91.75</v>
      </c>
      <c r="J33">
        <v>91.75</v>
      </c>
      <c r="K33">
        <v>91.75</v>
      </c>
      <c r="L33">
        <v>91.75</v>
      </c>
      <c r="M33">
        <v>91.75</v>
      </c>
      <c r="N33">
        <v>91.75</v>
      </c>
      <c r="O33">
        <v>91.75</v>
      </c>
      <c r="P33">
        <v>91.75</v>
      </c>
      <c r="Q33">
        <v>91.75</v>
      </c>
      <c r="R33">
        <v>91.75</v>
      </c>
      <c r="S33">
        <v>91.75</v>
      </c>
      <c r="T33">
        <v>91.75</v>
      </c>
      <c r="U33">
        <v>91.75</v>
      </c>
      <c r="V33">
        <v>91.75</v>
      </c>
      <c r="W33">
        <v>91.75</v>
      </c>
      <c r="X33">
        <v>69.59</v>
      </c>
      <c r="Y33">
        <v>69.59</v>
      </c>
      <c r="Z33">
        <v>91.75</v>
      </c>
      <c r="AA33">
        <v>69.59</v>
      </c>
      <c r="AB33">
        <v>84.36</v>
      </c>
    </row>
    <row r="34" spans="1:28" x14ac:dyDescent="0.25">
      <c r="A34" s="75">
        <v>44797</v>
      </c>
      <c r="B34">
        <v>75.010000000000005</v>
      </c>
      <c r="C34">
        <v>75.010000000000005</v>
      </c>
      <c r="D34">
        <v>75.010000000000005</v>
      </c>
      <c r="E34">
        <v>75.010000000000005</v>
      </c>
      <c r="F34">
        <v>75.010000000000005</v>
      </c>
      <c r="G34">
        <v>75.010000000000005</v>
      </c>
      <c r="H34">
        <v>105.91</v>
      </c>
      <c r="I34">
        <v>105.91</v>
      </c>
      <c r="J34">
        <v>105.91</v>
      </c>
      <c r="K34">
        <v>105.91</v>
      </c>
      <c r="L34">
        <v>105.91</v>
      </c>
      <c r="M34">
        <v>105.91</v>
      </c>
      <c r="N34">
        <v>105.91</v>
      </c>
      <c r="O34">
        <v>105.91</v>
      </c>
      <c r="P34">
        <v>105.91</v>
      </c>
      <c r="Q34">
        <v>105.91</v>
      </c>
      <c r="R34">
        <v>105.91</v>
      </c>
      <c r="S34">
        <v>105.91</v>
      </c>
      <c r="T34">
        <v>105.91</v>
      </c>
      <c r="U34">
        <v>105.91</v>
      </c>
      <c r="V34">
        <v>105.91</v>
      </c>
      <c r="W34">
        <v>105.91</v>
      </c>
      <c r="X34">
        <v>75.010000000000005</v>
      </c>
      <c r="Y34">
        <v>75.010000000000005</v>
      </c>
      <c r="Z34">
        <v>105.91</v>
      </c>
      <c r="AA34">
        <v>75.010000000000005</v>
      </c>
      <c r="AB34">
        <v>95.61</v>
      </c>
    </row>
    <row r="35" spans="1:28" x14ac:dyDescent="0.25">
      <c r="A35" s="75">
        <v>44798</v>
      </c>
      <c r="B35">
        <v>78</v>
      </c>
      <c r="C35">
        <v>78</v>
      </c>
      <c r="D35">
        <v>78</v>
      </c>
      <c r="E35">
        <v>78</v>
      </c>
      <c r="F35">
        <v>78</v>
      </c>
      <c r="G35">
        <v>78</v>
      </c>
      <c r="H35">
        <v>126.03</v>
      </c>
      <c r="I35">
        <v>126.03</v>
      </c>
      <c r="J35">
        <v>126.03</v>
      </c>
      <c r="K35">
        <v>126.03</v>
      </c>
      <c r="L35">
        <v>126.03</v>
      </c>
      <c r="M35">
        <v>126.03</v>
      </c>
      <c r="N35">
        <v>126.03</v>
      </c>
      <c r="O35">
        <v>126.03</v>
      </c>
      <c r="P35">
        <v>126.03</v>
      </c>
      <c r="Q35">
        <v>126.03</v>
      </c>
      <c r="R35">
        <v>126.03</v>
      </c>
      <c r="S35">
        <v>126.03</v>
      </c>
      <c r="T35">
        <v>126.03</v>
      </c>
      <c r="U35">
        <v>126.03</v>
      </c>
      <c r="V35">
        <v>126.03</v>
      </c>
      <c r="W35">
        <v>126.03</v>
      </c>
      <c r="X35">
        <v>78</v>
      </c>
      <c r="Y35">
        <v>78</v>
      </c>
      <c r="Z35">
        <v>126.03</v>
      </c>
      <c r="AA35">
        <v>78</v>
      </c>
      <c r="AB35">
        <v>110.02</v>
      </c>
    </row>
    <row r="36" spans="1:28" x14ac:dyDescent="0.25">
      <c r="A36" s="75">
        <v>44799</v>
      </c>
      <c r="B36">
        <v>57.49</v>
      </c>
      <c r="C36">
        <v>57.49</v>
      </c>
      <c r="D36">
        <v>57.49</v>
      </c>
      <c r="E36">
        <v>57.49</v>
      </c>
      <c r="F36">
        <v>57.49</v>
      </c>
      <c r="G36">
        <v>57.49</v>
      </c>
      <c r="H36">
        <v>65.599999999999994</v>
      </c>
      <c r="I36">
        <v>65.599999999999994</v>
      </c>
      <c r="J36">
        <v>65.599999999999994</v>
      </c>
      <c r="K36">
        <v>65.599999999999994</v>
      </c>
      <c r="L36">
        <v>65.599999999999994</v>
      </c>
      <c r="M36">
        <v>65.599999999999994</v>
      </c>
      <c r="N36">
        <v>65.599999999999994</v>
      </c>
      <c r="O36">
        <v>65.599999999999994</v>
      </c>
      <c r="P36">
        <v>65.599999999999994</v>
      </c>
      <c r="Q36">
        <v>65.599999999999994</v>
      </c>
      <c r="R36">
        <v>65.599999999999994</v>
      </c>
      <c r="S36">
        <v>65.599999999999994</v>
      </c>
      <c r="T36">
        <v>65.599999999999994</v>
      </c>
      <c r="U36">
        <v>65.599999999999994</v>
      </c>
      <c r="V36">
        <v>65.599999999999994</v>
      </c>
      <c r="W36">
        <v>65.599999999999994</v>
      </c>
      <c r="X36">
        <v>57.49</v>
      </c>
      <c r="Y36">
        <v>57.49</v>
      </c>
      <c r="Z36">
        <v>65.599999999999994</v>
      </c>
      <c r="AA36">
        <v>57.49</v>
      </c>
      <c r="AB36">
        <v>62.9</v>
      </c>
    </row>
    <row r="37" spans="1:28" x14ac:dyDescent="0.25">
      <c r="A37" s="75">
        <v>44800</v>
      </c>
      <c r="B37">
        <v>57.49</v>
      </c>
      <c r="C37">
        <v>57.49</v>
      </c>
      <c r="D37">
        <v>57.49</v>
      </c>
      <c r="E37">
        <v>57.49</v>
      </c>
      <c r="F37">
        <v>57.49</v>
      </c>
      <c r="G37">
        <v>57.49</v>
      </c>
      <c r="H37">
        <v>65.599999999999994</v>
      </c>
      <c r="I37">
        <v>65.599999999999994</v>
      </c>
      <c r="J37">
        <v>65.599999999999994</v>
      </c>
      <c r="K37">
        <v>65.599999999999994</v>
      </c>
      <c r="L37">
        <v>65.599999999999994</v>
      </c>
      <c r="M37">
        <v>65.599999999999994</v>
      </c>
      <c r="N37">
        <v>65.599999999999994</v>
      </c>
      <c r="O37">
        <v>65.599999999999994</v>
      </c>
      <c r="P37">
        <v>65.599999999999994</v>
      </c>
      <c r="Q37">
        <v>65.599999999999994</v>
      </c>
      <c r="R37">
        <v>65.599999999999994</v>
      </c>
      <c r="S37">
        <v>65.599999999999994</v>
      </c>
      <c r="T37">
        <v>65.599999999999994</v>
      </c>
      <c r="U37">
        <v>65.599999999999994</v>
      </c>
      <c r="V37">
        <v>65.599999999999994</v>
      </c>
      <c r="W37">
        <v>65.599999999999994</v>
      </c>
      <c r="X37">
        <v>57.49</v>
      </c>
      <c r="Y37">
        <v>57.49</v>
      </c>
      <c r="Z37">
        <v>65.599999999999994</v>
      </c>
      <c r="AA37">
        <v>57.49</v>
      </c>
      <c r="AB37">
        <v>62.9</v>
      </c>
    </row>
    <row r="38" spans="1:28" x14ac:dyDescent="0.25">
      <c r="A38" s="75">
        <v>44801</v>
      </c>
      <c r="B38">
        <v>73.62</v>
      </c>
      <c r="C38">
        <v>73.62</v>
      </c>
      <c r="D38">
        <v>73.62</v>
      </c>
      <c r="E38">
        <v>73.62</v>
      </c>
      <c r="F38">
        <v>73.62</v>
      </c>
      <c r="G38">
        <v>73.62</v>
      </c>
      <c r="H38">
        <v>73.62</v>
      </c>
      <c r="I38">
        <v>73.62</v>
      </c>
      <c r="J38">
        <v>73.62</v>
      </c>
      <c r="K38">
        <v>73.62</v>
      </c>
      <c r="L38">
        <v>73.62</v>
      </c>
      <c r="M38">
        <v>73.62</v>
      </c>
      <c r="N38">
        <v>73.62</v>
      </c>
      <c r="O38">
        <v>73.62</v>
      </c>
      <c r="P38">
        <v>73.62</v>
      </c>
      <c r="Q38">
        <v>73.62</v>
      </c>
      <c r="R38">
        <v>73.62</v>
      </c>
      <c r="S38">
        <v>73.62</v>
      </c>
      <c r="T38">
        <v>73.62</v>
      </c>
      <c r="U38">
        <v>73.62</v>
      </c>
      <c r="V38">
        <v>73.62</v>
      </c>
      <c r="W38">
        <v>73.62</v>
      </c>
      <c r="X38">
        <v>73.62</v>
      </c>
      <c r="Y38">
        <v>73.62</v>
      </c>
      <c r="Z38">
        <v>0</v>
      </c>
      <c r="AA38">
        <v>73.62</v>
      </c>
      <c r="AB38">
        <v>73.62</v>
      </c>
    </row>
    <row r="39" spans="1:28" x14ac:dyDescent="0.25">
      <c r="A39" s="75">
        <v>44802</v>
      </c>
      <c r="B39">
        <v>73.62</v>
      </c>
      <c r="C39">
        <v>73.62</v>
      </c>
      <c r="D39">
        <v>73.62</v>
      </c>
      <c r="E39">
        <v>73.62</v>
      </c>
      <c r="F39">
        <v>73.62</v>
      </c>
      <c r="G39">
        <v>73.62</v>
      </c>
      <c r="H39">
        <v>123.56</v>
      </c>
      <c r="I39">
        <v>123.56</v>
      </c>
      <c r="J39">
        <v>123.56</v>
      </c>
      <c r="K39">
        <v>123.56</v>
      </c>
      <c r="L39">
        <v>123.56</v>
      </c>
      <c r="M39">
        <v>123.56</v>
      </c>
      <c r="N39">
        <v>123.56</v>
      </c>
      <c r="O39">
        <v>123.56</v>
      </c>
      <c r="P39">
        <v>123.56</v>
      </c>
      <c r="Q39">
        <v>123.56</v>
      </c>
      <c r="R39">
        <v>123.56</v>
      </c>
      <c r="S39">
        <v>123.56</v>
      </c>
      <c r="T39">
        <v>123.56</v>
      </c>
      <c r="U39">
        <v>123.56</v>
      </c>
      <c r="V39">
        <v>123.56</v>
      </c>
      <c r="W39">
        <v>123.56</v>
      </c>
      <c r="X39">
        <v>73.62</v>
      </c>
      <c r="Y39">
        <v>73.62</v>
      </c>
      <c r="Z39">
        <v>123.56</v>
      </c>
      <c r="AA39">
        <v>73.62</v>
      </c>
      <c r="AB39">
        <v>106.91</v>
      </c>
    </row>
    <row r="40" spans="1:28" x14ac:dyDescent="0.25">
      <c r="A40" s="75">
        <v>44803</v>
      </c>
      <c r="B40">
        <v>96.3</v>
      </c>
      <c r="C40">
        <v>96.3</v>
      </c>
      <c r="D40">
        <v>96.3</v>
      </c>
      <c r="E40">
        <v>96.3</v>
      </c>
      <c r="F40">
        <v>96.3</v>
      </c>
      <c r="G40">
        <v>96.3</v>
      </c>
      <c r="H40">
        <v>197.76</v>
      </c>
      <c r="I40">
        <v>197.76</v>
      </c>
      <c r="J40">
        <v>197.76</v>
      </c>
      <c r="K40">
        <v>197.76</v>
      </c>
      <c r="L40">
        <v>197.76</v>
      </c>
      <c r="M40">
        <v>197.76</v>
      </c>
      <c r="N40">
        <v>197.76</v>
      </c>
      <c r="O40">
        <v>197.76</v>
      </c>
      <c r="P40">
        <v>197.76</v>
      </c>
      <c r="Q40">
        <v>197.76</v>
      </c>
      <c r="R40">
        <v>197.76</v>
      </c>
      <c r="S40">
        <v>197.76</v>
      </c>
      <c r="T40">
        <v>197.76</v>
      </c>
      <c r="U40">
        <v>197.76</v>
      </c>
      <c r="V40">
        <v>197.76</v>
      </c>
      <c r="W40">
        <v>197.76</v>
      </c>
      <c r="X40">
        <v>96.3</v>
      </c>
      <c r="Y40">
        <v>96.3</v>
      </c>
      <c r="Z40">
        <v>197.76</v>
      </c>
      <c r="AA40">
        <v>96.3</v>
      </c>
      <c r="AB40">
        <v>163.94</v>
      </c>
    </row>
    <row r="41" spans="1:28" x14ac:dyDescent="0.25">
      <c r="A41" s="75">
        <v>44804</v>
      </c>
      <c r="B41">
        <v>105</v>
      </c>
      <c r="C41">
        <v>105</v>
      </c>
      <c r="D41">
        <v>105</v>
      </c>
      <c r="E41">
        <v>105</v>
      </c>
      <c r="F41">
        <v>105</v>
      </c>
      <c r="G41">
        <v>105</v>
      </c>
      <c r="H41">
        <v>217.12</v>
      </c>
      <c r="I41">
        <v>217.12</v>
      </c>
      <c r="J41">
        <v>217.12</v>
      </c>
      <c r="K41">
        <v>217.12</v>
      </c>
      <c r="L41">
        <v>217.12</v>
      </c>
      <c r="M41">
        <v>217.12</v>
      </c>
      <c r="N41">
        <v>217.12</v>
      </c>
      <c r="O41">
        <v>217.12</v>
      </c>
      <c r="P41">
        <v>217.12</v>
      </c>
      <c r="Q41">
        <v>217.12</v>
      </c>
      <c r="R41">
        <v>217.12</v>
      </c>
      <c r="S41">
        <v>217.12</v>
      </c>
      <c r="T41">
        <v>217.12</v>
      </c>
      <c r="U41">
        <v>217.12</v>
      </c>
      <c r="V41">
        <v>217.12</v>
      </c>
      <c r="W41">
        <v>217.12</v>
      </c>
      <c r="X41">
        <v>105</v>
      </c>
      <c r="Y41">
        <v>105</v>
      </c>
      <c r="Z41">
        <v>217.12</v>
      </c>
      <c r="AA41">
        <v>105</v>
      </c>
      <c r="AB41">
        <v>179.75</v>
      </c>
    </row>
    <row r="43" spans="1:28" x14ac:dyDescent="0.25">
      <c r="A43" t="s">
        <v>228</v>
      </c>
    </row>
    <row r="45" spans="1:28" x14ac:dyDescent="0.25">
      <c r="A45" t="s">
        <v>205</v>
      </c>
      <c r="B45" s="125">
        <v>91.665913978494828</v>
      </c>
    </row>
    <row r="46" spans="1:28" ht="15.75" x14ac:dyDescent="0.25">
      <c r="A46" t="s">
        <v>353</v>
      </c>
      <c r="B46" s="131">
        <v>9.1670000000000001E-2</v>
      </c>
      <c r="C46" s="92" t="s">
        <v>137</v>
      </c>
    </row>
  </sheetData>
  <printOptions horizontalCentered="1"/>
  <pageMargins left="0.2" right="0.2" top="0.7" bottom="0.5" header="0.3" footer="0.1"/>
  <pageSetup scale="72" orientation="landscape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Q39"/>
  <sheetViews>
    <sheetView workbookViewId="0">
      <selection activeCell="E4" sqref="E4"/>
    </sheetView>
  </sheetViews>
  <sheetFormatPr defaultColWidth="9.140625" defaultRowHeight="12.75" x14ac:dyDescent="0.2"/>
  <cols>
    <col min="1" max="1" width="2.140625" style="32" customWidth="1"/>
    <col min="2" max="2" width="49.7109375" style="32" bestFit="1" customWidth="1"/>
    <col min="3" max="4" width="1.42578125" style="32" customWidth="1"/>
    <col min="5" max="5" width="11.28515625" style="32" bestFit="1" customWidth="1"/>
    <col min="6" max="6" width="10.5703125" style="32" bestFit="1" customWidth="1"/>
    <col min="7" max="14" width="10.28515625" style="32" bestFit="1" customWidth="1"/>
    <col min="15" max="16" width="10.85546875" style="32" bestFit="1" customWidth="1"/>
    <col min="17" max="17" width="11.85546875" style="32" bestFit="1" customWidth="1"/>
    <col min="18" max="16384" width="9.140625" style="32"/>
  </cols>
  <sheetData>
    <row r="1" spans="2:17" x14ac:dyDescent="0.2">
      <c r="E1" s="18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 t="s">
        <v>73</v>
      </c>
    </row>
    <row r="2" spans="2:17" x14ac:dyDescent="0.2">
      <c r="B2" s="22" t="s">
        <v>65</v>
      </c>
      <c r="C2" s="16"/>
      <c r="D2" s="16"/>
      <c r="E2" s="20">
        <v>43101</v>
      </c>
      <c r="F2" s="21">
        <v>43132</v>
      </c>
      <c r="G2" s="20">
        <v>43160</v>
      </c>
      <c r="H2" s="21">
        <v>43191</v>
      </c>
      <c r="I2" s="20">
        <v>43221</v>
      </c>
      <c r="J2" s="21">
        <v>43252</v>
      </c>
      <c r="K2" s="20">
        <v>43282</v>
      </c>
      <c r="L2" s="21">
        <v>43313</v>
      </c>
      <c r="M2" s="20">
        <v>43344</v>
      </c>
      <c r="N2" s="21">
        <v>43374</v>
      </c>
      <c r="O2" s="20">
        <v>43405</v>
      </c>
      <c r="P2" s="21">
        <v>43435</v>
      </c>
      <c r="Q2" s="21" t="s">
        <v>74</v>
      </c>
    </row>
    <row r="3" spans="2:17" x14ac:dyDescent="0.2">
      <c r="B3" s="23" t="s">
        <v>66</v>
      </c>
      <c r="C3" s="17"/>
      <c r="D3" s="17"/>
      <c r="E3" s="24">
        <v>2000000</v>
      </c>
      <c r="F3" s="24">
        <v>1500000</v>
      </c>
      <c r="G3" s="24">
        <v>1800000</v>
      </c>
      <c r="H3" s="24">
        <v>1500000</v>
      </c>
      <c r="I3" s="24">
        <v>1500000</v>
      </c>
      <c r="J3" s="24">
        <v>1500000</v>
      </c>
      <c r="K3" s="24">
        <v>1500000</v>
      </c>
      <c r="L3" s="24">
        <v>1500000</v>
      </c>
      <c r="M3" s="24">
        <v>1500000</v>
      </c>
      <c r="N3" s="24">
        <v>1500000</v>
      </c>
      <c r="O3" s="24">
        <v>2000000</v>
      </c>
      <c r="P3" s="24">
        <v>2500000</v>
      </c>
      <c r="Q3" s="25">
        <f>SUM(E3:P3)</f>
        <v>20300000</v>
      </c>
    </row>
    <row r="4" spans="2:17" x14ac:dyDescent="0.2">
      <c r="B4" s="26" t="s">
        <v>67</v>
      </c>
      <c r="C4" s="16"/>
      <c r="D4" s="16"/>
      <c r="E4" s="27">
        <f>20000000/12</f>
        <v>1666666.6666666667</v>
      </c>
      <c r="F4" s="27">
        <f>20000000/12</f>
        <v>1666666.6666666667</v>
      </c>
      <c r="G4" s="27">
        <f>20000000/12</f>
        <v>1666666.6666666667</v>
      </c>
      <c r="H4" s="27">
        <f t="shared" ref="H4:O4" si="0">20000000/12</f>
        <v>1666666.6666666667</v>
      </c>
      <c r="I4" s="27">
        <f t="shared" si="0"/>
        <v>1666666.6666666667</v>
      </c>
      <c r="J4" s="27">
        <f t="shared" si="0"/>
        <v>1666666.6666666667</v>
      </c>
      <c r="K4" s="27">
        <f t="shared" si="0"/>
        <v>1666666.6666666667</v>
      </c>
      <c r="L4" s="27">
        <f t="shared" si="0"/>
        <v>1666666.6666666667</v>
      </c>
      <c r="M4" s="27">
        <f t="shared" si="0"/>
        <v>1666666.6666666667</v>
      </c>
      <c r="N4" s="27">
        <f t="shared" si="0"/>
        <v>1666666.6666666667</v>
      </c>
      <c r="O4" s="27">
        <f t="shared" si="0"/>
        <v>1666666.6666666667</v>
      </c>
      <c r="P4" s="27">
        <v>2000000</v>
      </c>
      <c r="Q4" s="28">
        <f>SUM(E4:P4)</f>
        <v>20333333.333333332</v>
      </c>
    </row>
    <row r="5" spans="2:17" x14ac:dyDescent="0.2">
      <c r="B5" s="16" t="s">
        <v>68</v>
      </c>
      <c r="C5" s="16"/>
      <c r="D5" s="16"/>
      <c r="E5" s="25">
        <f>E4-E3</f>
        <v>-333333.33333333326</v>
      </c>
      <c r="F5" s="25">
        <f t="shared" ref="F5:Q5" si="1">F4-F3</f>
        <v>166666.66666666674</v>
      </c>
      <c r="G5" s="25">
        <f t="shared" si="1"/>
        <v>-133333.33333333326</v>
      </c>
      <c r="H5" s="25">
        <f t="shared" si="1"/>
        <v>166666.66666666674</v>
      </c>
      <c r="I5" s="25">
        <f t="shared" si="1"/>
        <v>166666.66666666674</v>
      </c>
      <c r="J5" s="25">
        <f t="shared" si="1"/>
        <v>166666.66666666674</v>
      </c>
      <c r="K5" s="25">
        <f t="shared" si="1"/>
        <v>166666.66666666674</v>
      </c>
      <c r="L5" s="25">
        <f t="shared" si="1"/>
        <v>166666.66666666674</v>
      </c>
      <c r="M5" s="25">
        <f t="shared" si="1"/>
        <v>166666.66666666674</v>
      </c>
      <c r="N5" s="25">
        <f t="shared" si="1"/>
        <v>166666.66666666674</v>
      </c>
      <c r="O5" s="25">
        <f t="shared" si="1"/>
        <v>-333333.33333333326</v>
      </c>
      <c r="P5" s="25">
        <f t="shared" si="1"/>
        <v>-500000</v>
      </c>
      <c r="Q5" s="25">
        <f t="shared" si="1"/>
        <v>33333.333333332092</v>
      </c>
    </row>
    <row r="6" spans="2:17" x14ac:dyDescent="0.2">
      <c r="B6" s="16"/>
      <c r="C6" s="16"/>
      <c r="D6" s="16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2:17" x14ac:dyDescent="0.2">
      <c r="B7" s="22" t="s">
        <v>92</v>
      </c>
      <c r="C7" s="16"/>
      <c r="D7" s="16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2:17" x14ac:dyDescent="0.2">
      <c r="B8" s="16" t="s">
        <v>69</v>
      </c>
      <c r="C8" s="16"/>
      <c r="D8" s="16"/>
      <c r="E8" s="25">
        <f t="shared" ref="E8:O8" si="2">E4</f>
        <v>1666666.6666666667</v>
      </c>
      <c r="F8" s="25">
        <f t="shared" si="2"/>
        <v>1666666.6666666667</v>
      </c>
      <c r="G8" s="25">
        <f t="shared" si="2"/>
        <v>1666666.6666666667</v>
      </c>
      <c r="H8" s="25">
        <f t="shared" si="2"/>
        <v>1666666.6666666667</v>
      </c>
      <c r="I8" s="25">
        <f t="shared" si="2"/>
        <v>1666666.6666666667</v>
      </c>
      <c r="J8" s="25">
        <f t="shared" si="2"/>
        <v>1666666.6666666667</v>
      </c>
      <c r="K8" s="25">
        <f t="shared" si="2"/>
        <v>1666666.6666666667</v>
      </c>
      <c r="L8" s="25">
        <f t="shared" si="2"/>
        <v>1666666.6666666667</v>
      </c>
      <c r="M8" s="25">
        <f t="shared" si="2"/>
        <v>1666666.6666666667</v>
      </c>
      <c r="N8" s="25">
        <f t="shared" si="2"/>
        <v>1666666.6666666667</v>
      </c>
      <c r="O8" s="25">
        <f t="shared" si="2"/>
        <v>1666666.6666666667</v>
      </c>
      <c r="P8" s="25">
        <f>P4-Q5</f>
        <v>1966666.6666666679</v>
      </c>
      <c r="Q8" s="25">
        <f>SUM(E8:P8)</f>
        <v>20300000</v>
      </c>
    </row>
    <row r="9" spans="2:17" x14ac:dyDescent="0.2">
      <c r="B9" s="16" t="s">
        <v>83</v>
      </c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4">
        <f>IF(Q5&lt;0, -Q5, 0)</f>
        <v>0</v>
      </c>
    </row>
    <row r="10" spans="2:17" x14ac:dyDescent="0.2">
      <c r="B10" s="16" t="s">
        <v>84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4">
        <f>IF(Q5&gt;0, Q5, 0)</f>
        <v>33333.333333332092</v>
      </c>
    </row>
    <row r="11" spans="2:17" x14ac:dyDescent="0.2">
      <c r="B11" s="16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4"/>
    </row>
    <row r="12" spans="2:17" x14ac:dyDescent="0.2">
      <c r="B12" s="37" t="s">
        <v>93</v>
      </c>
    </row>
    <row r="13" spans="2:17" x14ac:dyDescent="0.2">
      <c r="B13" s="16" t="s">
        <v>72</v>
      </c>
      <c r="E13" s="29">
        <f>45/1000</f>
        <v>4.4999999999999998E-2</v>
      </c>
      <c r="F13" s="29">
        <f t="shared" ref="F13:P13" si="3">45/1000</f>
        <v>4.4999999999999998E-2</v>
      </c>
      <c r="G13" s="29">
        <f t="shared" si="3"/>
        <v>4.4999999999999998E-2</v>
      </c>
      <c r="H13" s="29">
        <f t="shared" si="3"/>
        <v>4.4999999999999998E-2</v>
      </c>
      <c r="I13" s="29">
        <f t="shared" si="3"/>
        <v>4.4999999999999998E-2</v>
      </c>
      <c r="J13" s="29">
        <f t="shared" si="3"/>
        <v>4.4999999999999998E-2</v>
      </c>
      <c r="K13" s="29">
        <f t="shared" si="3"/>
        <v>4.4999999999999998E-2</v>
      </c>
      <c r="L13" s="29">
        <f t="shared" si="3"/>
        <v>4.4999999999999998E-2</v>
      </c>
      <c r="M13" s="29">
        <f t="shared" si="3"/>
        <v>4.4999999999999998E-2</v>
      </c>
      <c r="N13" s="29">
        <f t="shared" si="3"/>
        <v>4.4999999999999998E-2</v>
      </c>
      <c r="O13" s="29">
        <f t="shared" si="3"/>
        <v>4.4999999999999998E-2</v>
      </c>
      <c r="P13" s="29">
        <f t="shared" si="3"/>
        <v>4.4999999999999998E-2</v>
      </c>
    </row>
    <row r="14" spans="2:17" x14ac:dyDescent="0.2">
      <c r="B14" s="16" t="s">
        <v>71</v>
      </c>
      <c r="E14" s="29">
        <f>35/1000</f>
        <v>3.5000000000000003E-2</v>
      </c>
      <c r="F14" s="29">
        <f>E14+0.005</f>
        <v>0.04</v>
      </c>
      <c r="G14" s="29">
        <f>F14-0.007</f>
        <v>3.3000000000000002E-2</v>
      </c>
      <c r="H14" s="29">
        <f>G14+0.015</f>
        <v>4.8000000000000001E-2</v>
      </c>
      <c r="I14" s="29">
        <f t="shared" ref="I14:P14" si="4">35/1000</f>
        <v>3.5000000000000003E-2</v>
      </c>
      <c r="J14" s="29">
        <f t="shared" si="4"/>
        <v>3.5000000000000003E-2</v>
      </c>
      <c r="K14" s="29">
        <f t="shared" si="4"/>
        <v>3.5000000000000003E-2</v>
      </c>
      <c r="L14" s="29">
        <f t="shared" si="4"/>
        <v>3.5000000000000003E-2</v>
      </c>
      <c r="M14" s="29">
        <f t="shared" si="4"/>
        <v>3.5000000000000003E-2</v>
      </c>
      <c r="N14" s="29">
        <f t="shared" si="4"/>
        <v>3.5000000000000003E-2</v>
      </c>
      <c r="O14" s="29">
        <f t="shared" si="4"/>
        <v>3.5000000000000003E-2</v>
      </c>
      <c r="P14" s="29">
        <f t="shared" si="4"/>
        <v>3.5000000000000003E-2</v>
      </c>
    </row>
    <row r="16" spans="2:17" x14ac:dyDescent="0.2">
      <c r="B16" s="22" t="s">
        <v>94</v>
      </c>
    </row>
    <row r="17" spans="2:17" x14ac:dyDescent="0.2">
      <c r="B17" s="30" t="s">
        <v>95</v>
      </c>
    </row>
    <row r="18" spans="2:17" x14ac:dyDescent="0.2">
      <c r="B18" s="16" t="s">
        <v>75</v>
      </c>
      <c r="E18" s="25">
        <f>E5*E14</f>
        <v>-11666.666666666664</v>
      </c>
      <c r="F18" s="25">
        <f>F5*F14</f>
        <v>6666.6666666666697</v>
      </c>
      <c r="G18" s="25">
        <f>G5*G14</f>
        <v>-4399.9999999999973</v>
      </c>
      <c r="H18" s="25">
        <f>H5*H14</f>
        <v>8000.0000000000036</v>
      </c>
      <c r="I18" s="25">
        <f t="shared" ref="I18:P18" si="5">I5*I14</f>
        <v>5833.3333333333367</v>
      </c>
      <c r="J18" s="25">
        <f t="shared" si="5"/>
        <v>5833.3333333333367</v>
      </c>
      <c r="K18" s="25">
        <f t="shared" si="5"/>
        <v>5833.3333333333367</v>
      </c>
      <c r="L18" s="25">
        <f t="shared" si="5"/>
        <v>5833.3333333333367</v>
      </c>
      <c r="M18" s="25">
        <f t="shared" si="5"/>
        <v>5833.3333333333367</v>
      </c>
      <c r="N18" s="25">
        <f t="shared" si="5"/>
        <v>5833.3333333333367</v>
      </c>
      <c r="O18" s="25">
        <f t="shared" si="5"/>
        <v>-11666.666666666664</v>
      </c>
      <c r="P18" s="25">
        <f t="shared" si="5"/>
        <v>-17500</v>
      </c>
      <c r="Q18" s="25">
        <f>SUM(E18:P18)</f>
        <v>4433.3333333333649</v>
      </c>
    </row>
    <row r="19" spans="2:17" x14ac:dyDescent="0.2">
      <c r="B19" s="16" t="s">
        <v>70</v>
      </c>
      <c r="E19" s="25">
        <f>IF(E5&lt;0, -E18, 0)</f>
        <v>11666.666666666664</v>
      </c>
      <c r="F19" s="25">
        <f>IF(F5&lt;0, -F18, 0)</f>
        <v>0</v>
      </c>
      <c r="G19" s="25">
        <f>IF(G5&lt;0, -G18, 0)</f>
        <v>4399.9999999999973</v>
      </c>
      <c r="H19" s="25">
        <f>IF(H5&lt;0, -H18, 0)</f>
        <v>0</v>
      </c>
      <c r="I19" s="25">
        <f t="shared" ref="I19:P19" si="6">IF(I5&lt;0, -I18, 0)</f>
        <v>0</v>
      </c>
      <c r="J19" s="25">
        <f t="shared" si="6"/>
        <v>0</v>
      </c>
      <c r="K19" s="25">
        <f t="shared" si="6"/>
        <v>0</v>
      </c>
      <c r="L19" s="25">
        <f t="shared" si="6"/>
        <v>0</v>
      </c>
      <c r="M19" s="25">
        <f t="shared" si="6"/>
        <v>0</v>
      </c>
      <c r="N19" s="25">
        <f t="shared" si="6"/>
        <v>0</v>
      </c>
      <c r="O19" s="25">
        <f t="shared" si="6"/>
        <v>11666.666666666664</v>
      </c>
      <c r="P19" s="25">
        <f t="shared" si="6"/>
        <v>17500</v>
      </c>
      <c r="Q19" s="25">
        <f>SUM(E19:P19)</f>
        <v>45233.333333333328</v>
      </c>
    </row>
    <row r="20" spans="2:17" x14ac:dyDescent="0.2">
      <c r="B20" s="16" t="s">
        <v>89</v>
      </c>
      <c r="E20" s="25">
        <f>IF(E5&gt;0, -E18, 0)</f>
        <v>0</v>
      </c>
      <c r="F20" s="25">
        <f>IF(F5&gt;0, -F18, 0)</f>
        <v>-6666.6666666666697</v>
      </c>
      <c r="G20" s="25">
        <f>IF(G5&gt;0, -G18, 0)</f>
        <v>0</v>
      </c>
      <c r="H20" s="25">
        <f>IF(H5&gt;0, -H18, 0)</f>
        <v>-8000.0000000000036</v>
      </c>
      <c r="I20" s="25">
        <f t="shared" ref="I20:P20" si="7">IF(I5&gt;0, -I18, 0)</f>
        <v>-5833.3333333333367</v>
      </c>
      <c r="J20" s="25">
        <f t="shared" si="7"/>
        <v>-5833.3333333333367</v>
      </c>
      <c r="K20" s="25">
        <f t="shared" si="7"/>
        <v>-5833.3333333333367</v>
      </c>
      <c r="L20" s="25">
        <f t="shared" si="7"/>
        <v>-5833.3333333333367</v>
      </c>
      <c r="M20" s="25">
        <f t="shared" si="7"/>
        <v>-5833.3333333333367</v>
      </c>
      <c r="N20" s="25">
        <f t="shared" si="7"/>
        <v>-5833.3333333333367</v>
      </c>
      <c r="O20" s="25">
        <f t="shared" si="7"/>
        <v>0</v>
      </c>
      <c r="P20" s="25">
        <f t="shared" si="7"/>
        <v>0</v>
      </c>
      <c r="Q20" s="25">
        <f>SUM(E20:P20)</f>
        <v>-49666.666666666693</v>
      </c>
    </row>
    <row r="21" spans="2:17" x14ac:dyDescent="0.2">
      <c r="E21" s="25"/>
      <c r="F21" s="25"/>
      <c r="G21" s="25"/>
      <c r="H21" s="25"/>
      <c r="I21" s="33"/>
      <c r="J21" s="33"/>
      <c r="K21" s="33"/>
      <c r="L21" s="33"/>
      <c r="M21" s="33"/>
      <c r="N21" s="33"/>
      <c r="O21" s="33"/>
      <c r="P21" s="33"/>
      <c r="Q21" s="33"/>
    </row>
    <row r="22" spans="2:17" x14ac:dyDescent="0.2">
      <c r="B22" s="36" t="s">
        <v>86</v>
      </c>
      <c r="E22" s="25"/>
      <c r="F22" s="25"/>
      <c r="G22" s="25"/>
      <c r="H22" s="25"/>
      <c r="I22" s="33"/>
      <c r="J22" s="33"/>
      <c r="K22" s="33"/>
      <c r="L22" s="33"/>
      <c r="M22" s="33"/>
      <c r="N22" s="33"/>
      <c r="O22" s="33"/>
      <c r="P22" s="33"/>
      <c r="Q22" s="33"/>
    </row>
    <row r="23" spans="2:17" x14ac:dyDescent="0.2">
      <c r="B23" s="16" t="s">
        <v>88</v>
      </c>
      <c r="E23" s="25">
        <f t="shared" ref="E23:P23" si="8">IF(E5&gt;0, E5*E13, 0)</f>
        <v>0</v>
      </c>
      <c r="F23" s="25">
        <f t="shared" si="8"/>
        <v>7500.0000000000036</v>
      </c>
      <c r="G23" s="25">
        <f t="shared" si="8"/>
        <v>0</v>
      </c>
      <c r="H23" s="25">
        <f t="shared" si="8"/>
        <v>7500.0000000000036</v>
      </c>
      <c r="I23" s="25">
        <f t="shared" si="8"/>
        <v>7500.0000000000036</v>
      </c>
      <c r="J23" s="25">
        <f t="shared" si="8"/>
        <v>7500.0000000000036</v>
      </c>
      <c r="K23" s="25">
        <f t="shared" si="8"/>
        <v>7500.0000000000036</v>
      </c>
      <c r="L23" s="25">
        <f t="shared" si="8"/>
        <v>7500.0000000000036</v>
      </c>
      <c r="M23" s="25">
        <f t="shared" si="8"/>
        <v>7500.0000000000036</v>
      </c>
      <c r="N23" s="25">
        <f t="shared" si="8"/>
        <v>7500.0000000000036</v>
      </c>
      <c r="O23" s="25">
        <f t="shared" si="8"/>
        <v>0</v>
      </c>
      <c r="P23" s="25">
        <f t="shared" si="8"/>
        <v>0</v>
      </c>
      <c r="Q23" s="25">
        <f t="shared" ref="Q23:Q25" si="9">SUM(E23:P23)</f>
        <v>60000.000000000015</v>
      </c>
    </row>
    <row r="24" spans="2:17" x14ac:dyDescent="0.2">
      <c r="B24" s="16" t="s">
        <v>76</v>
      </c>
      <c r="E24" s="25">
        <f t="shared" ref="E24:P24" si="10">IF(E4-E3&lt;0, E4*E13, E3*E13)</f>
        <v>75000</v>
      </c>
      <c r="F24" s="25">
        <f t="shared" si="10"/>
        <v>67500</v>
      </c>
      <c r="G24" s="25">
        <f t="shared" si="10"/>
        <v>75000</v>
      </c>
      <c r="H24" s="25">
        <f t="shared" si="10"/>
        <v>67500</v>
      </c>
      <c r="I24" s="25">
        <f t="shared" si="10"/>
        <v>67500</v>
      </c>
      <c r="J24" s="25">
        <f t="shared" si="10"/>
        <v>67500</v>
      </c>
      <c r="K24" s="25">
        <f t="shared" si="10"/>
        <v>67500</v>
      </c>
      <c r="L24" s="25">
        <f t="shared" si="10"/>
        <v>67500</v>
      </c>
      <c r="M24" s="25">
        <f t="shared" si="10"/>
        <v>67500</v>
      </c>
      <c r="N24" s="25">
        <f t="shared" si="10"/>
        <v>67500</v>
      </c>
      <c r="O24" s="25">
        <f t="shared" si="10"/>
        <v>75000</v>
      </c>
      <c r="P24" s="25">
        <f t="shared" si="10"/>
        <v>90000</v>
      </c>
      <c r="Q24" s="25">
        <f t="shared" si="9"/>
        <v>855000</v>
      </c>
    </row>
    <row r="25" spans="2:17" x14ac:dyDescent="0.2">
      <c r="B25" s="16" t="s">
        <v>79</v>
      </c>
      <c r="E25" s="25">
        <f t="shared" ref="E25:P25" si="11">IF(E5&lt;0, -E5*E14, 0)</f>
        <v>11666.666666666664</v>
      </c>
      <c r="F25" s="25">
        <f t="shared" si="11"/>
        <v>0</v>
      </c>
      <c r="G25" s="25">
        <f t="shared" si="11"/>
        <v>4399.9999999999973</v>
      </c>
      <c r="H25" s="25">
        <f t="shared" si="11"/>
        <v>0</v>
      </c>
      <c r="I25" s="25">
        <f t="shared" si="11"/>
        <v>0</v>
      </c>
      <c r="J25" s="25">
        <f t="shared" si="11"/>
        <v>0</v>
      </c>
      <c r="K25" s="25">
        <f t="shared" si="11"/>
        <v>0</v>
      </c>
      <c r="L25" s="25">
        <f t="shared" si="11"/>
        <v>0</v>
      </c>
      <c r="M25" s="25">
        <f t="shared" si="11"/>
        <v>0</v>
      </c>
      <c r="N25" s="25">
        <f t="shared" si="11"/>
        <v>0</v>
      </c>
      <c r="O25" s="25">
        <f t="shared" si="11"/>
        <v>11666.666666666664</v>
      </c>
      <c r="P25" s="25">
        <f t="shared" si="11"/>
        <v>17500</v>
      </c>
      <c r="Q25" s="25">
        <f t="shared" si="9"/>
        <v>45233.333333333328</v>
      </c>
    </row>
    <row r="26" spans="2:17" x14ac:dyDescent="0.2">
      <c r="B26" s="16" t="s">
        <v>91</v>
      </c>
      <c r="E26" s="25">
        <f t="shared" ref="E26:P26" si="12">-E20</f>
        <v>0</v>
      </c>
      <c r="F26" s="25">
        <f t="shared" si="12"/>
        <v>6666.6666666666697</v>
      </c>
      <c r="G26" s="25">
        <f t="shared" si="12"/>
        <v>0</v>
      </c>
      <c r="H26" s="25">
        <f t="shared" si="12"/>
        <v>8000.0000000000036</v>
      </c>
      <c r="I26" s="25">
        <f t="shared" si="12"/>
        <v>5833.3333333333367</v>
      </c>
      <c r="J26" s="25">
        <f t="shared" si="12"/>
        <v>5833.3333333333367</v>
      </c>
      <c r="K26" s="25">
        <f t="shared" si="12"/>
        <v>5833.3333333333367</v>
      </c>
      <c r="L26" s="25">
        <f t="shared" si="12"/>
        <v>5833.3333333333367</v>
      </c>
      <c r="M26" s="25">
        <f t="shared" si="12"/>
        <v>5833.3333333333367</v>
      </c>
      <c r="N26" s="25">
        <f t="shared" si="12"/>
        <v>5833.3333333333367</v>
      </c>
      <c r="O26" s="25">
        <f t="shared" si="12"/>
        <v>0</v>
      </c>
      <c r="P26" s="25">
        <f t="shared" si="12"/>
        <v>0</v>
      </c>
      <c r="Q26" s="25">
        <f>SUM(E26:P26)</f>
        <v>49666.666666666693</v>
      </c>
    </row>
    <row r="27" spans="2:17" x14ac:dyDescent="0.2">
      <c r="B27" s="16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2:17" x14ac:dyDescent="0.2">
      <c r="B28" s="30" t="s">
        <v>96</v>
      </c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2:17" x14ac:dyDescent="0.2">
      <c r="B29" s="32" t="s">
        <v>81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f t="shared" ref="Q29:Q37" si="13">SUM(E29:P29)</f>
        <v>0</v>
      </c>
    </row>
    <row r="30" spans="2:17" x14ac:dyDescent="0.2">
      <c r="B30" s="32" t="s">
        <v>82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f t="shared" si="13"/>
        <v>0</v>
      </c>
    </row>
    <row r="31" spans="2:17" x14ac:dyDescent="0.2"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2:17" x14ac:dyDescent="0.2">
      <c r="B32" s="36" t="s">
        <v>87</v>
      </c>
      <c r="E32" s="25"/>
      <c r="F32" s="25"/>
      <c r="G32" s="25"/>
      <c r="H32" s="25"/>
      <c r="I32" s="33"/>
      <c r="J32" s="33"/>
      <c r="K32" s="33"/>
      <c r="L32" s="33"/>
      <c r="M32" s="33"/>
      <c r="N32" s="33"/>
      <c r="O32" s="33"/>
      <c r="P32" s="33"/>
      <c r="Q32" s="33"/>
    </row>
    <row r="33" spans="2:17" x14ac:dyDescent="0.2">
      <c r="B33" s="16" t="s">
        <v>90</v>
      </c>
      <c r="E33" s="25">
        <f t="shared" ref="E33:P33" si="14">E20+E23</f>
        <v>0</v>
      </c>
      <c r="F33" s="25">
        <f t="shared" si="14"/>
        <v>833.33333333333394</v>
      </c>
      <c r="G33" s="25">
        <f t="shared" si="14"/>
        <v>0</v>
      </c>
      <c r="H33" s="25">
        <f t="shared" si="14"/>
        <v>-500</v>
      </c>
      <c r="I33" s="25">
        <f t="shared" si="14"/>
        <v>1666.666666666667</v>
      </c>
      <c r="J33" s="25">
        <f t="shared" si="14"/>
        <v>1666.666666666667</v>
      </c>
      <c r="K33" s="25">
        <f t="shared" si="14"/>
        <v>1666.666666666667</v>
      </c>
      <c r="L33" s="25">
        <f t="shared" si="14"/>
        <v>1666.666666666667</v>
      </c>
      <c r="M33" s="25">
        <f t="shared" si="14"/>
        <v>1666.666666666667</v>
      </c>
      <c r="N33" s="25">
        <f t="shared" si="14"/>
        <v>1666.666666666667</v>
      </c>
      <c r="O33" s="25">
        <f t="shared" si="14"/>
        <v>0</v>
      </c>
      <c r="P33" s="25">
        <f t="shared" si="14"/>
        <v>0</v>
      </c>
      <c r="Q33" s="25">
        <f t="shared" si="13"/>
        <v>10333.333333333336</v>
      </c>
    </row>
    <row r="34" spans="2:17" x14ac:dyDescent="0.2">
      <c r="B34" s="16" t="s">
        <v>77</v>
      </c>
      <c r="E34" s="33">
        <f t="shared" ref="E34:P34" si="15">E19+E24</f>
        <v>86666.666666666657</v>
      </c>
      <c r="F34" s="33">
        <f t="shared" si="15"/>
        <v>67500</v>
      </c>
      <c r="G34" s="33">
        <f t="shared" si="15"/>
        <v>79400</v>
      </c>
      <c r="H34" s="33">
        <f t="shared" si="15"/>
        <v>67500</v>
      </c>
      <c r="I34" s="33">
        <f t="shared" si="15"/>
        <v>67500</v>
      </c>
      <c r="J34" s="33">
        <f t="shared" si="15"/>
        <v>67500</v>
      </c>
      <c r="K34" s="33">
        <f t="shared" si="15"/>
        <v>67500</v>
      </c>
      <c r="L34" s="33">
        <f t="shared" si="15"/>
        <v>67500</v>
      </c>
      <c r="M34" s="33">
        <f t="shared" si="15"/>
        <v>67500</v>
      </c>
      <c r="N34" s="33">
        <f t="shared" si="15"/>
        <v>67500</v>
      </c>
      <c r="O34" s="33">
        <f t="shared" si="15"/>
        <v>86666.666666666657</v>
      </c>
      <c r="P34" s="33">
        <f t="shared" si="15"/>
        <v>107500</v>
      </c>
      <c r="Q34" s="25">
        <f t="shared" si="13"/>
        <v>900233.33333333326</v>
      </c>
    </row>
    <row r="35" spans="2:17" x14ac:dyDescent="0.2">
      <c r="B35" s="16" t="s">
        <v>78</v>
      </c>
      <c r="E35" s="33">
        <f>E25+E18</f>
        <v>0</v>
      </c>
      <c r="F35" s="33">
        <f t="shared" ref="F35:P35" si="16">F25+F18-F26</f>
        <v>0</v>
      </c>
      <c r="G35" s="33">
        <f t="shared" si="16"/>
        <v>0</v>
      </c>
      <c r="H35" s="33">
        <f t="shared" si="16"/>
        <v>0</v>
      </c>
      <c r="I35" s="33">
        <f t="shared" si="16"/>
        <v>0</v>
      </c>
      <c r="J35" s="33">
        <f t="shared" si="16"/>
        <v>0</v>
      </c>
      <c r="K35" s="33">
        <f t="shared" si="16"/>
        <v>0</v>
      </c>
      <c r="L35" s="33">
        <f t="shared" si="16"/>
        <v>0</v>
      </c>
      <c r="M35" s="33">
        <f t="shared" si="16"/>
        <v>0</v>
      </c>
      <c r="N35" s="33">
        <f t="shared" si="16"/>
        <v>0</v>
      </c>
      <c r="O35" s="33">
        <f t="shared" si="16"/>
        <v>0</v>
      </c>
      <c r="P35" s="33">
        <f t="shared" si="16"/>
        <v>0</v>
      </c>
      <c r="Q35" s="25">
        <f t="shared" si="13"/>
        <v>0</v>
      </c>
    </row>
    <row r="36" spans="2:17" x14ac:dyDescent="0.2"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2:17" x14ac:dyDescent="0.2">
      <c r="B37" s="31" t="s">
        <v>80</v>
      </c>
      <c r="E37" s="33">
        <f>IF(E5&lt;0, (E4*E13)+(-E5*E14)-SUM(E33:E35), (E4*E13)-SUM(E33:E35))-E26</f>
        <v>0</v>
      </c>
      <c r="F37" s="33">
        <f>IF(F5&lt;0, (F4*F13)+(-F5*F14)-SUM(F33:F35), (F4*F13)-SUM(F33:F35))-F26</f>
        <v>0</v>
      </c>
      <c r="G37" s="33">
        <f t="shared" ref="G37:P37" si="17">IF(G5&lt;0, (G4*G13)+(-G5*G14)-SUM(G33:G35), (G4*G13)-SUM(G33:G35))-G26</f>
        <v>0</v>
      </c>
      <c r="H37" s="33">
        <f t="shared" si="17"/>
        <v>0</v>
      </c>
      <c r="I37" s="33">
        <f t="shared" si="17"/>
        <v>-8.1854523159563541E-12</v>
      </c>
      <c r="J37" s="33">
        <f t="shared" si="17"/>
        <v>-8.1854523159563541E-12</v>
      </c>
      <c r="K37" s="33">
        <f t="shared" si="17"/>
        <v>-8.1854523159563541E-12</v>
      </c>
      <c r="L37" s="33">
        <f t="shared" si="17"/>
        <v>-8.1854523159563541E-12</v>
      </c>
      <c r="M37" s="33">
        <f t="shared" si="17"/>
        <v>-8.1854523159563541E-12</v>
      </c>
      <c r="N37" s="33">
        <f t="shared" si="17"/>
        <v>-8.1854523159563541E-12</v>
      </c>
      <c r="O37" s="33">
        <f t="shared" si="17"/>
        <v>0</v>
      </c>
      <c r="P37" s="33">
        <f t="shared" si="17"/>
        <v>0</v>
      </c>
      <c r="Q37" s="25">
        <f t="shared" si="13"/>
        <v>-4.9112713895738125E-11</v>
      </c>
    </row>
    <row r="39" spans="2:17" x14ac:dyDescent="0.2">
      <c r="B39" s="32" t="s">
        <v>85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2"/>
  <sheetViews>
    <sheetView showGridLines="0" zoomScale="93" zoomScaleNormal="93" workbookViewId="0">
      <pane ySplit="9" topLeftCell="A38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9.42578125" customWidth="1"/>
    <col min="2" max="2" width="6.85546875" customWidth="1"/>
    <col min="3" max="3" width="21.42578125" customWidth="1"/>
    <col min="4" max="4" width="12.7109375" customWidth="1"/>
    <col min="5" max="5" width="24.7109375" customWidth="1"/>
    <col min="6" max="6" width="8.42578125" customWidth="1"/>
    <col min="7" max="7" width="10.7109375" customWidth="1"/>
    <col min="8" max="8" width="12.85546875" customWidth="1"/>
    <col min="9" max="9" width="16.140625" customWidth="1"/>
    <col min="10" max="10" width="19.85546875" customWidth="1"/>
    <col min="11" max="11" width="14.5703125" customWidth="1"/>
    <col min="12" max="12" width="2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3.25" x14ac:dyDescent="0.35">
      <c r="A1" s="96" t="s">
        <v>140</v>
      </c>
      <c r="H1" s="92" t="s">
        <v>400</v>
      </c>
    </row>
    <row r="2" spans="1:11" ht="15" customHeight="1" x14ac:dyDescent="0.35">
      <c r="A2" s="96"/>
    </row>
    <row r="3" spans="1:11" x14ac:dyDescent="0.25">
      <c r="A3" s="133" t="s">
        <v>214</v>
      </c>
      <c r="C3" t="s">
        <v>407</v>
      </c>
    </row>
    <row r="4" spans="1:11" ht="13.5" hidden="1" customHeight="1" x14ac:dyDescent="0.35">
      <c r="A4" s="96"/>
    </row>
    <row r="5" spans="1:11" ht="13.5" hidden="1" customHeight="1" x14ac:dyDescent="0.25">
      <c r="A5" t="e">
        <v>#NAME?</v>
      </c>
      <c r="B5" t="e">
        <v>#NAME?</v>
      </c>
    </row>
    <row r="6" spans="1:11" ht="13.5" customHeight="1" x14ac:dyDescent="0.25"/>
    <row r="7" spans="1:11" x14ac:dyDescent="0.25">
      <c r="A7" s="82" t="s">
        <v>141</v>
      </c>
      <c r="B7" s="82" t="s">
        <v>141</v>
      </c>
      <c r="C7" s="82" t="s">
        <v>141</v>
      </c>
      <c r="D7" s="82" t="s">
        <v>141</v>
      </c>
      <c r="E7" s="82" t="s">
        <v>141</v>
      </c>
      <c r="F7" s="82" t="s">
        <v>141</v>
      </c>
      <c r="G7" s="82" t="s">
        <v>141</v>
      </c>
      <c r="H7" s="82" t="s">
        <v>142</v>
      </c>
      <c r="I7" s="83" t="s">
        <v>406</v>
      </c>
      <c r="J7" s="84"/>
      <c r="K7" s="84"/>
    </row>
    <row r="8" spans="1:11" ht="29.25" customHeight="1" x14ac:dyDescent="0.25">
      <c r="A8" s="82" t="s">
        <v>141</v>
      </c>
      <c r="B8" s="137" t="s">
        <v>141</v>
      </c>
      <c r="C8" s="137" t="s">
        <v>141</v>
      </c>
      <c r="D8" s="137" t="s">
        <v>141</v>
      </c>
      <c r="E8" s="137" t="s">
        <v>141</v>
      </c>
      <c r="F8" s="137" t="s">
        <v>141</v>
      </c>
      <c r="G8" s="137" t="s">
        <v>141</v>
      </c>
      <c r="H8" s="82" t="s">
        <v>141</v>
      </c>
      <c r="I8" s="93" t="s">
        <v>143</v>
      </c>
      <c r="J8" s="93" t="s">
        <v>144</v>
      </c>
      <c r="K8" s="134" t="s">
        <v>145</v>
      </c>
    </row>
    <row r="9" spans="1:11" x14ac:dyDescent="0.25">
      <c r="A9" s="82" t="s">
        <v>146</v>
      </c>
      <c r="B9" s="86"/>
      <c r="C9" s="82" t="s">
        <v>147</v>
      </c>
      <c r="D9" s="82" t="s">
        <v>148</v>
      </c>
      <c r="E9" s="86"/>
      <c r="F9" s="82" t="s">
        <v>176</v>
      </c>
      <c r="G9" s="82" t="s">
        <v>149</v>
      </c>
      <c r="H9" s="82" t="s">
        <v>150</v>
      </c>
      <c r="I9" s="87" t="s">
        <v>151</v>
      </c>
      <c r="J9" s="87" t="s">
        <v>141</v>
      </c>
      <c r="K9" s="87" t="s">
        <v>152</v>
      </c>
    </row>
    <row r="10" spans="1:11" hidden="1" x14ac:dyDescent="0.25">
      <c r="A10" s="83" t="s">
        <v>153</v>
      </c>
      <c r="B10" s="85" t="s">
        <v>154</v>
      </c>
      <c r="C10" s="85" t="s">
        <v>155</v>
      </c>
      <c r="D10" s="85" t="s">
        <v>156</v>
      </c>
      <c r="E10" s="85" t="s">
        <v>157</v>
      </c>
      <c r="F10" s="85" t="s">
        <v>158</v>
      </c>
      <c r="G10" s="85" t="s">
        <v>159</v>
      </c>
      <c r="H10" s="83" t="s">
        <v>194</v>
      </c>
      <c r="I10" s="128">
        <v>-6461534.051</v>
      </c>
      <c r="J10" s="88"/>
      <c r="K10" s="129">
        <v>-255993.06</v>
      </c>
    </row>
    <row r="11" spans="1:11" x14ac:dyDescent="0.25">
      <c r="A11" s="83" t="s">
        <v>153</v>
      </c>
      <c r="B11" s="85" t="s">
        <v>154</v>
      </c>
      <c r="C11" s="85" t="s">
        <v>155</v>
      </c>
      <c r="D11" s="85" t="s">
        <v>156</v>
      </c>
      <c r="E11" s="85" t="s">
        <v>157</v>
      </c>
      <c r="F11" s="85" t="s">
        <v>158</v>
      </c>
      <c r="G11" s="85" t="s">
        <v>159</v>
      </c>
      <c r="H11" s="83" t="s">
        <v>325</v>
      </c>
      <c r="I11" s="128">
        <v>364.536</v>
      </c>
      <c r="J11" s="88"/>
      <c r="K11" s="129">
        <v>15.86</v>
      </c>
    </row>
    <row r="12" spans="1:11" x14ac:dyDescent="0.25">
      <c r="A12" s="83" t="s">
        <v>153</v>
      </c>
      <c r="B12" s="85" t="s">
        <v>154</v>
      </c>
      <c r="C12" s="85" t="s">
        <v>155</v>
      </c>
      <c r="D12" s="85" t="s">
        <v>156</v>
      </c>
      <c r="E12" s="85" t="s">
        <v>157</v>
      </c>
      <c r="F12" s="85" t="s">
        <v>158</v>
      </c>
      <c r="G12" s="85" t="s">
        <v>159</v>
      </c>
      <c r="H12" s="83" t="s">
        <v>326</v>
      </c>
      <c r="I12" s="128">
        <v>194.58699999999999</v>
      </c>
      <c r="J12" s="88"/>
      <c r="K12" s="129">
        <v>8.58</v>
      </c>
    </row>
    <row r="13" spans="1:11" x14ac:dyDescent="0.25">
      <c r="A13" s="83" t="s">
        <v>153</v>
      </c>
      <c r="B13" s="85" t="s">
        <v>154</v>
      </c>
      <c r="C13" s="85" t="s">
        <v>155</v>
      </c>
      <c r="D13" s="85" t="s">
        <v>156</v>
      </c>
      <c r="E13" s="85" t="s">
        <v>157</v>
      </c>
      <c r="F13" s="85" t="s">
        <v>158</v>
      </c>
      <c r="G13" s="85" t="s">
        <v>159</v>
      </c>
      <c r="H13" s="83" t="s">
        <v>207</v>
      </c>
      <c r="I13" s="128">
        <v>849081.23800000001</v>
      </c>
      <c r="J13" s="88"/>
      <c r="K13" s="129">
        <v>37689.769999999997</v>
      </c>
    </row>
    <row r="14" spans="1:11" x14ac:dyDescent="0.25">
      <c r="A14" s="83" t="s">
        <v>153</v>
      </c>
      <c r="B14" s="85" t="s">
        <v>154</v>
      </c>
      <c r="C14" s="85" t="s">
        <v>155</v>
      </c>
      <c r="D14" s="85" t="s">
        <v>156</v>
      </c>
      <c r="E14" s="85" t="s">
        <v>157</v>
      </c>
      <c r="F14" s="85" t="s">
        <v>158</v>
      </c>
      <c r="G14" s="85" t="s">
        <v>159</v>
      </c>
      <c r="H14" s="83" t="s">
        <v>324</v>
      </c>
      <c r="I14" s="128">
        <v>-501.4</v>
      </c>
      <c r="J14" s="88"/>
      <c r="K14" s="129">
        <v>-22.33</v>
      </c>
    </row>
    <row r="15" spans="1:11" x14ac:dyDescent="0.25">
      <c r="A15" s="83" t="s">
        <v>153</v>
      </c>
      <c r="B15" s="85" t="s">
        <v>154</v>
      </c>
      <c r="C15" s="85" t="s">
        <v>155</v>
      </c>
      <c r="D15" s="85" t="s">
        <v>156</v>
      </c>
      <c r="E15" s="85" t="s">
        <v>157</v>
      </c>
      <c r="F15" s="85" t="s">
        <v>158</v>
      </c>
      <c r="G15" s="85" t="s">
        <v>159</v>
      </c>
      <c r="H15" s="83" t="s">
        <v>208</v>
      </c>
      <c r="I15" s="128">
        <v>95055</v>
      </c>
      <c r="J15" s="88"/>
      <c r="K15" s="129">
        <v>4237.46</v>
      </c>
    </row>
    <row r="16" spans="1:11" x14ac:dyDescent="0.25">
      <c r="A16" s="83" t="s">
        <v>153</v>
      </c>
      <c r="B16" s="85" t="s">
        <v>154</v>
      </c>
      <c r="C16" s="85" t="s">
        <v>155</v>
      </c>
      <c r="D16" s="85" t="s">
        <v>156</v>
      </c>
      <c r="E16" s="85" t="s">
        <v>157</v>
      </c>
      <c r="F16" s="85" t="s">
        <v>158</v>
      </c>
      <c r="G16" s="85" t="s">
        <v>159</v>
      </c>
      <c r="H16" s="83" t="s">
        <v>209</v>
      </c>
      <c r="I16" s="128">
        <v>1332113.8189999999</v>
      </c>
      <c r="J16" s="88"/>
      <c r="K16" s="129">
        <v>59743.89</v>
      </c>
    </row>
    <row r="17" spans="1:11" x14ac:dyDescent="0.25">
      <c r="A17" s="83" t="s">
        <v>153</v>
      </c>
      <c r="B17" s="85" t="s">
        <v>154</v>
      </c>
      <c r="C17" s="85" t="s">
        <v>155</v>
      </c>
      <c r="D17" s="85" t="s">
        <v>156</v>
      </c>
      <c r="E17" s="85" t="s">
        <v>157</v>
      </c>
      <c r="F17" s="85" t="s">
        <v>158</v>
      </c>
      <c r="G17" s="85" t="s">
        <v>159</v>
      </c>
      <c r="H17" s="83" t="s">
        <v>210</v>
      </c>
      <c r="I17" s="128">
        <v>3184115.66</v>
      </c>
      <c r="J17" s="88"/>
      <c r="K17" s="129">
        <v>143189.67000000001</v>
      </c>
    </row>
    <row r="18" spans="1:11" x14ac:dyDescent="0.25">
      <c r="A18" s="83" t="s">
        <v>153</v>
      </c>
      <c r="B18" s="85" t="s">
        <v>154</v>
      </c>
      <c r="C18" s="85" t="s">
        <v>155</v>
      </c>
      <c r="D18" s="85" t="s">
        <v>156</v>
      </c>
      <c r="E18" s="85" t="s">
        <v>157</v>
      </c>
      <c r="F18" s="85" t="s">
        <v>158</v>
      </c>
      <c r="G18" s="85" t="s">
        <v>159</v>
      </c>
      <c r="H18" s="83" t="s">
        <v>211</v>
      </c>
      <c r="I18" s="128">
        <v>49945.457999999999</v>
      </c>
      <c r="J18" s="88"/>
      <c r="K18" s="129">
        <v>2255.5300000000002</v>
      </c>
    </row>
    <row r="19" spans="1:11" x14ac:dyDescent="0.25">
      <c r="A19" s="83" t="s">
        <v>153</v>
      </c>
      <c r="B19" s="85" t="s">
        <v>154</v>
      </c>
      <c r="C19" s="85" t="s">
        <v>155</v>
      </c>
      <c r="D19" s="85" t="s">
        <v>156</v>
      </c>
      <c r="E19" s="85" t="s">
        <v>157</v>
      </c>
      <c r="F19" s="85" t="s">
        <v>158</v>
      </c>
      <c r="G19" s="85" t="s">
        <v>159</v>
      </c>
      <c r="H19" s="83" t="s">
        <v>212</v>
      </c>
      <c r="I19" s="128">
        <v>951165.15300000005</v>
      </c>
      <c r="J19" s="88"/>
      <c r="K19" s="129">
        <v>43211.53</v>
      </c>
    </row>
    <row r="20" spans="1:11" hidden="1" x14ac:dyDescent="0.25">
      <c r="A20" s="83" t="s">
        <v>153</v>
      </c>
      <c r="B20" s="85" t="s">
        <v>154</v>
      </c>
      <c r="C20" s="85" t="s">
        <v>155</v>
      </c>
      <c r="D20" s="85" t="s">
        <v>160</v>
      </c>
      <c r="E20" s="85" t="s">
        <v>161</v>
      </c>
      <c r="F20" s="85" t="s">
        <v>158</v>
      </c>
      <c r="G20" s="85" t="s">
        <v>159</v>
      </c>
      <c r="H20" s="83" t="s">
        <v>194</v>
      </c>
      <c r="I20" s="128">
        <v>-9029184.3550000004</v>
      </c>
      <c r="J20" s="88"/>
      <c r="K20" s="129">
        <v>-357718.17</v>
      </c>
    </row>
    <row r="21" spans="1:11" x14ac:dyDescent="0.25">
      <c r="A21" s="83" t="s">
        <v>153</v>
      </c>
      <c r="B21" s="85" t="s">
        <v>154</v>
      </c>
      <c r="C21" s="85" t="s">
        <v>155</v>
      </c>
      <c r="D21" s="85" t="s">
        <v>160</v>
      </c>
      <c r="E21" s="85" t="s">
        <v>161</v>
      </c>
      <c r="F21" s="85" t="s">
        <v>158</v>
      </c>
      <c r="G21" s="85" t="s">
        <v>159</v>
      </c>
      <c r="H21" s="83" t="s">
        <v>207</v>
      </c>
      <c r="I21" s="128">
        <v>1446667.247</v>
      </c>
      <c r="J21" s="88"/>
      <c r="K21" s="129">
        <v>64216.15</v>
      </c>
    </row>
    <row r="22" spans="1:11" x14ac:dyDescent="0.25">
      <c r="A22" s="83" t="s">
        <v>153</v>
      </c>
      <c r="B22" s="85" t="s">
        <v>154</v>
      </c>
      <c r="C22" s="85" t="s">
        <v>155</v>
      </c>
      <c r="D22" s="85" t="s">
        <v>160</v>
      </c>
      <c r="E22" s="85" t="s">
        <v>161</v>
      </c>
      <c r="F22" s="85" t="s">
        <v>158</v>
      </c>
      <c r="G22" s="85" t="s">
        <v>159</v>
      </c>
      <c r="H22" s="83" t="s">
        <v>208</v>
      </c>
      <c r="I22" s="128">
        <v>1203560</v>
      </c>
      <c r="J22" s="88"/>
      <c r="K22" s="129">
        <v>53653.5</v>
      </c>
    </row>
    <row r="23" spans="1:11" x14ac:dyDescent="0.25">
      <c r="A23" s="83" t="s">
        <v>153</v>
      </c>
      <c r="B23" s="85" t="s">
        <v>154</v>
      </c>
      <c r="C23" s="85" t="s">
        <v>155</v>
      </c>
      <c r="D23" s="85" t="s">
        <v>160</v>
      </c>
      <c r="E23" s="85" t="s">
        <v>161</v>
      </c>
      <c r="F23" s="85" t="s">
        <v>158</v>
      </c>
      <c r="G23" s="85" t="s">
        <v>159</v>
      </c>
      <c r="H23" s="83" t="s">
        <v>209</v>
      </c>
      <c r="I23" s="128">
        <v>2123756.7439999999</v>
      </c>
      <c r="J23" s="88"/>
      <c r="K23" s="129">
        <v>95248.35</v>
      </c>
    </row>
    <row r="24" spans="1:11" x14ac:dyDescent="0.25">
      <c r="A24" s="83" t="s">
        <v>153</v>
      </c>
      <c r="B24" s="85" t="s">
        <v>154</v>
      </c>
      <c r="C24" s="85" t="s">
        <v>155</v>
      </c>
      <c r="D24" s="85" t="s">
        <v>160</v>
      </c>
      <c r="E24" s="85" t="s">
        <v>161</v>
      </c>
      <c r="F24" s="85" t="s">
        <v>158</v>
      </c>
      <c r="G24" s="85" t="s">
        <v>159</v>
      </c>
      <c r="H24" s="83" t="s">
        <v>210</v>
      </c>
      <c r="I24" s="128">
        <v>1713310</v>
      </c>
      <c r="J24" s="88"/>
      <c r="K24" s="129">
        <v>77047.55</v>
      </c>
    </row>
    <row r="25" spans="1:11" x14ac:dyDescent="0.25">
      <c r="A25" s="83" t="s">
        <v>153</v>
      </c>
      <c r="B25" s="85" t="s">
        <v>154</v>
      </c>
      <c r="C25" s="85" t="s">
        <v>155</v>
      </c>
      <c r="D25" s="85" t="s">
        <v>160</v>
      </c>
      <c r="E25" s="85" t="s">
        <v>161</v>
      </c>
      <c r="F25" s="85" t="s">
        <v>158</v>
      </c>
      <c r="G25" s="85" t="s">
        <v>159</v>
      </c>
      <c r="H25" s="83" t="s">
        <v>211</v>
      </c>
      <c r="I25" s="128">
        <v>696662.38300000003</v>
      </c>
      <c r="J25" s="88"/>
      <c r="K25" s="129">
        <v>31461.279999999999</v>
      </c>
    </row>
    <row r="26" spans="1:11" x14ac:dyDescent="0.25">
      <c r="A26" s="83" t="s">
        <v>153</v>
      </c>
      <c r="B26" s="85" t="s">
        <v>154</v>
      </c>
      <c r="C26" s="85" t="s">
        <v>155</v>
      </c>
      <c r="D26" s="85" t="s">
        <v>160</v>
      </c>
      <c r="E26" s="85" t="s">
        <v>161</v>
      </c>
      <c r="F26" s="85" t="s">
        <v>158</v>
      </c>
      <c r="G26" s="85" t="s">
        <v>159</v>
      </c>
      <c r="H26" s="83" t="s">
        <v>212</v>
      </c>
      <c r="I26" s="128">
        <v>1845227.9809999999</v>
      </c>
      <c r="J26" s="88"/>
      <c r="K26" s="129">
        <v>83828.66</v>
      </c>
    </row>
    <row r="27" spans="1:11" hidden="1" x14ac:dyDescent="0.25">
      <c r="A27" s="83" t="s">
        <v>153</v>
      </c>
      <c r="B27" s="85" t="s">
        <v>154</v>
      </c>
      <c r="C27" s="85" t="s">
        <v>155</v>
      </c>
      <c r="D27" s="85" t="s">
        <v>162</v>
      </c>
      <c r="E27" s="85" t="s">
        <v>163</v>
      </c>
      <c r="F27" s="85" t="s">
        <v>158</v>
      </c>
      <c r="G27" s="85" t="s">
        <v>159</v>
      </c>
      <c r="H27" s="83" t="s">
        <v>194</v>
      </c>
      <c r="I27" s="128">
        <v>-17647540.603999998</v>
      </c>
      <c r="J27" s="88"/>
      <c r="K27" s="129">
        <v>-699160.27</v>
      </c>
    </row>
    <row r="28" spans="1:11" x14ac:dyDescent="0.25">
      <c r="A28" s="83" t="s">
        <v>153</v>
      </c>
      <c r="B28" s="85" t="s">
        <v>154</v>
      </c>
      <c r="C28" s="85" t="s">
        <v>155</v>
      </c>
      <c r="D28" s="85" t="s">
        <v>162</v>
      </c>
      <c r="E28" s="85" t="s">
        <v>163</v>
      </c>
      <c r="F28" s="85" t="s">
        <v>158</v>
      </c>
      <c r="G28" s="85" t="s">
        <v>159</v>
      </c>
      <c r="H28" s="83" t="s">
        <v>207</v>
      </c>
      <c r="I28" s="128">
        <v>379320</v>
      </c>
      <c r="J28" s="88"/>
      <c r="K28" s="129">
        <v>16837.63</v>
      </c>
    </row>
    <row r="29" spans="1:11" x14ac:dyDescent="0.25">
      <c r="A29" s="83" t="s">
        <v>153</v>
      </c>
      <c r="B29" s="85" t="s">
        <v>154</v>
      </c>
      <c r="C29" s="85" t="s">
        <v>155</v>
      </c>
      <c r="D29" s="85" t="s">
        <v>162</v>
      </c>
      <c r="E29" s="85" t="s">
        <v>163</v>
      </c>
      <c r="F29" s="85" t="s">
        <v>158</v>
      </c>
      <c r="G29" s="85" t="s">
        <v>159</v>
      </c>
      <c r="H29" s="83" t="s">
        <v>208</v>
      </c>
      <c r="I29" s="128">
        <v>325560</v>
      </c>
      <c r="J29" s="88"/>
      <c r="K29" s="129">
        <v>14513.14</v>
      </c>
    </row>
    <row r="30" spans="1:11" x14ac:dyDescent="0.25">
      <c r="A30" s="83" t="s">
        <v>153</v>
      </c>
      <c r="B30" s="85" t="s">
        <v>154</v>
      </c>
      <c r="C30" s="85" t="s">
        <v>155</v>
      </c>
      <c r="D30" s="85" t="s">
        <v>162</v>
      </c>
      <c r="E30" s="85" t="s">
        <v>163</v>
      </c>
      <c r="F30" s="85" t="s">
        <v>158</v>
      </c>
      <c r="G30" s="85" t="s">
        <v>159</v>
      </c>
      <c r="H30" s="83" t="s">
        <v>209</v>
      </c>
      <c r="I30" s="128">
        <v>4014220.6039999998</v>
      </c>
      <c r="J30" s="88"/>
      <c r="K30" s="129">
        <v>180033.79</v>
      </c>
    </row>
    <row r="31" spans="1:11" x14ac:dyDescent="0.25">
      <c r="A31" s="83" t="s">
        <v>153</v>
      </c>
      <c r="B31" s="85" t="s">
        <v>154</v>
      </c>
      <c r="C31" s="85" t="s">
        <v>155</v>
      </c>
      <c r="D31" s="85" t="s">
        <v>162</v>
      </c>
      <c r="E31" s="85" t="s">
        <v>163</v>
      </c>
      <c r="F31" s="85" t="s">
        <v>158</v>
      </c>
      <c r="G31" s="85" t="s">
        <v>159</v>
      </c>
      <c r="H31" s="83" t="s">
        <v>210</v>
      </c>
      <c r="I31" s="128">
        <v>3498900</v>
      </c>
      <c r="J31" s="88"/>
      <c r="K31" s="129">
        <v>157345.53</v>
      </c>
    </row>
    <row r="32" spans="1:11" x14ac:dyDescent="0.25">
      <c r="A32" s="83" t="s">
        <v>153</v>
      </c>
      <c r="B32" s="85" t="s">
        <v>154</v>
      </c>
      <c r="C32" s="85" t="s">
        <v>155</v>
      </c>
      <c r="D32" s="85" t="s">
        <v>162</v>
      </c>
      <c r="E32" s="85" t="s">
        <v>163</v>
      </c>
      <c r="F32" s="85" t="s">
        <v>158</v>
      </c>
      <c r="G32" s="85" t="s">
        <v>159</v>
      </c>
      <c r="H32" s="83" t="s">
        <v>211</v>
      </c>
      <c r="I32" s="128">
        <v>2040300</v>
      </c>
      <c r="J32" s="88"/>
      <c r="K32" s="129">
        <v>92139.95</v>
      </c>
    </row>
    <row r="33" spans="1:11" x14ac:dyDescent="0.25">
      <c r="A33" s="83" t="s">
        <v>153</v>
      </c>
      <c r="B33" s="85" t="s">
        <v>154</v>
      </c>
      <c r="C33" s="85" t="s">
        <v>155</v>
      </c>
      <c r="D33" s="85" t="s">
        <v>162</v>
      </c>
      <c r="E33" s="85" t="s">
        <v>163</v>
      </c>
      <c r="F33" s="85" t="s">
        <v>158</v>
      </c>
      <c r="G33" s="85" t="s">
        <v>159</v>
      </c>
      <c r="H33" s="83" t="s">
        <v>212</v>
      </c>
      <c r="I33" s="128">
        <v>7389240</v>
      </c>
      <c r="J33" s="88"/>
      <c r="K33" s="129">
        <v>335693.2</v>
      </c>
    </row>
    <row r="34" spans="1:11" hidden="1" x14ac:dyDescent="0.25">
      <c r="A34" s="83" t="s">
        <v>153</v>
      </c>
      <c r="B34" s="85" t="s">
        <v>154</v>
      </c>
      <c r="C34" s="85" t="s">
        <v>155</v>
      </c>
      <c r="D34" s="85" t="s">
        <v>164</v>
      </c>
      <c r="E34" s="85" t="s">
        <v>165</v>
      </c>
      <c r="F34" s="85" t="s">
        <v>158</v>
      </c>
      <c r="G34" s="85" t="s">
        <v>159</v>
      </c>
      <c r="H34" s="83" t="s">
        <v>194</v>
      </c>
      <c r="I34" s="128">
        <v>-4623132.0130000003</v>
      </c>
      <c r="J34" s="88"/>
      <c r="K34" s="129">
        <v>-183159.21</v>
      </c>
    </row>
    <row r="35" spans="1:11" x14ac:dyDescent="0.25">
      <c r="A35" s="83" t="s">
        <v>153</v>
      </c>
      <c r="B35" s="85" t="s">
        <v>154</v>
      </c>
      <c r="C35" s="85" t="s">
        <v>155</v>
      </c>
      <c r="D35" s="85" t="s">
        <v>164</v>
      </c>
      <c r="E35" s="85" t="s">
        <v>165</v>
      </c>
      <c r="F35" s="85" t="s">
        <v>158</v>
      </c>
      <c r="G35" s="85" t="s">
        <v>159</v>
      </c>
      <c r="H35" s="83" t="s">
        <v>207</v>
      </c>
      <c r="I35" s="128">
        <v>1169529.5530000001</v>
      </c>
      <c r="J35" s="88"/>
      <c r="K35" s="129">
        <v>51914.25</v>
      </c>
    </row>
    <row r="36" spans="1:11" x14ac:dyDescent="0.25">
      <c r="A36" s="83" t="s">
        <v>153</v>
      </c>
      <c r="B36" s="85" t="s">
        <v>154</v>
      </c>
      <c r="C36" s="85" t="s">
        <v>155</v>
      </c>
      <c r="D36" s="85" t="s">
        <v>164</v>
      </c>
      <c r="E36" s="85" t="s">
        <v>165</v>
      </c>
      <c r="F36" s="85" t="s">
        <v>158</v>
      </c>
      <c r="G36" s="85" t="s">
        <v>159</v>
      </c>
      <c r="H36" s="83" t="s">
        <v>209</v>
      </c>
      <c r="I36" s="128">
        <v>1543082.46</v>
      </c>
      <c r="J36" s="88"/>
      <c r="K36" s="129">
        <v>69205.7</v>
      </c>
    </row>
    <row r="37" spans="1:11" x14ac:dyDescent="0.25">
      <c r="A37" s="83" t="s">
        <v>153</v>
      </c>
      <c r="B37" s="85" t="s">
        <v>154</v>
      </c>
      <c r="C37" s="85" t="s">
        <v>155</v>
      </c>
      <c r="D37" s="85" t="s">
        <v>164</v>
      </c>
      <c r="E37" s="85" t="s">
        <v>165</v>
      </c>
      <c r="F37" s="85" t="s">
        <v>158</v>
      </c>
      <c r="G37" s="85" t="s">
        <v>159</v>
      </c>
      <c r="H37" s="83" t="s">
        <v>210</v>
      </c>
      <c r="I37" s="128">
        <v>216000</v>
      </c>
      <c r="J37" s="88"/>
      <c r="K37" s="129">
        <v>9713.52</v>
      </c>
    </row>
    <row r="38" spans="1:11" x14ac:dyDescent="0.25">
      <c r="A38" s="83" t="s">
        <v>153</v>
      </c>
      <c r="B38" s="85" t="s">
        <v>154</v>
      </c>
      <c r="C38" s="85" t="s">
        <v>155</v>
      </c>
      <c r="D38" s="85" t="s">
        <v>164</v>
      </c>
      <c r="E38" s="85" t="s">
        <v>165</v>
      </c>
      <c r="F38" s="85" t="s">
        <v>158</v>
      </c>
      <c r="G38" s="85" t="s">
        <v>159</v>
      </c>
      <c r="H38" s="83" t="s">
        <v>211</v>
      </c>
      <c r="I38" s="128">
        <v>575100</v>
      </c>
      <c r="J38" s="88"/>
      <c r="K38" s="129">
        <v>25971.52</v>
      </c>
    </row>
    <row r="39" spans="1:11" x14ac:dyDescent="0.25">
      <c r="A39" s="83" t="s">
        <v>153</v>
      </c>
      <c r="B39" s="85" t="s">
        <v>154</v>
      </c>
      <c r="C39" s="85" t="s">
        <v>155</v>
      </c>
      <c r="D39" s="85" t="s">
        <v>164</v>
      </c>
      <c r="E39" s="85" t="s">
        <v>165</v>
      </c>
      <c r="F39" s="85" t="s">
        <v>158</v>
      </c>
      <c r="G39" s="85" t="s">
        <v>159</v>
      </c>
      <c r="H39" s="83" t="s">
        <v>212</v>
      </c>
      <c r="I39" s="128">
        <v>1119420</v>
      </c>
      <c r="J39" s="88"/>
      <c r="K39" s="129">
        <v>50855.25</v>
      </c>
    </row>
    <row r="40" spans="1:11" hidden="1" x14ac:dyDescent="0.25">
      <c r="A40" s="83" t="s">
        <v>153</v>
      </c>
      <c r="B40" s="85" t="s">
        <v>154</v>
      </c>
      <c r="C40" s="85" t="s">
        <v>155</v>
      </c>
      <c r="D40" s="85" t="s">
        <v>177</v>
      </c>
      <c r="E40" s="85" t="s">
        <v>178</v>
      </c>
      <c r="F40" s="85" t="s">
        <v>158</v>
      </c>
      <c r="G40" s="85" t="s">
        <v>159</v>
      </c>
      <c r="H40" s="83" t="s">
        <v>194</v>
      </c>
      <c r="I40" s="128">
        <v>-403200</v>
      </c>
      <c r="J40" s="88"/>
      <c r="K40" s="129">
        <v>-15973.98</v>
      </c>
    </row>
    <row r="41" spans="1:11" x14ac:dyDescent="0.25">
      <c r="A41" s="83" t="s">
        <v>153</v>
      </c>
      <c r="B41" s="85" t="s">
        <v>154</v>
      </c>
      <c r="C41" s="85" t="s">
        <v>155</v>
      </c>
      <c r="D41" s="85" t="s">
        <v>177</v>
      </c>
      <c r="E41" s="85" t="s">
        <v>178</v>
      </c>
      <c r="F41" s="85" t="s">
        <v>158</v>
      </c>
      <c r="G41" s="85" t="s">
        <v>159</v>
      </c>
      <c r="H41" s="83" t="s">
        <v>212</v>
      </c>
      <c r="I41" s="128">
        <v>403200</v>
      </c>
      <c r="J41" s="88"/>
      <c r="K41" s="129">
        <v>18317.37</v>
      </c>
    </row>
    <row r="42" spans="1:11" hidden="1" x14ac:dyDescent="0.25">
      <c r="A42" s="83" t="s">
        <v>153</v>
      </c>
      <c r="B42" s="85" t="s">
        <v>154</v>
      </c>
      <c r="C42" s="85" t="s">
        <v>155</v>
      </c>
      <c r="D42" s="85" t="s">
        <v>330</v>
      </c>
      <c r="E42" s="85" t="s">
        <v>329</v>
      </c>
      <c r="F42" s="85" t="s">
        <v>158</v>
      </c>
      <c r="G42" s="85" t="s">
        <v>159</v>
      </c>
      <c r="H42" s="83" t="s">
        <v>194</v>
      </c>
      <c r="I42" s="128">
        <v>-945068.16</v>
      </c>
      <c r="J42" s="88"/>
      <c r="K42" s="129">
        <v>-37441.71</v>
      </c>
    </row>
    <row r="43" spans="1:11" x14ac:dyDescent="0.25">
      <c r="A43" s="83" t="s">
        <v>153</v>
      </c>
      <c r="B43" s="85" t="s">
        <v>154</v>
      </c>
      <c r="C43" s="85" t="s">
        <v>155</v>
      </c>
      <c r="D43" s="85" t="s">
        <v>330</v>
      </c>
      <c r="E43" s="85" t="s">
        <v>329</v>
      </c>
      <c r="F43" s="85" t="s">
        <v>158</v>
      </c>
      <c r="G43" s="85" t="s">
        <v>159</v>
      </c>
      <c r="H43" s="83" t="s">
        <v>207</v>
      </c>
      <c r="I43" s="128">
        <v>945068.16</v>
      </c>
      <c r="J43" s="88"/>
      <c r="K43" s="129">
        <v>41950.63</v>
      </c>
    </row>
    <row r="44" spans="1:11" hidden="1" x14ac:dyDescent="0.25">
      <c r="A44" s="83" t="s">
        <v>153</v>
      </c>
      <c r="B44" s="85" t="s">
        <v>154</v>
      </c>
      <c r="C44" s="85" t="s">
        <v>155</v>
      </c>
      <c r="D44" s="85" t="s">
        <v>166</v>
      </c>
      <c r="E44" s="85" t="s">
        <v>167</v>
      </c>
      <c r="F44" s="85" t="s">
        <v>158</v>
      </c>
      <c r="G44" s="85" t="s">
        <v>159</v>
      </c>
      <c r="H44" s="83" t="s">
        <v>194</v>
      </c>
      <c r="I44" s="128">
        <v>-10582264.786</v>
      </c>
      <c r="J44" s="88"/>
      <c r="K44" s="129">
        <v>-419248.16</v>
      </c>
    </row>
    <row r="45" spans="1:11" x14ac:dyDescent="0.25">
      <c r="A45" s="83" t="s">
        <v>153</v>
      </c>
      <c r="B45" s="85" t="s">
        <v>154</v>
      </c>
      <c r="C45" s="85" t="s">
        <v>155</v>
      </c>
      <c r="D45" s="85" t="s">
        <v>166</v>
      </c>
      <c r="E45" s="85" t="s">
        <v>167</v>
      </c>
      <c r="F45" s="85" t="s">
        <v>158</v>
      </c>
      <c r="G45" s="85" t="s">
        <v>159</v>
      </c>
      <c r="H45" s="83" t="s">
        <v>207</v>
      </c>
      <c r="I45" s="128">
        <v>2236191.4670000002</v>
      </c>
      <c r="J45" s="88"/>
      <c r="K45" s="129">
        <v>99262.3</v>
      </c>
    </row>
    <row r="46" spans="1:11" x14ac:dyDescent="0.25">
      <c r="A46" s="83" t="s">
        <v>153</v>
      </c>
      <c r="B46" s="85" t="s">
        <v>154</v>
      </c>
      <c r="C46" s="85" t="s">
        <v>155</v>
      </c>
      <c r="D46" s="85" t="s">
        <v>166</v>
      </c>
      <c r="E46" s="85" t="s">
        <v>167</v>
      </c>
      <c r="F46" s="85" t="s">
        <v>158</v>
      </c>
      <c r="G46" s="85" t="s">
        <v>159</v>
      </c>
      <c r="H46" s="83" t="s">
        <v>209</v>
      </c>
      <c r="I46" s="128">
        <v>8346073.3190000001</v>
      </c>
      <c r="J46" s="88"/>
      <c r="K46" s="129">
        <v>374313.04</v>
      </c>
    </row>
    <row r="47" spans="1:11" hidden="1" x14ac:dyDescent="0.25">
      <c r="A47" s="83" t="s">
        <v>153</v>
      </c>
      <c r="B47" s="85" t="s">
        <v>154</v>
      </c>
      <c r="C47" s="85" t="s">
        <v>168</v>
      </c>
      <c r="D47" s="85" t="s">
        <v>169</v>
      </c>
      <c r="E47" s="85" t="s">
        <v>157</v>
      </c>
      <c r="F47" s="85" t="s">
        <v>158</v>
      </c>
      <c r="G47" s="85" t="s">
        <v>159</v>
      </c>
      <c r="H47" s="83" t="s">
        <v>194</v>
      </c>
      <c r="I47" s="128">
        <v>-8723</v>
      </c>
      <c r="J47" s="88"/>
      <c r="K47" s="129">
        <v>-345.59</v>
      </c>
    </row>
    <row r="48" spans="1:11" x14ac:dyDescent="0.25">
      <c r="A48" s="83" t="s">
        <v>153</v>
      </c>
      <c r="B48" s="85" t="s">
        <v>154</v>
      </c>
      <c r="C48" s="85" t="s">
        <v>168</v>
      </c>
      <c r="D48" s="85" t="s">
        <v>169</v>
      </c>
      <c r="E48" s="85" t="s">
        <v>157</v>
      </c>
      <c r="F48" s="85" t="s">
        <v>158</v>
      </c>
      <c r="G48" s="85" t="s">
        <v>159</v>
      </c>
      <c r="H48" s="83" t="s">
        <v>207</v>
      </c>
      <c r="I48" s="128">
        <v>6000</v>
      </c>
      <c r="J48" s="88"/>
      <c r="K48" s="129">
        <v>266.33</v>
      </c>
    </row>
    <row r="49" spans="1:11" x14ac:dyDescent="0.25">
      <c r="A49" s="83" t="s">
        <v>153</v>
      </c>
      <c r="B49" s="85" t="s">
        <v>154</v>
      </c>
      <c r="C49" s="85" t="s">
        <v>168</v>
      </c>
      <c r="D49" s="85" t="s">
        <v>169</v>
      </c>
      <c r="E49" s="85" t="s">
        <v>157</v>
      </c>
      <c r="F49" s="85" t="s">
        <v>158</v>
      </c>
      <c r="G49" s="85" t="s">
        <v>159</v>
      </c>
      <c r="H49" s="83" t="s">
        <v>208</v>
      </c>
      <c r="I49" s="128">
        <v>104</v>
      </c>
      <c r="J49" s="88"/>
      <c r="K49" s="129">
        <v>4.6399999999999997</v>
      </c>
    </row>
    <row r="50" spans="1:11" x14ac:dyDescent="0.25">
      <c r="A50" s="83" t="s">
        <v>153</v>
      </c>
      <c r="B50" s="85" t="s">
        <v>154</v>
      </c>
      <c r="C50" s="85" t="s">
        <v>168</v>
      </c>
      <c r="D50" s="85" t="s">
        <v>169</v>
      </c>
      <c r="E50" s="85" t="s">
        <v>157</v>
      </c>
      <c r="F50" s="85" t="s">
        <v>158</v>
      </c>
      <c r="G50" s="85" t="s">
        <v>159</v>
      </c>
      <c r="H50" s="83" t="s">
        <v>209</v>
      </c>
      <c r="I50" s="128">
        <v>400</v>
      </c>
      <c r="J50" s="88"/>
      <c r="K50" s="129">
        <v>17.940000000000001</v>
      </c>
    </row>
    <row r="51" spans="1:11" x14ac:dyDescent="0.25">
      <c r="A51" s="83" t="s">
        <v>153</v>
      </c>
      <c r="B51" s="85" t="s">
        <v>154</v>
      </c>
      <c r="C51" s="85" t="s">
        <v>168</v>
      </c>
      <c r="D51" s="85" t="s">
        <v>169</v>
      </c>
      <c r="E51" s="85" t="s">
        <v>157</v>
      </c>
      <c r="F51" s="85" t="s">
        <v>158</v>
      </c>
      <c r="G51" s="85" t="s">
        <v>159</v>
      </c>
      <c r="H51" s="83" t="s">
        <v>210</v>
      </c>
      <c r="I51" s="128">
        <v>1880</v>
      </c>
      <c r="J51" s="88"/>
      <c r="K51" s="129">
        <v>84.54</v>
      </c>
    </row>
    <row r="52" spans="1:11" x14ac:dyDescent="0.25">
      <c r="A52" s="83" t="s">
        <v>153</v>
      </c>
      <c r="B52" s="85" t="s">
        <v>154</v>
      </c>
      <c r="C52" s="85" t="s">
        <v>168</v>
      </c>
      <c r="D52" s="85" t="s">
        <v>169</v>
      </c>
      <c r="E52" s="85" t="s">
        <v>157</v>
      </c>
      <c r="F52" s="85" t="s">
        <v>158</v>
      </c>
      <c r="G52" s="85" t="s">
        <v>159</v>
      </c>
      <c r="H52" s="83" t="s">
        <v>212</v>
      </c>
      <c r="I52" s="128">
        <v>339</v>
      </c>
      <c r="J52" s="88"/>
      <c r="K52" s="129">
        <v>15.4</v>
      </c>
    </row>
    <row r="53" spans="1:11" hidden="1" x14ac:dyDescent="0.25">
      <c r="A53" s="83" t="s">
        <v>153</v>
      </c>
      <c r="B53" s="85" t="s">
        <v>154</v>
      </c>
      <c r="C53" s="85" t="s">
        <v>168</v>
      </c>
      <c r="D53" s="85" t="s">
        <v>213</v>
      </c>
      <c r="E53" s="85" t="s">
        <v>161</v>
      </c>
      <c r="F53" s="85" t="s">
        <v>158</v>
      </c>
      <c r="G53" s="85" t="s">
        <v>159</v>
      </c>
      <c r="H53" s="83" t="s">
        <v>194</v>
      </c>
      <c r="I53" s="128">
        <v>-148200</v>
      </c>
      <c r="J53" s="88"/>
      <c r="K53" s="129">
        <v>-5871.39</v>
      </c>
    </row>
    <row r="54" spans="1:11" x14ac:dyDescent="0.25">
      <c r="A54" s="83" t="s">
        <v>153</v>
      </c>
      <c r="B54" s="85" t="s">
        <v>154</v>
      </c>
      <c r="C54" s="85" t="s">
        <v>168</v>
      </c>
      <c r="D54" s="85" t="s">
        <v>213</v>
      </c>
      <c r="E54" s="85" t="s">
        <v>161</v>
      </c>
      <c r="F54" s="85" t="s">
        <v>158</v>
      </c>
      <c r="G54" s="85" t="s">
        <v>159</v>
      </c>
      <c r="H54" s="83" t="s">
        <v>212</v>
      </c>
      <c r="I54" s="128">
        <v>148200</v>
      </c>
      <c r="J54" s="88"/>
      <c r="K54" s="129">
        <v>6732.73</v>
      </c>
    </row>
    <row r="55" spans="1:11" hidden="1" x14ac:dyDescent="0.25">
      <c r="A55" s="83" t="s">
        <v>153</v>
      </c>
      <c r="B55" s="85" t="s">
        <v>154</v>
      </c>
      <c r="C55" s="85" t="s">
        <v>170</v>
      </c>
      <c r="D55" s="85" t="s">
        <v>171</v>
      </c>
      <c r="E55" s="85" t="s">
        <v>157</v>
      </c>
      <c r="F55" s="85" t="s">
        <v>158</v>
      </c>
      <c r="G55" s="85" t="s">
        <v>159</v>
      </c>
      <c r="H55" s="83" t="s">
        <v>194</v>
      </c>
      <c r="I55" s="128">
        <v>-298540.56199999998</v>
      </c>
      <c r="J55" s="88"/>
      <c r="K55" s="129">
        <v>-11827.6</v>
      </c>
    </row>
    <row r="56" spans="1:11" x14ac:dyDescent="0.25">
      <c r="A56" s="83" t="s">
        <v>153</v>
      </c>
      <c r="B56" s="85" t="s">
        <v>154</v>
      </c>
      <c r="C56" s="85" t="s">
        <v>170</v>
      </c>
      <c r="D56" s="85" t="s">
        <v>171</v>
      </c>
      <c r="E56" s="85" t="s">
        <v>157</v>
      </c>
      <c r="F56" s="85" t="s">
        <v>158</v>
      </c>
      <c r="G56" s="85" t="s">
        <v>159</v>
      </c>
      <c r="H56" s="83" t="s">
        <v>207</v>
      </c>
      <c r="I56" s="128">
        <v>77821.97</v>
      </c>
      <c r="J56" s="88"/>
      <c r="K56" s="129">
        <v>3454.44</v>
      </c>
    </row>
    <row r="57" spans="1:11" x14ac:dyDescent="0.25">
      <c r="A57" s="83" t="s">
        <v>153</v>
      </c>
      <c r="B57" s="85" t="s">
        <v>154</v>
      </c>
      <c r="C57" s="85" t="s">
        <v>170</v>
      </c>
      <c r="D57" s="85" t="s">
        <v>171</v>
      </c>
      <c r="E57" s="85" t="s">
        <v>157</v>
      </c>
      <c r="F57" s="85" t="s">
        <v>158</v>
      </c>
      <c r="G57" s="85" t="s">
        <v>159</v>
      </c>
      <c r="H57" s="83" t="s">
        <v>209</v>
      </c>
      <c r="I57" s="128">
        <v>2456</v>
      </c>
      <c r="J57" s="88"/>
      <c r="K57" s="129">
        <v>110.15</v>
      </c>
    </row>
    <row r="58" spans="1:11" x14ac:dyDescent="0.25">
      <c r="A58" s="83" t="s">
        <v>153</v>
      </c>
      <c r="B58" s="85" t="s">
        <v>154</v>
      </c>
      <c r="C58" s="85" t="s">
        <v>170</v>
      </c>
      <c r="D58" s="85" t="s">
        <v>171</v>
      </c>
      <c r="E58" s="85" t="s">
        <v>157</v>
      </c>
      <c r="F58" s="85" t="s">
        <v>158</v>
      </c>
      <c r="G58" s="85" t="s">
        <v>159</v>
      </c>
      <c r="H58" s="83" t="s">
        <v>210</v>
      </c>
      <c r="I58" s="128">
        <v>9813</v>
      </c>
      <c r="J58" s="88"/>
      <c r="K58" s="129">
        <v>441.3</v>
      </c>
    </row>
    <row r="59" spans="1:11" x14ac:dyDescent="0.25">
      <c r="A59" s="83" t="s">
        <v>153</v>
      </c>
      <c r="B59" s="85" t="s">
        <v>154</v>
      </c>
      <c r="C59" s="85" t="s">
        <v>170</v>
      </c>
      <c r="D59" s="85" t="s">
        <v>171</v>
      </c>
      <c r="E59" s="85" t="s">
        <v>157</v>
      </c>
      <c r="F59" s="85" t="s">
        <v>158</v>
      </c>
      <c r="G59" s="85" t="s">
        <v>159</v>
      </c>
      <c r="H59" s="83" t="s">
        <v>211</v>
      </c>
      <c r="I59" s="128">
        <v>241</v>
      </c>
      <c r="J59" s="88"/>
      <c r="K59" s="129">
        <v>10.88</v>
      </c>
    </row>
    <row r="60" spans="1:11" x14ac:dyDescent="0.25">
      <c r="A60" s="83" t="s">
        <v>153</v>
      </c>
      <c r="B60" s="85" t="s">
        <v>154</v>
      </c>
      <c r="C60" s="85" t="s">
        <v>170</v>
      </c>
      <c r="D60" s="85" t="s">
        <v>171</v>
      </c>
      <c r="E60" s="85" t="s">
        <v>157</v>
      </c>
      <c r="F60" s="85" t="s">
        <v>158</v>
      </c>
      <c r="G60" s="85" t="s">
        <v>159</v>
      </c>
      <c r="H60" s="83" t="s">
        <v>212</v>
      </c>
      <c r="I60" s="128">
        <v>208208.592</v>
      </c>
      <c r="J60" s="88"/>
      <c r="K60" s="129">
        <v>9458.9</v>
      </c>
    </row>
    <row r="61" spans="1:11" hidden="1" x14ac:dyDescent="0.25">
      <c r="A61" s="83" t="s">
        <v>153</v>
      </c>
      <c r="B61" s="85" t="s">
        <v>154</v>
      </c>
      <c r="C61" s="85" t="s">
        <v>170</v>
      </c>
      <c r="D61" s="85" t="s">
        <v>172</v>
      </c>
      <c r="E61" s="85" t="s">
        <v>161</v>
      </c>
      <c r="F61" s="85" t="s">
        <v>158</v>
      </c>
      <c r="G61" s="85" t="s">
        <v>159</v>
      </c>
      <c r="H61" s="83" t="s">
        <v>194</v>
      </c>
      <c r="I61" s="128">
        <v>-50214</v>
      </c>
      <c r="J61" s="88"/>
      <c r="K61" s="129">
        <v>-1989.38</v>
      </c>
    </row>
    <row r="62" spans="1:11" x14ac:dyDescent="0.25">
      <c r="A62" s="83" t="s">
        <v>153</v>
      </c>
      <c r="B62" s="85" t="s">
        <v>154</v>
      </c>
      <c r="C62" s="85" t="s">
        <v>170</v>
      </c>
      <c r="D62" s="85" t="s">
        <v>172</v>
      </c>
      <c r="E62" s="85" t="s">
        <v>161</v>
      </c>
      <c r="F62" s="85" t="s">
        <v>158</v>
      </c>
      <c r="G62" s="85" t="s">
        <v>159</v>
      </c>
      <c r="H62" s="83" t="s">
        <v>207</v>
      </c>
      <c r="I62" s="128">
        <v>30080</v>
      </c>
      <c r="J62" s="88"/>
      <c r="K62" s="129">
        <v>1335.22</v>
      </c>
    </row>
    <row r="63" spans="1:11" x14ac:dyDescent="0.25">
      <c r="A63" s="83" t="s">
        <v>153</v>
      </c>
      <c r="B63" s="85" t="s">
        <v>154</v>
      </c>
      <c r="C63" s="85" t="s">
        <v>170</v>
      </c>
      <c r="D63" s="85" t="s">
        <v>172</v>
      </c>
      <c r="E63" s="85" t="s">
        <v>161</v>
      </c>
      <c r="F63" s="85" t="s">
        <v>158</v>
      </c>
      <c r="G63" s="85" t="s">
        <v>159</v>
      </c>
      <c r="H63" s="83" t="s">
        <v>212</v>
      </c>
      <c r="I63" s="132">
        <v>20134</v>
      </c>
      <c r="J63" s="89"/>
      <c r="K63" s="130">
        <v>914.69</v>
      </c>
    </row>
    <row r="65" spans="8:10" x14ac:dyDescent="0.25">
      <c r="I65" s="90">
        <v>50197601.530999996</v>
      </c>
      <c r="J65" t="s">
        <v>405</v>
      </c>
    </row>
    <row r="67" spans="8:10" ht="15.75" x14ac:dyDescent="0.25">
      <c r="H67" s="203" t="s">
        <v>233</v>
      </c>
      <c r="I67" s="90">
        <v>35378466</v>
      </c>
      <c r="J67" t="s">
        <v>404</v>
      </c>
    </row>
    <row r="68" spans="8:10" ht="15.75" x14ac:dyDescent="0.25">
      <c r="H68" s="203" t="s">
        <v>234</v>
      </c>
      <c r="I68" s="94">
        <v>32189006</v>
      </c>
      <c r="J68" t="s">
        <v>396</v>
      </c>
    </row>
    <row r="69" spans="8:10" x14ac:dyDescent="0.25">
      <c r="I69" s="91">
        <v>3189460</v>
      </c>
      <c r="J69" t="s">
        <v>174</v>
      </c>
    </row>
    <row r="71" spans="8:10" ht="16.5" thickBot="1" x14ac:dyDescent="0.3">
      <c r="I71" s="95">
        <v>53387061.530999996</v>
      </c>
      <c r="J71" t="s">
        <v>175</v>
      </c>
    </row>
    <row r="72" spans="8:10" ht="15.75" thickTop="1" x14ac:dyDescent="0.25"/>
  </sheetData>
  <autoFilter ref="A9:K63">
    <filterColumn colId="7">
      <filters>
        <filter val="0.04350900"/>
        <filter val="0.04409000"/>
        <filter val="0.04438900"/>
        <filter val="0.04454000"/>
        <filter val="0.04457900"/>
        <filter val="0.04484900"/>
        <filter val="0.04497000"/>
        <filter val="0.04516000"/>
        <filter val="0.04543000"/>
      </filters>
    </filterColumn>
  </autoFilter>
  <printOptions horizontalCentered="1"/>
  <pageMargins left="0" right="0" top="0.7" bottom="0.75" header="0.3" footer="0.1"/>
  <pageSetup scale="80" orientation="landscape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activeCell="H24" activeCellId="2" sqref="D10:D19 F10:F19 H24"/>
    </sheetView>
  </sheetViews>
  <sheetFormatPr defaultRowHeight="15" outlineLevelRow="2" x14ac:dyDescent="0.25"/>
  <cols>
    <col min="1" max="1" width="7.28515625" customWidth="1"/>
    <col min="2" max="2" width="26.85546875" customWidth="1"/>
    <col min="3" max="3" width="4" customWidth="1"/>
    <col min="4" max="4" width="12.85546875" customWidth="1"/>
    <col min="5" max="5" width="4.85546875" customWidth="1"/>
    <col min="6" max="6" width="11.42578125" customWidth="1"/>
    <col min="7" max="7" width="5.85546875" customWidth="1"/>
    <col min="8" max="8" width="16.5703125" customWidth="1"/>
    <col min="9" max="9" width="3.28515625" customWidth="1"/>
    <col min="12" max="12" width="0" hidden="1" customWidth="1"/>
    <col min="13" max="13" width="13.140625" hidden="1" customWidth="1"/>
    <col min="14" max="14" width="9.85546875" hidden="1" customWidth="1"/>
    <col min="15" max="15" width="11.7109375" hidden="1" customWidth="1"/>
    <col min="16" max="16" width="13.28515625" hidden="1" customWidth="1"/>
    <col min="17" max="17" width="0" hidden="1" customWidth="1"/>
    <col min="18" max="18" width="16.140625" customWidth="1"/>
    <col min="20" max="20" width="11.42578125" customWidth="1"/>
    <col min="21" max="21" width="11.28515625" bestFit="1" customWidth="1"/>
    <col min="22" max="22" width="13.28515625" bestFit="1" customWidth="1"/>
  </cols>
  <sheetData>
    <row r="1" spans="1:21" ht="26.25" x14ac:dyDescent="0.4">
      <c r="A1" s="313" t="s">
        <v>740</v>
      </c>
    </row>
    <row r="3" spans="1:21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5" spans="1:21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21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21" x14ac:dyDescent="0.25">
      <c r="B7" s="403">
        <v>44743</v>
      </c>
      <c r="C7" s="403"/>
      <c r="D7" s="403"/>
      <c r="E7" s="403"/>
      <c r="F7" s="403"/>
      <c r="G7" s="403"/>
      <c r="H7" s="403"/>
      <c r="I7" s="403"/>
    </row>
    <row r="8" spans="1:21" ht="21.75" customHeight="1" x14ac:dyDescent="0.25">
      <c r="E8" s="105"/>
    </row>
    <row r="9" spans="1:21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102" t="s">
        <v>181</v>
      </c>
      <c r="M9" s="404" t="s">
        <v>352</v>
      </c>
      <c r="N9" s="404"/>
      <c r="O9" s="404"/>
      <c r="R9" s="215"/>
    </row>
    <row r="10" spans="1:21" s="76" customFormat="1" ht="15.75" thickTop="1" x14ac:dyDescent="0.25">
      <c r="B10" s="97" t="s">
        <v>206</v>
      </c>
      <c r="C10" s="109" t="s">
        <v>139</v>
      </c>
      <c r="D10" s="327" t="s">
        <v>739</v>
      </c>
      <c r="E10" s="109" t="s">
        <v>193</v>
      </c>
      <c r="F10" s="317" t="s">
        <v>739</v>
      </c>
      <c r="H10" s="104">
        <v>804921.08405400009</v>
      </c>
      <c r="J10" s="100"/>
      <c r="M10" s="209">
        <v>0</v>
      </c>
      <c r="N10" t="s">
        <v>345</v>
      </c>
      <c r="O10"/>
      <c r="R10" s="212"/>
      <c r="U10" s="126"/>
    </row>
    <row r="11" spans="1:21" s="76" customFormat="1" hidden="1" outlineLevel="1" x14ac:dyDescent="0.25">
      <c r="B11" s="97" t="s">
        <v>410</v>
      </c>
      <c r="C11" s="109" t="s">
        <v>351</v>
      </c>
      <c r="D11" s="328">
        <v>0</v>
      </c>
      <c r="E11" s="109" t="s">
        <v>193</v>
      </c>
      <c r="F11" s="318" t="s">
        <v>739</v>
      </c>
      <c r="H11" s="104">
        <v>0</v>
      </c>
      <c r="J11" s="100"/>
      <c r="M11" s="209"/>
      <c r="N11"/>
      <c r="O11"/>
      <c r="R11" s="214"/>
    </row>
    <row r="12" spans="1:21" s="76" customFormat="1" hidden="1" outlineLevel="1" x14ac:dyDescent="0.25">
      <c r="B12" s="97" t="s">
        <v>409</v>
      </c>
      <c r="C12" s="109" t="s">
        <v>204</v>
      </c>
      <c r="D12" s="328">
        <v>0</v>
      </c>
      <c r="E12" s="109" t="s">
        <v>193</v>
      </c>
      <c r="F12" s="318" t="s">
        <v>739</v>
      </c>
      <c r="H12" s="104">
        <v>0</v>
      </c>
      <c r="J12" s="100"/>
      <c r="M12" s="213">
        <v>0</v>
      </c>
      <c r="N12" t="s">
        <v>350</v>
      </c>
      <c r="O12"/>
      <c r="R12" s="212"/>
    </row>
    <row r="13" spans="1:21" s="76" customFormat="1" ht="15.75" hidden="1" outlineLevel="1" x14ac:dyDescent="0.25">
      <c r="B13" s="97" t="s">
        <v>385</v>
      </c>
      <c r="C13" s="109"/>
      <c r="D13" s="321">
        <v>0</v>
      </c>
      <c r="E13" s="211"/>
      <c r="F13" s="315" t="s">
        <v>739</v>
      </c>
      <c r="G13" s="109" t="s">
        <v>351</v>
      </c>
      <c r="H13" s="104">
        <v>0</v>
      </c>
      <c r="J13" s="100"/>
      <c r="M13" s="210"/>
      <c r="N13"/>
      <c r="O13"/>
    </row>
    <row r="14" spans="1:21" s="76" customFormat="1" collapsed="1" x14ac:dyDescent="0.25">
      <c r="B14" s="97" t="s">
        <v>179</v>
      </c>
      <c r="C14" s="109" t="s">
        <v>187</v>
      </c>
      <c r="D14" s="318" t="s">
        <v>739</v>
      </c>
      <c r="E14" s="109" t="s">
        <v>190</v>
      </c>
      <c r="F14" s="318" t="s">
        <v>739</v>
      </c>
      <c r="G14" s="109" t="s">
        <v>187</v>
      </c>
      <c r="H14" s="104">
        <v>1163234.7</v>
      </c>
      <c r="J14" s="99"/>
      <c r="M14" s="209">
        <v>0</v>
      </c>
      <c r="N14" t="s">
        <v>348</v>
      </c>
      <c r="O14"/>
    </row>
    <row r="15" spans="1:21" s="76" customFormat="1" hidden="1" x14ac:dyDescent="0.25">
      <c r="B15" s="97" t="s">
        <v>401</v>
      </c>
      <c r="C15" s="109" t="s">
        <v>187</v>
      </c>
      <c r="D15" s="318" t="s">
        <v>739</v>
      </c>
      <c r="E15" s="109"/>
      <c r="F15" s="318" t="s">
        <v>739</v>
      </c>
      <c r="G15" s="109" t="s">
        <v>187</v>
      </c>
      <c r="H15" s="104">
        <v>0</v>
      </c>
      <c r="J15" s="99"/>
      <c r="M15" s="209"/>
      <c r="N15"/>
      <c r="O15"/>
    </row>
    <row r="16" spans="1:21" s="76" customFormat="1" x14ac:dyDescent="0.25">
      <c r="B16" s="97" t="s">
        <v>191</v>
      </c>
      <c r="C16" s="109" t="s">
        <v>232</v>
      </c>
      <c r="D16" s="318" t="s">
        <v>739</v>
      </c>
      <c r="E16" s="109" t="s">
        <v>190</v>
      </c>
      <c r="F16" s="318" t="s">
        <v>739</v>
      </c>
      <c r="G16" s="112"/>
      <c r="H16" s="104">
        <v>-139229.19450000001</v>
      </c>
      <c r="J16" s="99"/>
      <c r="M16" s="209"/>
      <c r="N16"/>
      <c r="O16"/>
    </row>
    <row r="17" spans="2:22" s="76" customFormat="1" ht="15.75" x14ac:dyDescent="0.25">
      <c r="B17" s="97" t="s">
        <v>192</v>
      </c>
      <c r="C17" s="109" t="s">
        <v>232</v>
      </c>
      <c r="D17" s="329" t="s">
        <v>739</v>
      </c>
      <c r="E17" s="111"/>
      <c r="F17" s="329" t="s">
        <v>739</v>
      </c>
      <c r="G17" s="109" t="s">
        <v>232</v>
      </c>
      <c r="H17" s="121">
        <v>142586.62</v>
      </c>
      <c r="J17" s="99"/>
      <c r="M17" s="206"/>
      <c r="N17"/>
      <c r="O17"/>
    </row>
    <row r="18" spans="2:22" s="76" customFormat="1" outlineLevel="2" x14ac:dyDescent="0.25">
      <c r="B18" s="97" t="s">
        <v>191</v>
      </c>
      <c r="C18" s="109" t="s">
        <v>231</v>
      </c>
      <c r="D18" s="318" t="s">
        <v>739</v>
      </c>
      <c r="E18" s="109" t="s">
        <v>190</v>
      </c>
      <c r="F18" s="318" t="s">
        <v>739</v>
      </c>
      <c r="G18" s="109"/>
      <c r="H18" s="104">
        <v>-82676.495999999999</v>
      </c>
      <c r="J18" s="99"/>
      <c r="M18" s="206"/>
      <c r="N18"/>
      <c r="O18"/>
    </row>
    <row r="19" spans="2:22" s="76" customFormat="1" ht="16.5" outlineLevel="2" thickBot="1" x14ac:dyDescent="0.3">
      <c r="B19" s="97" t="s">
        <v>192</v>
      </c>
      <c r="C19" s="109" t="s">
        <v>231</v>
      </c>
      <c r="D19" s="319" t="s">
        <v>739</v>
      </c>
      <c r="E19" s="111"/>
      <c r="F19" s="319" t="s">
        <v>739</v>
      </c>
      <c r="G19" s="109" t="s">
        <v>231</v>
      </c>
      <c r="H19" s="121">
        <v>106224.69</v>
      </c>
      <c r="J19" s="99"/>
      <c r="M19" s="206"/>
      <c r="N19"/>
      <c r="O19"/>
    </row>
    <row r="20" spans="2:22" s="76" customFormat="1" ht="17.25" customHeight="1" thickTop="1" x14ac:dyDescent="0.25">
      <c r="B20" s="97" t="s">
        <v>173</v>
      </c>
      <c r="C20" s="97"/>
      <c r="D20" s="269">
        <v>49510495.350000001</v>
      </c>
      <c r="E20" s="114" t="s">
        <v>137</v>
      </c>
      <c r="F20" s="112"/>
      <c r="G20" s="115"/>
      <c r="H20" s="116">
        <v>1995061.4035539997</v>
      </c>
      <c r="K20" s="76" t="s">
        <v>408</v>
      </c>
    </row>
    <row r="21" spans="2:22" s="76" customFormat="1" ht="25.5" customHeight="1" x14ac:dyDescent="0.2">
      <c r="D21" s="108" t="s">
        <v>185</v>
      </c>
      <c r="E21" s="99"/>
      <c r="H21" s="108" t="s">
        <v>186</v>
      </c>
      <c r="M21" s="404" t="s">
        <v>189</v>
      </c>
      <c r="N21" s="404"/>
      <c r="O21" s="404"/>
    </row>
    <row r="22" spans="2:22" s="76" customFormat="1" x14ac:dyDescent="0.25">
      <c r="D22" s="99"/>
      <c r="E22" s="99"/>
      <c r="F22" s="97" t="s">
        <v>183</v>
      </c>
      <c r="G22" s="208" t="s">
        <v>186</v>
      </c>
      <c r="H22" s="104">
        <v>1995061.4035539997</v>
      </c>
      <c r="L22" s="207" t="s">
        <v>190</v>
      </c>
      <c r="M22" s="118">
        <v>58067.76</v>
      </c>
      <c r="N22" t="s">
        <v>345</v>
      </c>
      <c r="O22"/>
    </row>
    <row r="23" spans="2:22" s="76" customFormat="1" ht="15.75" thickBot="1" x14ac:dyDescent="0.3">
      <c r="D23" s="99"/>
      <c r="E23" s="99"/>
      <c r="F23" s="97" t="s">
        <v>182</v>
      </c>
      <c r="G23" s="208" t="s">
        <v>185</v>
      </c>
      <c r="H23" s="289">
        <v>49510495.350000001</v>
      </c>
      <c r="L23" s="207" t="s">
        <v>190</v>
      </c>
      <c r="M23" s="119">
        <v>-58887</v>
      </c>
      <c r="N23" t="s">
        <v>344</v>
      </c>
      <c r="O23"/>
      <c r="R23" s="126"/>
    </row>
    <row r="24" spans="2:22" s="76" customFormat="1" ht="15" customHeight="1" thickTop="1" thickBot="1" x14ac:dyDescent="0.3">
      <c r="D24" s="99"/>
      <c r="E24" s="99"/>
      <c r="F24" s="97" t="s">
        <v>184</v>
      </c>
      <c r="G24" s="97"/>
      <c r="H24" s="320" t="s">
        <v>739</v>
      </c>
      <c r="I24" s="107" t="s">
        <v>137</v>
      </c>
      <c r="L24" s="207" t="s">
        <v>190</v>
      </c>
      <c r="M24" s="118">
        <v>-819.23999999999796</v>
      </c>
      <c r="N24" t="s">
        <v>343</v>
      </c>
      <c r="O24"/>
    </row>
    <row r="25" spans="2:22" s="76" customFormat="1" ht="15.75" thickTop="1" x14ac:dyDescent="0.25">
      <c r="M25" s="206" t="s">
        <v>342</v>
      </c>
      <c r="N25"/>
      <c r="O25"/>
    </row>
    <row r="27" spans="2:22" x14ac:dyDescent="0.25">
      <c r="V27" s="135"/>
    </row>
    <row r="28" spans="2:22" x14ac:dyDescent="0.25">
      <c r="V28" s="135"/>
    </row>
    <row r="29" spans="2:22" ht="21" customHeight="1" outlineLevel="1" x14ac:dyDescent="0.25">
      <c r="B29" t="s">
        <v>341</v>
      </c>
      <c r="D29" s="110"/>
      <c r="H29" s="124"/>
      <c r="V29" s="135"/>
    </row>
    <row r="30" spans="2:22" outlineLevel="1" x14ac:dyDescent="0.25">
      <c r="B30" t="s">
        <v>340</v>
      </c>
    </row>
    <row r="31" spans="2:22" outlineLevel="1" x14ac:dyDescent="0.25">
      <c r="B31" t="s">
        <v>339</v>
      </c>
      <c r="D31" s="91"/>
      <c r="N31" s="404" t="s">
        <v>189</v>
      </c>
      <c r="O31" s="404"/>
      <c r="P31" s="404"/>
    </row>
    <row r="32" spans="2:22" x14ac:dyDescent="0.25">
      <c r="N32" s="205">
        <v>0</v>
      </c>
      <c r="O32" t="s">
        <v>338</v>
      </c>
    </row>
    <row r="33" spans="2:18" x14ac:dyDescent="0.25">
      <c r="N33" s="94">
        <v>0</v>
      </c>
      <c r="O33" t="s">
        <v>337</v>
      </c>
    </row>
    <row r="34" spans="2:18" x14ac:dyDescent="0.25">
      <c r="H34" s="124"/>
      <c r="N34" s="90">
        <v>0</v>
      </c>
      <c r="O34" t="s">
        <v>336</v>
      </c>
      <c r="R34" s="135"/>
    </row>
    <row r="35" spans="2:18" x14ac:dyDescent="0.25">
      <c r="N35" s="90">
        <v>0</v>
      </c>
      <c r="O35" t="s">
        <v>335</v>
      </c>
    </row>
    <row r="36" spans="2:18" x14ac:dyDescent="0.25">
      <c r="H36" s="124"/>
    </row>
    <row r="38" spans="2:18" x14ac:dyDescent="0.25">
      <c r="B38" s="123"/>
    </row>
    <row r="40" spans="2:18" x14ac:dyDescent="0.25">
      <c r="H40" s="91"/>
    </row>
    <row r="41" spans="2:18" x14ac:dyDescent="0.25">
      <c r="H41" s="91"/>
    </row>
  </sheetData>
  <mergeCells count="7">
    <mergeCell ref="A3:R3"/>
    <mergeCell ref="B5:I5"/>
    <mergeCell ref="B6:I6"/>
    <mergeCell ref="B7:I7"/>
    <mergeCell ref="N31:P31"/>
    <mergeCell ref="M9:O9"/>
    <mergeCell ref="M21:O21"/>
  </mergeCells>
  <printOptions horizontalCentered="1"/>
  <pageMargins left="0.7" right="0.7" top="0.75" bottom="0.75" header="0.3" footer="0.2"/>
  <pageSetup orientation="portrait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opLeftCell="A7" zoomScale="84" zoomScaleNormal="84" workbookViewId="0">
      <selection activeCell="H15" sqref="H15"/>
    </sheetView>
  </sheetViews>
  <sheetFormatPr defaultRowHeight="15" x14ac:dyDescent="0.25"/>
  <cols>
    <col min="1" max="1" width="11" customWidth="1"/>
    <col min="2" max="2" width="11.7109375" customWidth="1"/>
    <col min="3" max="3" width="7.42578125" customWidth="1"/>
    <col min="4" max="4" width="7.140625" customWidth="1"/>
    <col min="5" max="5" width="7.85546875" customWidth="1"/>
    <col min="6" max="7" width="6.42578125" customWidth="1"/>
    <col min="8" max="25" width="7.7109375" customWidth="1"/>
    <col min="26" max="28" width="7.85546875" customWidth="1"/>
    <col min="30" max="30" width="12.42578125" customWidth="1"/>
  </cols>
  <sheetData>
    <row r="1" spans="1:28" x14ac:dyDescent="0.25">
      <c r="A1" t="s">
        <v>412</v>
      </c>
    </row>
    <row r="3" spans="1:28" x14ac:dyDescent="0.25">
      <c r="A3" t="s">
        <v>136</v>
      </c>
      <c r="B3" t="s">
        <v>411</v>
      </c>
    </row>
    <row r="4" spans="1:28" x14ac:dyDescent="0.25">
      <c r="A4" t="s">
        <v>197</v>
      </c>
      <c r="B4" t="s">
        <v>215</v>
      </c>
    </row>
    <row r="5" spans="1:28" x14ac:dyDescent="0.25">
      <c r="A5" t="s">
        <v>198</v>
      </c>
      <c r="B5" t="s">
        <v>131</v>
      </c>
    </row>
    <row r="6" spans="1:28" x14ac:dyDescent="0.25">
      <c r="A6" t="s">
        <v>199</v>
      </c>
      <c r="B6" t="s">
        <v>132</v>
      </c>
    </row>
    <row r="7" spans="1:28" x14ac:dyDescent="0.25">
      <c r="A7" t="s">
        <v>200</v>
      </c>
      <c r="B7" t="s">
        <v>130</v>
      </c>
    </row>
    <row r="8" spans="1:28" x14ac:dyDescent="0.25">
      <c r="A8" t="s">
        <v>135</v>
      </c>
      <c r="B8" t="s">
        <v>134</v>
      </c>
    </row>
    <row r="10" spans="1:28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</row>
    <row r="11" spans="1:28" x14ac:dyDescent="0.25">
      <c r="A11" s="75">
        <v>44743</v>
      </c>
      <c r="B11">
        <v>9.6</v>
      </c>
      <c r="C11">
        <v>9.6</v>
      </c>
      <c r="D11">
        <v>9.6</v>
      </c>
      <c r="E11">
        <v>9.6</v>
      </c>
      <c r="F11">
        <v>9.6</v>
      </c>
      <c r="G11">
        <v>9.6</v>
      </c>
      <c r="H11">
        <v>39.97</v>
      </c>
      <c r="I11">
        <v>39.97</v>
      </c>
      <c r="J11">
        <v>39.97</v>
      </c>
      <c r="K11">
        <v>39.97</v>
      </c>
      <c r="L11">
        <v>39.97</v>
      </c>
      <c r="M11">
        <v>39.97</v>
      </c>
      <c r="N11">
        <v>39.97</v>
      </c>
      <c r="O11">
        <v>39.97</v>
      </c>
      <c r="P11">
        <v>39.97</v>
      </c>
      <c r="Q11">
        <v>39.97</v>
      </c>
      <c r="R11">
        <v>39.97</v>
      </c>
      <c r="S11">
        <v>39.97</v>
      </c>
      <c r="T11">
        <v>39.97</v>
      </c>
      <c r="U11">
        <v>39.97</v>
      </c>
      <c r="V11">
        <v>39.97</v>
      </c>
      <c r="W11">
        <v>39.97</v>
      </c>
      <c r="X11">
        <v>9.6</v>
      </c>
      <c r="Y11">
        <v>9.6</v>
      </c>
      <c r="Z11">
        <v>39.97</v>
      </c>
      <c r="AA11">
        <v>9.6</v>
      </c>
      <c r="AB11">
        <v>29.85</v>
      </c>
    </row>
    <row r="12" spans="1:28" x14ac:dyDescent="0.25">
      <c r="A12" s="75">
        <v>44744</v>
      </c>
      <c r="B12">
        <v>9.6</v>
      </c>
      <c r="C12">
        <v>9.6</v>
      </c>
      <c r="D12">
        <v>9.6</v>
      </c>
      <c r="E12">
        <v>9.6</v>
      </c>
      <c r="F12">
        <v>9.6</v>
      </c>
      <c r="G12">
        <v>9.6</v>
      </c>
      <c r="H12">
        <v>39.97</v>
      </c>
      <c r="I12">
        <v>39.97</v>
      </c>
      <c r="J12">
        <v>39.97</v>
      </c>
      <c r="K12">
        <v>39.97</v>
      </c>
      <c r="L12">
        <v>39.97</v>
      </c>
      <c r="M12">
        <v>39.97</v>
      </c>
      <c r="N12">
        <v>39.97</v>
      </c>
      <c r="O12">
        <v>39.97</v>
      </c>
      <c r="P12">
        <v>39.97</v>
      </c>
      <c r="Q12">
        <v>39.97</v>
      </c>
      <c r="R12">
        <v>39.97</v>
      </c>
      <c r="S12">
        <v>39.97</v>
      </c>
      <c r="T12">
        <v>39.97</v>
      </c>
      <c r="U12">
        <v>39.97</v>
      </c>
      <c r="V12">
        <v>39.97</v>
      </c>
      <c r="W12">
        <v>39.97</v>
      </c>
      <c r="X12">
        <v>9.6</v>
      </c>
      <c r="Y12">
        <v>9.6</v>
      </c>
      <c r="Z12">
        <v>39.97</v>
      </c>
      <c r="AA12">
        <v>9.6</v>
      </c>
      <c r="AB12">
        <v>29.85</v>
      </c>
    </row>
    <row r="13" spans="1:28" x14ac:dyDescent="0.25">
      <c r="A13" s="75">
        <v>44745</v>
      </c>
      <c r="B13">
        <v>1.59</v>
      </c>
      <c r="C13">
        <v>1.59</v>
      </c>
      <c r="D13">
        <v>1.59</v>
      </c>
      <c r="E13">
        <v>1.59</v>
      </c>
      <c r="F13">
        <v>1.59</v>
      </c>
      <c r="G13">
        <v>1.59</v>
      </c>
      <c r="H13">
        <v>1.59</v>
      </c>
      <c r="I13">
        <v>1.59</v>
      </c>
      <c r="J13">
        <v>1.59</v>
      </c>
      <c r="K13">
        <v>1.59</v>
      </c>
      <c r="L13">
        <v>1.59</v>
      </c>
      <c r="M13">
        <v>1.59</v>
      </c>
      <c r="N13">
        <v>1.59</v>
      </c>
      <c r="O13">
        <v>1.59</v>
      </c>
      <c r="P13">
        <v>1.59</v>
      </c>
      <c r="Q13">
        <v>1.59</v>
      </c>
      <c r="R13">
        <v>1.59</v>
      </c>
      <c r="S13">
        <v>1.59</v>
      </c>
      <c r="T13">
        <v>1.59</v>
      </c>
      <c r="U13">
        <v>1.59</v>
      </c>
      <c r="V13">
        <v>1.59</v>
      </c>
      <c r="W13">
        <v>1.59</v>
      </c>
      <c r="X13">
        <v>1.59</v>
      </c>
      <c r="Y13">
        <v>1.59</v>
      </c>
      <c r="Z13">
        <v>0</v>
      </c>
      <c r="AA13">
        <v>1.59</v>
      </c>
      <c r="AB13">
        <v>1.59</v>
      </c>
    </row>
    <row r="14" spans="1:28" x14ac:dyDescent="0.25">
      <c r="A14" s="75">
        <v>44746</v>
      </c>
      <c r="B14">
        <v>1.59</v>
      </c>
      <c r="C14">
        <v>1.59</v>
      </c>
      <c r="D14">
        <v>1.59</v>
      </c>
      <c r="E14">
        <v>1.59</v>
      </c>
      <c r="F14">
        <v>1.59</v>
      </c>
      <c r="G14">
        <v>1.59</v>
      </c>
      <c r="H14">
        <v>1.59</v>
      </c>
      <c r="I14">
        <v>1.59</v>
      </c>
      <c r="J14">
        <v>1.59</v>
      </c>
      <c r="K14">
        <v>1.59</v>
      </c>
      <c r="L14">
        <v>1.59</v>
      </c>
      <c r="M14">
        <v>1.59</v>
      </c>
      <c r="N14">
        <v>1.59</v>
      </c>
      <c r="O14">
        <v>1.59</v>
      </c>
      <c r="P14">
        <v>1.59</v>
      </c>
      <c r="Q14">
        <v>1.59</v>
      </c>
      <c r="R14">
        <v>1.59</v>
      </c>
      <c r="S14">
        <v>1.59</v>
      </c>
      <c r="T14">
        <v>1.59</v>
      </c>
      <c r="U14">
        <v>1.59</v>
      </c>
      <c r="V14">
        <v>1.59</v>
      </c>
      <c r="W14">
        <v>1.59</v>
      </c>
      <c r="X14">
        <v>1.59</v>
      </c>
      <c r="Y14">
        <v>1.59</v>
      </c>
      <c r="Z14">
        <v>0</v>
      </c>
      <c r="AA14">
        <v>1.59</v>
      </c>
      <c r="AB14">
        <v>1.59</v>
      </c>
    </row>
    <row r="15" spans="1:28" x14ac:dyDescent="0.25">
      <c r="A15" s="75">
        <v>44747</v>
      </c>
      <c r="B15">
        <v>1.59</v>
      </c>
      <c r="C15">
        <v>1.59</v>
      </c>
      <c r="D15">
        <v>1.59</v>
      </c>
      <c r="E15">
        <v>1.59</v>
      </c>
      <c r="F15">
        <v>1.59</v>
      </c>
      <c r="G15">
        <v>1.59</v>
      </c>
      <c r="H15">
        <v>48.38</v>
      </c>
      <c r="I15">
        <v>48.38</v>
      </c>
      <c r="J15">
        <v>48.38</v>
      </c>
      <c r="K15">
        <v>48.38</v>
      </c>
      <c r="L15">
        <v>48.38</v>
      </c>
      <c r="M15">
        <v>48.38</v>
      </c>
      <c r="N15">
        <v>48.38</v>
      </c>
      <c r="O15">
        <v>48.38</v>
      </c>
      <c r="P15">
        <v>48.38</v>
      </c>
      <c r="Q15">
        <v>48.38</v>
      </c>
      <c r="R15">
        <v>48.38</v>
      </c>
      <c r="S15">
        <v>48.38</v>
      </c>
      <c r="T15">
        <v>48.38</v>
      </c>
      <c r="U15">
        <v>48.38</v>
      </c>
      <c r="V15">
        <v>48.38</v>
      </c>
      <c r="W15">
        <v>48.38</v>
      </c>
      <c r="X15">
        <v>1.59</v>
      </c>
      <c r="Y15">
        <v>1.59</v>
      </c>
      <c r="Z15">
        <v>48.38</v>
      </c>
      <c r="AA15">
        <v>1.59</v>
      </c>
      <c r="AB15">
        <v>32.78</v>
      </c>
    </row>
    <row r="16" spans="1:28" x14ac:dyDescent="0.25">
      <c r="A16" s="75">
        <v>44748</v>
      </c>
      <c r="B16">
        <v>20.86</v>
      </c>
      <c r="C16">
        <v>20.86</v>
      </c>
      <c r="D16">
        <v>20.86</v>
      </c>
      <c r="E16">
        <v>20.86</v>
      </c>
      <c r="F16">
        <v>20.86</v>
      </c>
      <c r="G16">
        <v>20.86</v>
      </c>
      <c r="H16">
        <v>47.28</v>
      </c>
      <c r="I16">
        <v>47.28</v>
      </c>
      <c r="J16">
        <v>47.28</v>
      </c>
      <c r="K16">
        <v>47.28</v>
      </c>
      <c r="L16">
        <v>47.28</v>
      </c>
      <c r="M16">
        <v>47.28</v>
      </c>
      <c r="N16">
        <v>47.28</v>
      </c>
      <c r="O16">
        <v>47.28</v>
      </c>
      <c r="P16">
        <v>47.28</v>
      </c>
      <c r="Q16">
        <v>47.28</v>
      </c>
      <c r="R16">
        <v>47.28</v>
      </c>
      <c r="S16">
        <v>47.28</v>
      </c>
      <c r="T16">
        <v>47.28</v>
      </c>
      <c r="U16">
        <v>47.28</v>
      </c>
      <c r="V16">
        <v>47.28</v>
      </c>
      <c r="W16">
        <v>47.28</v>
      </c>
      <c r="X16">
        <v>20.86</v>
      </c>
      <c r="Y16">
        <v>20.86</v>
      </c>
      <c r="Z16">
        <v>47.28</v>
      </c>
      <c r="AA16">
        <v>20.86</v>
      </c>
      <c r="AB16">
        <v>38.47</v>
      </c>
    </row>
    <row r="17" spans="1:28" x14ac:dyDescent="0.25">
      <c r="A17" s="75">
        <v>44749</v>
      </c>
      <c r="B17">
        <v>18</v>
      </c>
      <c r="C17">
        <v>18</v>
      </c>
      <c r="D17">
        <v>18</v>
      </c>
      <c r="E17">
        <v>18</v>
      </c>
      <c r="F17">
        <v>18</v>
      </c>
      <c r="G17">
        <v>18</v>
      </c>
      <c r="H17">
        <v>42.17</v>
      </c>
      <c r="I17">
        <v>42.17</v>
      </c>
      <c r="J17">
        <v>42.17</v>
      </c>
      <c r="K17">
        <v>42.17</v>
      </c>
      <c r="L17">
        <v>42.17</v>
      </c>
      <c r="M17">
        <v>42.17</v>
      </c>
      <c r="N17">
        <v>42.17</v>
      </c>
      <c r="O17">
        <v>42.17</v>
      </c>
      <c r="P17">
        <v>42.17</v>
      </c>
      <c r="Q17">
        <v>42.17</v>
      </c>
      <c r="R17">
        <v>42.17</v>
      </c>
      <c r="S17">
        <v>42.17</v>
      </c>
      <c r="T17">
        <v>42.17</v>
      </c>
      <c r="U17">
        <v>42.17</v>
      </c>
      <c r="V17">
        <v>42.17</v>
      </c>
      <c r="W17">
        <v>42.17</v>
      </c>
      <c r="X17">
        <v>18</v>
      </c>
      <c r="Y17">
        <v>18</v>
      </c>
      <c r="Z17">
        <v>42.17</v>
      </c>
      <c r="AA17">
        <v>18</v>
      </c>
      <c r="AB17">
        <v>34.11</v>
      </c>
    </row>
    <row r="18" spans="1:28" x14ac:dyDescent="0.25">
      <c r="A18" s="75">
        <v>44750</v>
      </c>
      <c r="B18">
        <v>18.18</v>
      </c>
      <c r="C18">
        <v>18.18</v>
      </c>
      <c r="D18">
        <v>18.18</v>
      </c>
      <c r="E18">
        <v>18.18</v>
      </c>
      <c r="F18">
        <v>18.18</v>
      </c>
      <c r="G18">
        <v>18.18</v>
      </c>
      <c r="H18">
        <v>39.71</v>
      </c>
      <c r="I18">
        <v>39.71</v>
      </c>
      <c r="J18">
        <v>39.71</v>
      </c>
      <c r="K18">
        <v>39.71</v>
      </c>
      <c r="L18">
        <v>39.71</v>
      </c>
      <c r="M18">
        <v>39.71</v>
      </c>
      <c r="N18">
        <v>39.71</v>
      </c>
      <c r="O18">
        <v>39.71</v>
      </c>
      <c r="P18">
        <v>39.71</v>
      </c>
      <c r="Q18">
        <v>39.71</v>
      </c>
      <c r="R18">
        <v>39.71</v>
      </c>
      <c r="S18">
        <v>39.71</v>
      </c>
      <c r="T18">
        <v>39.71</v>
      </c>
      <c r="U18">
        <v>39.71</v>
      </c>
      <c r="V18">
        <v>39.71</v>
      </c>
      <c r="W18">
        <v>39.71</v>
      </c>
      <c r="X18">
        <v>18.18</v>
      </c>
      <c r="Y18">
        <v>18.18</v>
      </c>
      <c r="Z18">
        <v>39.71</v>
      </c>
      <c r="AA18">
        <v>18.18</v>
      </c>
      <c r="AB18">
        <v>32.53</v>
      </c>
    </row>
    <row r="19" spans="1:28" x14ac:dyDescent="0.25">
      <c r="A19" s="75">
        <v>44751</v>
      </c>
      <c r="B19">
        <v>18.18</v>
      </c>
      <c r="C19">
        <v>18.18</v>
      </c>
      <c r="D19">
        <v>18.18</v>
      </c>
      <c r="E19">
        <v>18.18</v>
      </c>
      <c r="F19">
        <v>18.18</v>
      </c>
      <c r="G19">
        <v>18.18</v>
      </c>
      <c r="H19">
        <v>39.71</v>
      </c>
      <c r="I19">
        <v>39.71</v>
      </c>
      <c r="J19">
        <v>39.71</v>
      </c>
      <c r="K19">
        <v>39.71</v>
      </c>
      <c r="L19">
        <v>39.71</v>
      </c>
      <c r="M19">
        <v>39.71</v>
      </c>
      <c r="N19">
        <v>39.71</v>
      </c>
      <c r="O19">
        <v>39.71</v>
      </c>
      <c r="P19">
        <v>39.71</v>
      </c>
      <c r="Q19">
        <v>39.71</v>
      </c>
      <c r="R19">
        <v>39.71</v>
      </c>
      <c r="S19">
        <v>39.71</v>
      </c>
      <c r="T19">
        <v>39.71</v>
      </c>
      <c r="U19">
        <v>39.71</v>
      </c>
      <c r="V19">
        <v>39.71</v>
      </c>
      <c r="W19">
        <v>39.71</v>
      </c>
      <c r="X19">
        <v>18.18</v>
      </c>
      <c r="Y19">
        <v>18.18</v>
      </c>
      <c r="Z19">
        <v>39.71</v>
      </c>
      <c r="AA19">
        <v>18.18</v>
      </c>
      <c r="AB19">
        <v>32.53</v>
      </c>
    </row>
    <row r="20" spans="1:28" x14ac:dyDescent="0.25">
      <c r="A20" s="75">
        <v>44752</v>
      </c>
      <c r="B20">
        <v>19.71</v>
      </c>
      <c r="C20">
        <v>19.71</v>
      </c>
      <c r="D20">
        <v>19.71</v>
      </c>
      <c r="E20">
        <v>19.71</v>
      </c>
      <c r="F20">
        <v>19.71</v>
      </c>
      <c r="G20">
        <v>19.71</v>
      </c>
      <c r="H20">
        <v>19.71</v>
      </c>
      <c r="I20">
        <v>19.71</v>
      </c>
      <c r="J20">
        <v>19.71</v>
      </c>
      <c r="K20">
        <v>19.71</v>
      </c>
      <c r="L20">
        <v>19.71</v>
      </c>
      <c r="M20">
        <v>19.71</v>
      </c>
      <c r="N20">
        <v>19.71</v>
      </c>
      <c r="O20">
        <v>19.71</v>
      </c>
      <c r="P20">
        <v>19.71</v>
      </c>
      <c r="Q20">
        <v>19.71</v>
      </c>
      <c r="R20">
        <v>19.71</v>
      </c>
      <c r="S20">
        <v>19.71</v>
      </c>
      <c r="T20">
        <v>19.71</v>
      </c>
      <c r="U20">
        <v>19.71</v>
      </c>
      <c r="V20">
        <v>19.71</v>
      </c>
      <c r="W20">
        <v>19.71</v>
      </c>
      <c r="X20">
        <v>19.71</v>
      </c>
      <c r="Y20">
        <v>19.71</v>
      </c>
      <c r="Z20">
        <v>0</v>
      </c>
      <c r="AA20">
        <v>19.71</v>
      </c>
      <c r="AB20">
        <v>19.71</v>
      </c>
    </row>
    <row r="21" spans="1:28" x14ac:dyDescent="0.25">
      <c r="A21" s="75">
        <v>44753</v>
      </c>
      <c r="B21">
        <v>19.71</v>
      </c>
      <c r="C21">
        <v>19.71</v>
      </c>
      <c r="D21">
        <v>19.71</v>
      </c>
      <c r="E21">
        <v>19.71</v>
      </c>
      <c r="F21">
        <v>19.71</v>
      </c>
      <c r="G21">
        <v>19.71</v>
      </c>
      <c r="H21">
        <v>74.06</v>
      </c>
      <c r="I21">
        <v>74.06</v>
      </c>
      <c r="J21">
        <v>74.06</v>
      </c>
      <c r="K21">
        <v>74.06</v>
      </c>
      <c r="L21">
        <v>74.06</v>
      </c>
      <c r="M21">
        <v>74.06</v>
      </c>
      <c r="N21">
        <v>74.06</v>
      </c>
      <c r="O21">
        <v>74.06</v>
      </c>
      <c r="P21">
        <v>74.06</v>
      </c>
      <c r="Q21">
        <v>74.06</v>
      </c>
      <c r="R21">
        <v>74.06</v>
      </c>
      <c r="S21">
        <v>74.06</v>
      </c>
      <c r="T21">
        <v>74.06</v>
      </c>
      <c r="U21">
        <v>74.06</v>
      </c>
      <c r="V21">
        <v>74.06</v>
      </c>
      <c r="W21">
        <v>74.06</v>
      </c>
      <c r="X21">
        <v>19.71</v>
      </c>
      <c r="Y21">
        <v>19.71</v>
      </c>
      <c r="Z21">
        <v>74.06</v>
      </c>
      <c r="AA21">
        <v>19.71</v>
      </c>
      <c r="AB21">
        <v>55.94</v>
      </c>
    </row>
    <row r="22" spans="1:28" x14ac:dyDescent="0.25">
      <c r="A22" s="75">
        <v>44754</v>
      </c>
      <c r="B22">
        <v>20.51</v>
      </c>
      <c r="C22">
        <v>20.51</v>
      </c>
      <c r="D22">
        <v>20.51</v>
      </c>
      <c r="E22">
        <v>20.51</v>
      </c>
      <c r="F22">
        <v>20.51</v>
      </c>
      <c r="G22">
        <v>20.51</v>
      </c>
      <c r="H22">
        <v>79.77</v>
      </c>
      <c r="I22">
        <v>79.77</v>
      </c>
      <c r="J22">
        <v>79.77</v>
      </c>
      <c r="K22">
        <v>79.77</v>
      </c>
      <c r="L22">
        <v>79.77</v>
      </c>
      <c r="M22">
        <v>79.77</v>
      </c>
      <c r="N22">
        <v>79.77</v>
      </c>
      <c r="O22">
        <v>79.77</v>
      </c>
      <c r="P22">
        <v>79.77</v>
      </c>
      <c r="Q22">
        <v>79.77</v>
      </c>
      <c r="R22">
        <v>79.77</v>
      </c>
      <c r="S22">
        <v>79.77</v>
      </c>
      <c r="T22">
        <v>79.77</v>
      </c>
      <c r="U22">
        <v>79.77</v>
      </c>
      <c r="V22">
        <v>79.77</v>
      </c>
      <c r="W22">
        <v>79.77</v>
      </c>
      <c r="X22">
        <v>20.51</v>
      </c>
      <c r="Y22">
        <v>20.51</v>
      </c>
      <c r="Z22">
        <v>79.77</v>
      </c>
      <c r="AA22">
        <v>20.51</v>
      </c>
      <c r="AB22">
        <v>60.02</v>
      </c>
    </row>
    <row r="23" spans="1:28" x14ac:dyDescent="0.25">
      <c r="A23" s="75">
        <v>44755</v>
      </c>
      <c r="B23">
        <v>12.02</v>
      </c>
      <c r="C23">
        <v>12.02</v>
      </c>
      <c r="D23">
        <v>12.02</v>
      </c>
      <c r="E23">
        <v>12.02</v>
      </c>
      <c r="F23">
        <v>12.02</v>
      </c>
      <c r="G23">
        <v>12.02</v>
      </c>
      <c r="H23">
        <v>35.39</v>
      </c>
      <c r="I23">
        <v>35.39</v>
      </c>
      <c r="J23">
        <v>35.39</v>
      </c>
      <c r="K23">
        <v>35.39</v>
      </c>
      <c r="L23">
        <v>35.39</v>
      </c>
      <c r="M23">
        <v>35.39</v>
      </c>
      <c r="N23">
        <v>35.39</v>
      </c>
      <c r="O23">
        <v>35.39</v>
      </c>
      <c r="P23">
        <v>35.39</v>
      </c>
      <c r="Q23">
        <v>35.39</v>
      </c>
      <c r="R23">
        <v>35.39</v>
      </c>
      <c r="S23">
        <v>35.39</v>
      </c>
      <c r="T23">
        <v>35.39</v>
      </c>
      <c r="U23">
        <v>35.39</v>
      </c>
      <c r="V23">
        <v>35.39</v>
      </c>
      <c r="W23">
        <v>35.39</v>
      </c>
      <c r="X23">
        <v>12.02</v>
      </c>
      <c r="Y23">
        <v>12.02</v>
      </c>
      <c r="Z23">
        <v>35.39</v>
      </c>
      <c r="AA23">
        <v>12.02</v>
      </c>
      <c r="AB23">
        <v>27.6</v>
      </c>
    </row>
    <row r="24" spans="1:28" x14ac:dyDescent="0.25">
      <c r="A24" s="75">
        <v>44756</v>
      </c>
      <c r="B24">
        <v>19.63</v>
      </c>
      <c r="C24">
        <v>19.63</v>
      </c>
      <c r="D24">
        <v>19.63</v>
      </c>
      <c r="E24">
        <v>19.63</v>
      </c>
      <c r="F24">
        <v>19.63</v>
      </c>
      <c r="G24">
        <v>19.63</v>
      </c>
      <c r="H24">
        <v>56.36</v>
      </c>
      <c r="I24">
        <v>56.36</v>
      </c>
      <c r="J24">
        <v>56.36</v>
      </c>
      <c r="K24">
        <v>56.36</v>
      </c>
      <c r="L24">
        <v>56.36</v>
      </c>
      <c r="M24">
        <v>56.36</v>
      </c>
      <c r="N24">
        <v>56.36</v>
      </c>
      <c r="O24">
        <v>56.36</v>
      </c>
      <c r="P24">
        <v>56.36</v>
      </c>
      <c r="Q24">
        <v>56.36</v>
      </c>
      <c r="R24">
        <v>56.36</v>
      </c>
      <c r="S24">
        <v>56.36</v>
      </c>
      <c r="T24">
        <v>56.36</v>
      </c>
      <c r="U24">
        <v>56.36</v>
      </c>
      <c r="V24">
        <v>56.36</v>
      </c>
      <c r="W24">
        <v>56.36</v>
      </c>
      <c r="X24">
        <v>19.63</v>
      </c>
      <c r="Y24">
        <v>19.63</v>
      </c>
      <c r="Z24">
        <v>56.36</v>
      </c>
      <c r="AA24">
        <v>19.63</v>
      </c>
      <c r="AB24">
        <v>44.12</v>
      </c>
    </row>
    <row r="25" spans="1:28" x14ac:dyDescent="0.25">
      <c r="A25" s="75">
        <v>44757</v>
      </c>
      <c r="B25">
        <v>22.32</v>
      </c>
      <c r="C25">
        <v>22.32</v>
      </c>
      <c r="D25">
        <v>22.32</v>
      </c>
      <c r="E25">
        <v>22.32</v>
      </c>
      <c r="F25">
        <v>22.32</v>
      </c>
      <c r="G25">
        <v>22.32</v>
      </c>
      <c r="H25">
        <v>46.67</v>
      </c>
      <c r="I25">
        <v>46.67</v>
      </c>
      <c r="J25">
        <v>46.67</v>
      </c>
      <c r="K25">
        <v>46.67</v>
      </c>
      <c r="L25">
        <v>46.67</v>
      </c>
      <c r="M25">
        <v>46.67</v>
      </c>
      <c r="N25">
        <v>46.67</v>
      </c>
      <c r="O25">
        <v>46.67</v>
      </c>
      <c r="P25">
        <v>46.67</v>
      </c>
      <c r="Q25">
        <v>46.67</v>
      </c>
      <c r="R25">
        <v>46.67</v>
      </c>
      <c r="S25">
        <v>46.67</v>
      </c>
      <c r="T25">
        <v>46.67</v>
      </c>
      <c r="U25">
        <v>46.67</v>
      </c>
      <c r="V25">
        <v>46.67</v>
      </c>
      <c r="W25">
        <v>46.67</v>
      </c>
      <c r="X25">
        <v>22.32</v>
      </c>
      <c r="Y25">
        <v>22.32</v>
      </c>
      <c r="Z25">
        <v>46.67</v>
      </c>
      <c r="AA25">
        <v>22.32</v>
      </c>
      <c r="AB25">
        <v>38.549999999999997</v>
      </c>
    </row>
    <row r="26" spans="1:28" x14ac:dyDescent="0.25">
      <c r="A26" s="75">
        <v>44758</v>
      </c>
      <c r="B26">
        <v>22.32</v>
      </c>
      <c r="C26">
        <v>22.32</v>
      </c>
      <c r="D26">
        <v>22.32</v>
      </c>
      <c r="E26">
        <v>22.32</v>
      </c>
      <c r="F26">
        <v>22.32</v>
      </c>
      <c r="G26">
        <v>22.32</v>
      </c>
      <c r="H26">
        <v>46.67</v>
      </c>
      <c r="I26">
        <v>46.67</v>
      </c>
      <c r="J26">
        <v>46.67</v>
      </c>
      <c r="K26">
        <v>46.67</v>
      </c>
      <c r="L26">
        <v>46.67</v>
      </c>
      <c r="M26">
        <v>46.67</v>
      </c>
      <c r="N26">
        <v>46.67</v>
      </c>
      <c r="O26">
        <v>46.67</v>
      </c>
      <c r="P26">
        <v>46.67</v>
      </c>
      <c r="Q26">
        <v>46.67</v>
      </c>
      <c r="R26">
        <v>46.67</v>
      </c>
      <c r="S26">
        <v>46.67</v>
      </c>
      <c r="T26">
        <v>46.67</v>
      </c>
      <c r="U26">
        <v>46.67</v>
      </c>
      <c r="V26">
        <v>46.67</v>
      </c>
      <c r="W26">
        <v>46.67</v>
      </c>
      <c r="X26">
        <v>22.32</v>
      </c>
      <c r="Y26">
        <v>22.32</v>
      </c>
      <c r="Z26">
        <v>46.67</v>
      </c>
      <c r="AA26">
        <v>22.32</v>
      </c>
      <c r="AB26">
        <v>38.549999999999997</v>
      </c>
    </row>
    <row r="27" spans="1:28" x14ac:dyDescent="0.25">
      <c r="A27" s="75">
        <v>44759</v>
      </c>
      <c r="B27">
        <v>23.86</v>
      </c>
      <c r="C27">
        <v>23.86</v>
      </c>
      <c r="D27">
        <v>23.86</v>
      </c>
      <c r="E27">
        <v>23.86</v>
      </c>
      <c r="F27">
        <v>23.86</v>
      </c>
      <c r="G27">
        <v>23.86</v>
      </c>
      <c r="H27">
        <v>23.86</v>
      </c>
      <c r="I27">
        <v>23.86</v>
      </c>
      <c r="J27">
        <v>23.86</v>
      </c>
      <c r="K27">
        <v>23.86</v>
      </c>
      <c r="L27">
        <v>23.86</v>
      </c>
      <c r="M27">
        <v>23.86</v>
      </c>
      <c r="N27">
        <v>23.86</v>
      </c>
      <c r="O27">
        <v>23.86</v>
      </c>
      <c r="P27">
        <v>23.86</v>
      </c>
      <c r="Q27">
        <v>23.86</v>
      </c>
      <c r="R27">
        <v>23.86</v>
      </c>
      <c r="S27">
        <v>23.86</v>
      </c>
      <c r="T27">
        <v>23.86</v>
      </c>
      <c r="U27">
        <v>23.86</v>
      </c>
      <c r="V27">
        <v>23.86</v>
      </c>
      <c r="W27">
        <v>23.86</v>
      </c>
      <c r="X27">
        <v>23.86</v>
      </c>
      <c r="Y27">
        <v>23.86</v>
      </c>
      <c r="Z27">
        <v>0</v>
      </c>
      <c r="AA27">
        <v>23.86</v>
      </c>
      <c r="AB27">
        <v>23.86</v>
      </c>
    </row>
    <row r="28" spans="1:28" x14ac:dyDescent="0.25">
      <c r="A28" s="75">
        <v>44760</v>
      </c>
      <c r="B28">
        <v>23.86</v>
      </c>
      <c r="C28">
        <v>23.86</v>
      </c>
      <c r="D28">
        <v>23.86</v>
      </c>
      <c r="E28">
        <v>23.86</v>
      </c>
      <c r="F28">
        <v>23.86</v>
      </c>
      <c r="G28">
        <v>23.86</v>
      </c>
      <c r="H28">
        <v>67.650000000000006</v>
      </c>
      <c r="I28">
        <v>67.650000000000006</v>
      </c>
      <c r="J28">
        <v>67.650000000000006</v>
      </c>
      <c r="K28">
        <v>67.650000000000006</v>
      </c>
      <c r="L28">
        <v>67.650000000000006</v>
      </c>
      <c r="M28">
        <v>67.650000000000006</v>
      </c>
      <c r="N28">
        <v>67.650000000000006</v>
      </c>
      <c r="O28">
        <v>67.650000000000006</v>
      </c>
      <c r="P28">
        <v>67.650000000000006</v>
      </c>
      <c r="Q28">
        <v>67.650000000000006</v>
      </c>
      <c r="R28">
        <v>67.650000000000006</v>
      </c>
      <c r="S28">
        <v>67.650000000000006</v>
      </c>
      <c r="T28">
        <v>67.650000000000006</v>
      </c>
      <c r="U28">
        <v>67.650000000000006</v>
      </c>
      <c r="V28">
        <v>67.650000000000006</v>
      </c>
      <c r="W28">
        <v>67.650000000000006</v>
      </c>
      <c r="X28">
        <v>23.86</v>
      </c>
      <c r="Y28">
        <v>23.86</v>
      </c>
      <c r="Z28">
        <v>67.650000000000006</v>
      </c>
      <c r="AA28">
        <v>23.86</v>
      </c>
      <c r="AB28">
        <v>53.05</v>
      </c>
    </row>
    <row r="29" spans="1:28" x14ac:dyDescent="0.25">
      <c r="A29" s="75">
        <v>44761</v>
      </c>
      <c r="B29">
        <v>30.09</v>
      </c>
      <c r="C29">
        <v>30.09</v>
      </c>
      <c r="D29">
        <v>30.09</v>
      </c>
      <c r="E29">
        <v>30.09</v>
      </c>
      <c r="F29">
        <v>30.09</v>
      </c>
      <c r="G29">
        <v>30.09</v>
      </c>
      <c r="H29">
        <v>85.12</v>
      </c>
      <c r="I29">
        <v>85.12</v>
      </c>
      <c r="J29">
        <v>85.12</v>
      </c>
      <c r="K29">
        <v>85.12</v>
      </c>
      <c r="L29">
        <v>85.12</v>
      </c>
      <c r="M29">
        <v>85.12</v>
      </c>
      <c r="N29">
        <v>85.12</v>
      </c>
      <c r="O29">
        <v>85.12</v>
      </c>
      <c r="P29">
        <v>85.12</v>
      </c>
      <c r="Q29">
        <v>85.12</v>
      </c>
      <c r="R29">
        <v>85.12</v>
      </c>
      <c r="S29">
        <v>85.12</v>
      </c>
      <c r="T29">
        <v>85.12</v>
      </c>
      <c r="U29">
        <v>85.12</v>
      </c>
      <c r="V29">
        <v>85.12</v>
      </c>
      <c r="W29">
        <v>85.12</v>
      </c>
      <c r="X29">
        <v>30.09</v>
      </c>
      <c r="Y29">
        <v>30.09</v>
      </c>
      <c r="Z29">
        <v>85.12</v>
      </c>
      <c r="AA29">
        <v>30.09</v>
      </c>
      <c r="AB29">
        <v>66.78</v>
      </c>
    </row>
    <row r="30" spans="1:28" x14ac:dyDescent="0.25">
      <c r="A30" s="75">
        <v>44762</v>
      </c>
      <c r="B30">
        <v>39.32</v>
      </c>
      <c r="C30">
        <v>39.32</v>
      </c>
      <c r="D30">
        <v>39.32</v>
      </c>
      <c r="E30">
        <v>39.32</v>
      </c>
      <c r="F30">
        <v>39.32</v>
      </c>
      <c r="G30">
        <v>39.32</v>
      </c>
      <c r="H30">
        <v>79.86</v>
      </c>
      <c r="I30">
        <v>79.86</v>
      </c>
      <c r="J30">
        <v>79.86</v>
      </c>
      <c r="K30">
        <v>79.86</v>
      </c>
      <c r="L30">
        <v>79.86</v>
      </c>
      <c r="M30">
        <v>79.86</v>
      </c>
      <c r="N30">
        <v>79.86</v>
      </c>
      <c r="O30">
        <v>79.86</v>
      </c>
      <c r="P30">
        <v>79.86</v>
      </c>
      <c r="Q30">
        <v>79.86</v>
      </c>
      <c r="R30">
        <v>79.86</v>
      </c>
      <c r="S30">
        <v>79.86</v>
      </c>
      <c r="T30">
        <v>79.86</v>
      </c>
      <c r="U30">
        <v>79.86</v>
      </c>
      <c r="V30">
        <v>79.86</v>
      </c>
      <c r="W30">
        <v>79.86</v>
      </c>
      <c r="X30">
        <v>39.32</v>
      </c>
      <c r="Y30">
        <v>39.32</v>
      </c>
      <c r="Z30">
        <v>79.86</v>
      </c>
      <c r="AA30">
        <v>39.32</v>
      </c>
      <c r="AB30">
        <v>66.349999999999994</v>
      </c>
    </row>
    <row r="31" spans="1:28" x14ac:dyDescent="0.25">
      <c r="A31" s="75">
        <v>44763</v>
      </c>
      <c r="B31">
        <v>46.32</v>
      </c>
      <c r="C31">
        <v>46.32</v>
      </c>
      <c r="D31">
        <v>46.32</v>
      </c>
      <c r="E31">
        <v>46.32</v>
      </c>
      <c r="F31">
        <v>46.32</v>
      </c>
      <c r="G31">
        <v>46.32</v>
      </c>
      <c r="H31">
        <v>70.7</v>
      </c>
      <c r="I31">
        <v>70.7</v>
      </c>
      <c r="J31">
        <v>70.7</v>
      </c>
      <c r="K31">
        <v>70.7</v>
      </c>
      <c r="L31">
        <v>70.7</v>
      </c>
      <c r="M31">
        <v>70.7</v>
      </c>
      <c r="N31">
        <v>70.7</v>
      </c>
      <c r="O31">
        <v>70.7</v>
      </c>
      <c r="P31">
        <v>70.7</v>
      </c>
      <c r="Q31">
        <v>70.7</v>
      </c>
      <c r="R31">
        <v>70.7</v>
      </c>
      <c r="S31">
        <v>70.7</v>
      </c>
      <c r="T31">
        <v>70.7</v>
      </c>
      <c r="U31">
        <v>70.7</v>
      </c>
      <c r="V31">
        <v>70.7</v>
      </c>
      <c r="W31">
        <v>70.7</v>
      </c>
      <c r="X31">
        <v>46.32</v>
      </c>
      <c r="Y31">
        <v>46.32</v>
      </c>
      <c r="Z31">
        <v>70.7</v>
      </c>
      <c r="AA31">
        <v>46.32</v>
      </c>
      <c r="AB31">
        <v>62.57</v>
      </c>
    </row>
    <row r="32" spans="1:28" x14ac:dyDescent="0.25">
      <c r="A32" s="75">
        <v>44764</v>
      </c>
      <c r="B32">
        <v>43.88</v>
      </c>
      <c r="C32">
        <v>43.88</v>
      </c>
      <c r="D32">
        <v>43.88</v>
      </c>
      <c r="E32">
        <v>43.88</v>
      </c>
      <c r="F32">
        <v>43.88</v>
      </c>
      <c r="G32">
        <v>43.88</v>
      </c>
      <c r="H32">
        <v>59.24</v>
      </c>
      <c r="I32">
        <v>59.24</v>
      </c>
      <c r="J32">
        <v>59.24</v>
      </c>
      <c r="K32">
        <v>59.24</v>
      </c>
      <c r="L32">
        <v>59.24</v>
      </c>
      <c r="M32">
        <v>59.24</v>
      </c>
      <c r="N32">
        <v>59.24</v>
      </c>
      <c r="O32">
        <v>59.24</v>
      </c>
      <c r="P32">
        <v>59.24</v>
      </c>
      <c r="Q32">
        <v>59.24</v>
      </c>
      <c r="R32">
        <v>59.24</v>
      </c>
      <c r="S32">
        <v>59.24</v>
      </c>
      <c r="T32">
        <v>59.24</v>
      </c>
      <c r="U32">
        <v>59.24</v>
      </c>
      <c r="V32">
        <v>59.24</v>
      </c>
      <c r="W32">
        <v>59.24</v>
      </c>
      <c r="X32">
        <v>43.88</v>
      </c>
      <c r="Y32">
        <v>43.88</v>
      </c>
      <c r="Z32">
        <v>59.24</v>
      </c>
      <c r="AA32">
        <v>43.88</v>
      </c>
      <c r="AB32">
        <v>54.12</v>
      </c>
    </row>
    <row r="33" spans="1:28" x14ac:dyDescent="0.25">
      <c r="A33" s="75">
        <v>44765</v>
      </c>
      <c r="B33">
        <v>43.88</v>
      </c>
      <c r="C33">
        <v>43.88</v>
      </c>
      <c r="D33">
        <v>43.88</v>
      </c>
      <c r="E33">
        <v>43.88</v>
      </c>
      <c r="F33">
        <v>43.88</v>
      </c>
      <c r="G33">
        <v>43.88</v>
      </c>
      <c r="H33">
        <v>59.24</v>
      </c>
      <c r="I33">
        <v>59.24</v>
      </c>
      <c r="J33">
        <v>59.24</v>
      </c>
      <c r="K33">
        <v>59.24</v>
      </c>
      <c r="L33">
        <v>59.24</v>
      </c>
      <c r="M33">
        <v>59.24</v>
      </c>
      <c r="N33">
        <v>59.24</v>
      </c>
      <c r="O33">
        <v>59.24</v>
      </c>
      <c r="P33">
        <v>59.24</v>
      </c>
      <c r="Q33">
        <v>59.24</v>
      </c>
      <c r="R33">
        <v>59.24</v>
      </c>
      <c r="S33">
        <v>59.24</v>
      </c>
      <c r="T33">
        <v>59.24</v>
      </c>
      <c r="U33">
        <v>59.24</v>
      </c>
      <c r="V33">
        <v>59.24</v>
      </c>
      <c r="W33">
        <v>59.24</v>
      </c>
      <c r="X33">
        <v>43.88</v>
      </c>
      <c r="Y33">
        <v>43.88</v>
      </c>
      <c r="Z33">
        <v>59.24</v>
      </c>
      <c r="AA33">
        <v>43.88</v>
      </c>
      <c r="AB33">
        <v>54.12</v>
      </c>
    </row>
    <row r="34" spans="1:28" x14ac:dyDescent="0.25">
      <c r="A34" s="75">
        <v>44766</v>
      </c>
      <c r="B34">
        <v>65.400000000000006</v>
      </c>
      <c r="C34">
        <v>65.400000000000006</v>
      </c>
      <c r="D34">
        <v>65.400000000000006</v>
      </c>
      <c r="E34">
        <v>65.400000000000006</v>
      </c>
      <c r="F34">
        <v>65.400000000000006</v>
      </c>
      <c r="G34">
        <v>65.400000000000006</v>
      </c>
      <c r="H34">
        <v>65.400000000000006</v>
      </c>
      <c r="I34">
        <v>65.400000000000006</v>
      </c>
      <c r="J34">
        <v>65.400000000000006</v>
      </c>
      <c r="K34">
        <v>65.400000000000006</v>
      </c>
      <c r="L34">
        <v>65.400000000000006</v>
      </c>
      <c r="M34">
        <v>65.400000000000006</v>
      </c>
      <c r="N34">
        <v>65.400000000000006</v>
      </c>
      <c r="O34">
        <v>65.400000000000006</v>
      </c>
      <c r="P34">
        <v>65.400000000000006</v>
      </c>
      <c r="Q34">
        <v>65.400000000000006</v>
      </c>
      <c r="R34">
        <v>65.400000000000006</v>
      </c>
      <c r="S34">
        <v>65.400000000000006</v>
      </c>
      <c r="T34">
        <v>65.400000000000006</v>
      </c>
      <c r="U34">
        <v>65.400000000000006</v>
      </c>
      <c r="V34">
        <v>65.400000000000006</v>
      </c>
      <c r="W34">
        <v>65.400000000000006</v>
      </c>
      <c r="X34">
        <v>65.400000000000006</v>
      </c>
      <c r="Y34">
        <v>65.400000000000006</v>
      </c>
      <c r="Z34">
        <v>0</v>
      </c>
      <c r="AA34">
        <v>65.400000000000006</v>
      </c>
      <c r="AB34">
        <v>65.400000000000006</v>
      </c>
    </row>
    <row r="35" spans="1:28" x14ac:dyDescent="0.25">
      <c r="A35" s="75">
        <v>44767</v>
      </c>
      <c r="B35">
        <v>65.400000000000006</v>
      </c>
      <c r="C35">
        <v>65.400000000000006</v>
      </c>
      <c r="D35">
        <v>65.400000000000006</v>
      </c>
      <c r="E35">
        <v>65.400000000000006</v>
      </c>
      <c r="F35">
        <v>65.400000000000006</v>
      </c>
      <c r="G35">
        <v>65.400000000000006</v>
      </c>
      <c r="H35">
        <v>127.35</v>
      </c>
      <c r="I35">
        <v>127.35</v>
      </c>
      <c r="J35">
        <v>127.35</v>
      </c>
      <c r="K35">
        <v>127.35</v>
      </c>
      <c r="L35">
        <v>127.35</v>
      </c>
      <c r="M35">
        <v>127.35</v>
      </c>
      <c r="N35">
        <v>127.35</v>
      </c>
      <c r="O35">
        <v>127.35</v>
      </c>
      <c r="P35">
        <v>127.35</v>
      </c>
      <c r="Q35">
        <v>127.35</v>
      </c>
      <c r="R35">
        <v>127.35</v>
      </c>
      <c r="S35">
        <v>127.35</v>
      </c>
      <c r="T35">
        <v>127.35</v>
      </c>
      <c r="U35">
        <v>127.35</v>
      </c>
      <c r="V35">
        <v>127.35</v>
      </c>
      <c r="W35">
        <v>127.35</v>
      </c>
      <c r="X35">
        <v>65.400000000000006</v>
      </c>
      <c r="Y35">
        <v>65.400000000000006</v>
      </c>
      <c r="Z35">
        <v>127.35</v>
      </c>
      <c r="AA35">
        <v>65.400000000000006</v>
      </c>
      <c r="AB35">
        <v>106.7</v>
      </c>
    </row>
    <row r="36" spans="1:28" x14ac:dyDescent="0.25">
      <c r="A36" s="75">
        <v>44768</v>
      </c>
      <c r="B36">
        <v>69.64</v>
      </c>
      <c r="C36">
        <v>69.64</v>
      </c>
      <c r="D36">
        <v>69.64</v>
      </c>
      <c r="E36">
        <v>69.64</v>
      </c>
      <c r="F36">
        <v>69.64</v>
      </c>
      <c r="G36">
        <v>69.64</v>
      </c>
      <c r="H36">
        <v>134.68</v>
      </c>
      <c r="I36">
        <v>134.68</v>
      </c>
      <c r="J36">
        <v>134.68</v>
      </c>
      <c r="K36">
        <v>134.68</v>
      </c>
      <c r="L36">
        <v>134.68</v>
      </c>
      <c r="M36">
        <v>134.68</v>
      </c>
      <c r="N36">
        <v>134.68</v>
      </c>
      <c r="O36">
        <v>134.68</v>
      </c>
      <c r="P36">
        <v>134.68</v>
      </c>
      <c r="Q36">
        <v>134.68</v>
      </c>
      <c r="R36">
        <v>134.68</v>
      </c>
      <c r="S36">
        <v>134.68</v>
      </c>
      <c r="T36">
        <v>134.68</v>
      </c>
      <c r="U36">
        <v>134.68</v>
      </c>
      <c r="V36">
        <v>134.68</v>
      </c>
      <c r="W36">
        <v>134.68</v>
      </c>
      <c r="X36">
        <v>69.64</v>
      </c>
      <c r="Y36">
        <v>69.64</v>
      </c>
      <c r="Z36">
        <v>134.68</v>
      </c>
      <c r="AA36">
        <v>69.64</v>
      </c>
      <c r="AB36">
        <v>113</v>
      </c>
    </row>
    <row r="37" spans="1:28" x14ac:dyDescent="0.25">
      <c r="A37" s="75">
        <v>44769</v>
      </c>
      <c r="B37">
        <v>68.23</v>
      </c>
      <c r="C37">
        <v>68.23</v>
      </c>
      <c r="D37">
        <v>68.23</v>
      </c>
      <c r="E37">
        <v>68.23</v>
      </c>
      <c r="F37">
        <v>68.23</v>
      </c>
      <c r="G37">
        <v>68.23</v>
      </c>
      <c r="H37">
        <v>132.9</v>
      </c>
      <c r="I37">
        <v>132.9</v>
      </c>
      <c r="J37">
        <v>132.9</v>
      </c>
      <c r="K37">
        <v>132.9</v>
      </c>
      <c r="L37">
        <v>132.9</v>
      </c>
      <c r="M37">
        <v>132.9</v>
      </c>
      <c r="N37">
        <v>132.9</v>
      </c>
      <c r="O37">
        <v>132.9</v>
      </c>
      <c r="P37">
        <v>132.9</v>
      </c>
      <c r="Q37">
        <v>132.9</v>
      </c>
      <c r="R37">
        <v>132.9</v>
      </c>
      <c r="S37">
        <v>132.9</v>
      </c>
      <c r="T37">
        <v>132.9</v>
      </c>
      <c r="U37">
        <v>132.9</v>
      </c>
      <c r="V37">
        <v>132.9</v>
      </c>
      <c r="W37">
        <v>132.9</v>
      </c>
      <c r="X37">
        <v>68.23</v>
      </c>
      <c r="Y37">
        <v>68.23</v>
      </c>
      <c r="Z37">
        <v>132.9</v>
      </c>
      <c r="AA37">
        <v>68.23</v>
      </c>
      <c r="AB37">
        <v>111.34</v>
      </c>
    </row>
    <row r="38" spans="1:28" x14ac:dyDescent="0.25">
      <c r="A38" s="75">
        <v>44770</v>
      </c>
      <c r="B38">
        <v>69.45</v>
      </c>
      <c r="C38">
        <v>69.45</v>
      </c>
      <c r="D38">
        <v>69.45</v>
      </c>
      <c r="E38">
        <v>69.45</v>
      </c>
      <c r="F38">
        <v>69.45</v>
      </c>
      <c r="G38">
        <v>69.45</v>
      </c>
      <c r="H38">
        <v>126.59</v>
      </c>
      <c r="I38">
        <v>126.59</v>
      </c>
      <c r="J38">
        <v>126.59</v>
      </c>
      <c r="K38">
        <v>126.59</v>
      </c>
      <c r="L38">
        <v>126.59</v>
      </c>
      <c r="M38">
        <v>126.59</v>
      </c>
      <c r="N38">
        <v>126.59</v>
      </c>
      <c r="O38">
        <v>126.59</v>
      </c>
      <c r="P38">
        <v>126.59</v>
      </c>
      <c r="Q38">
        <v>126.59</v>
      </c>
      <c r="R38">
        <v>126.59</v>
      </c>
      <c r="S38">
        <v>126.59</v>
      </c>
      <c r="T38">
        <v>126.59</v>
      </c>
      <c r="U38">
        <v>126.59</v>
      </c>
      <c r="V38">
        <v>126.59</v>
      </c>
      <c r="W38">
        <v>126.59</v>
      </c>
      <c r="X38">
        <v>69.45</v>
      </c>
      <c r="Y38">
        <v>69.45</v>
      </c>
      <c r="Z38">
        <v>126.59</v>
      </c>
      <c r="AA38">
        <v>69.45</v>
      </c>
      <c r="AB38">
        <v>107.54</v>
      </c>
    </row>
    <row r="39" spans="1:28" x14ac:dyDescent="0.25">
      <c r="A39" s="75">
        <v>44771</v>
      </c>
      <c r="B39">
        <v>69.45</v>
      </c>
      <c r="C39">
        <v>69.45</v>
      </c>
      <c r="D39">
        <v>69.45</v>
      </c>
      <c r="E39">
        <v>69.45</v>
      </c>
      <c r="F39">
        <v>69.45</v>
      </c>
      <c r="G39">
        <v>69.45</v>
      </c>
      <c r="H39">
        <v>126.59</v>
      </c>
      <c r="I39">
        <v>126.59</v>
      </c>
      <c r="J39">
        <v>126.59</v>
      </c>
      <c r="K39">
        <v>126.59</v>
      </c>
      <c r="L39">
        <v>126.59</v>
      </c>
      <c r="M39">
        <v>126.59</v>
      </c>
      <c r="N39">
        <v>126.59</v>
      </c>
      <c r="O39">
        <v>126.59</v>
      </c>
      <c r="P39">
        <v>126.59</v>
      </c>
      <c r="Q39">
        <v>126.59</v>
      </c>
      <c r="R39">
        <v>126.59</v>
      </c>
      <c r="S39">
        <v>126.59</v>
      </c>
      <c r="T39">
        <v>126.59</v>
      </c>
      <c r="U39">
        <v>126.59</v>
      </c>
      <c r="V39">
        <v>126.59</v>
      </c>
      <c r="W39">
        <v>126.59</v>
      </c>
      <c r="X39">
        <v>69.45</v>
      </c>
      <c r="Y39">
        <v>69.45</v>
      </c>
      <c r="Z39">
        <v>126.59</v>
      </c>
      <c r="AA39">
        <v>69.45</v>
      </c>
      <c r="AB39">
        <v>107.54</v>
      </c>
    </row>
    <row r="40" spans="1:28" x14ac:dyDescent="0.25">
      <c r="A40" s="75">
        <v>44772</v>
      </c>
      <c r="B40">
        <v>72.77</v>
      </c>
      <c r="C40">
        <v>72.77</v>
      </c>
      <c r="D40">
        <v>72.77</v>
      </c>
      <c r="E40">
        <v>72.77</v>
      </c>
      <c r="F40">
        <v>72.77</v>
      </c>
      <c r="G40">
        <v>72.77</v>
      </c>
      <c r="H40">
        <v>97.62</v>
      </c>
      <c r="I40">
        <v>97.62</v>
      </c>
      <c r="J40">
        <v>97.62</v>
      </c>
      <c r="K40">
        <v>97.62</v>
      </c>
      <c r="L40">
        <v>97.62</v>
      </c>
      <c r="M40">
        <v>97.62</v>
      </c>
      <c r="N40">
        <v>97.62</v>
      </c>
      <c r="O40">
        <v>97.62</v>
      </c>
      <c r="P40">
        <v>97.62</v>
      </c>
      <c r="Q40">
        <v>97.62</v>
      </c>
      <c r="R40">
        <v>97.62</v>
      </c>
      <c r="S40">
        <v>97.62</v>
      </c>
      <c r="T40">
        <v>97.62</v>
      </c>
      <c r="U40">
        <v>97.62</v>
      </c>
      <c r="V40">
        <v>97.62</v>
      </c>
      <c r="W40">
        <v>97.62</v>
      </c>
      <c r="X40">
        <v>72.77</v>
      </c>
      <c r="Y40">
        <v>72.77</v>
      </c>
      <c r="Z40">
        <v>97.62</v>
      </c>
      <c r="AA40">
        <v>72.77</v>
      </c>
      <c r="AB40">
        <v>89.34</v>
      </c>
    </row>
    <row r="41" spans="1:28" x14ac:dyDescent="0.25">
      <c r="A41" s="75">
        <v>44773</v>
      </c>
      <c r="B41">
        <v>72.77</v>
      </c>
      <c r="C41">
        <v>72.77</v>
      </c>
      <c r="D41">
        <v>72.77</v>
      </c>
      <c r="E41">
        <v>72.77</v>
      </c>
      <c r="F41">
        <v>72.77</v>
      </c>
      <c r="G41">
        <v>72.77</v>
      </c>
      <c r="H41">
        <v>72.77</v>
      </c>
      <c r="I41">
        <v>72.77</v>
      </c>
      <c r="J41">
        <v>72.77</v>
      </c>
      <c r="K41">
        <v>72.77</v>
      </c>
      <c r="L41">
        <v>72.77</v>
      </c>
      <c r="M41">
        <v>72.77</v>
      </c>
      <c r="N41">
        <v>72.77</v>
      </c>
      <c r="O41">
        <v>72.77</v>
      </c>
      <c r="P41">
        <v>72.77</v>
      </c>
      <c r="Q41">
        <v>72.77</v>
      </c>
      <c r="R41">
        <v>72.77</v>
      </c>
      <c r="S41">
        <v>72.77</v>
      </c>
      <c r="T41">
        <v>72.77</v>
      </c>
      <c r="U41">
        <v>72.77</v>
      </c>
      <c r="V41">
        <v>72.77</v>
      </c>
      <c r="W41">
        <v>72.77</v>
      </c>
      <c r="X41">
        <v>72.77</v>
      </c>
      <c r="Y41">
        <v>72.77</v>
      </c>
      <c r="Z41">
        <v>0</v>
      </c>
      <c r="AA41">
        <v>72.77</v>
      </c>
      <c r="AB41">
        <v>72.77</v>
      </c>
    </row>
    <row r="43" spans="1:28" x14ac:dyDescent="0.25">
      <c r="A43" t="s">
        <v>228</v>
      </c>
    </row>
    <row r="45" spans="1:28" x14ac:dyDescent="0.25">
      <c r="A45" t="s">
        <v>205</v>
      </c>
      <c r="B45" s="125">
        <v>53.944838709677441</v>
      </c>
    </row>
    <row r="46" spans="1:28" ht="15.75" x14ac:dyDescent="0.25">
      <c r="A46" t="s">
        <v>353</v>
      </c>
      <c r="B46" s="131">
        <v>5.3940000000000002E-2</v>
      </c>
      <c r="C46" s="92" t="s">
        <v>137</v>
      </c>
    </row>
  </sheetData>
  <printOptions horizontalCentered="1"/>
  <pageMargins left="0" right="0" top="0.5" bottom="0.5" header="0.3" footer="0.1"/>
  <pageSetup scale="70" orientation="landscape" horizontalDpi="1200" verticalDpi="1200" r:id="rId1"/>
  <customProperties>
    <customPr name="_pios_id" r:id="rId2"/>
  </customPropertie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2"/>
  <sheetViews>
    <sheetView showGridLines="0" zoomScale="85" zoomScaleNormal="85" workbookViewId="0">
      <pane ySplit="8" topLeftCell="A45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10.5703125" customWidth="1"/>
    <col min="2" max="2" width="6.85546875" customWidth="1"/>
    <col min="3" max="3" width="14.85546875" customWidth="1"/>
    <col min="4" max="4" width="12.85546875" customWidth="1"/>
    <col min="5" max="5" width="23.85546875" customWidth="1"/>
    <col min="6" max="6" width="10.28515625" customWidth="1"/>
    <col min="7" max="7" width="14.140625" customWidth="1"/>
    <col min="8" max="9" width="15.42578125" customWidth="1"/>
    <col min="10" max="10" width="19.140625" customWidth="1"/>
    <col min="11" max="11" width="17.140625" customWidth="1"/>
    <col min="12" max="12" width="2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3.25" x14ac:dyDescent="0.35">
      <c r="A1" s="96" t="s">
        <v>140</v>
      </c>
      <c r="H1" s="92" t="s">
        <v>400</v>
      </c>
    </row>
    <row r="2" spans="1:11" ht="7.5" customHeight="1" x14ac:dyDescent="0.35">
      <c r="A2" s="96"/>
    </row>
    <row r="3" spans="1:11" ht="21" customHeight="1" x14ac:dyDescent="0.25">
      <c r="A3" s="133" t="s">
        <v>214</v>
      </c>
      <c r="B3" t="s">
        <v>399</v>
      </c>
    </row>
    <row r="4" spans="1:11" ht="13.5" hidden="1" customHeight="1" x14ac:dyDescent="0.25">
      <c r="A4" t="e">
        <v>#NAME?</v>
      </c>
      <c r="B4" t="e">
        <v>#NAME?</v>
      </c>
    </row>
    <row r="5" spans="1:11" ht="13.5" customHeight="1" x14ac:dyDescent="0.25"/>
    <row r="6" spans="1:11" x14ac:dyDescent="0.25">
      <c r="A6" s="82" t="s">
        <v>141</v>
      </c>
      <c r="B6" s="82" t="s">
        <v>141</v>
      </c>
      <c r="C6" s="82" t="s">
        <v>141</v>
      </c>
      <c r="D6" s="82" t="s">
        <v>141</v>
      </c>
      <c r="E6" s="82" t="s">
        <v>141</v>
      </c>
      <c r="F6" s="82" t="s">
        <v>141</v>
      </c>
      <c r="G6" s="82" t="s">
        <v>141</v>
      </c>
      <c r="H6" s="82" t="s">
        <v>142</v>
      </c>
      <c r="I6" s="83" t="s">
        <v>398</v>
      </c>
      <c r="J6" s="84"/>
      <c r="K6" s="84"/>
    </row>
    <row r="7" spans="1:11" ht="33" x14ac:dyDescent="0.25">
      <c r="A7" s="82" t="s">
        <v>141</v>
      </c>
      <c r="B7" s="137" t="s">
        <v>141</v>
      </c>
      <c r="C7" s="137" t="s">
        <v>141</v>
      </c>
      <c r="D7" s="137" t="s">
        <v>141</v>
      </c>
      <c r="E7" s="137" t="s">
        <v>141</v>
      </c>
      <c r="F7" s="137" t="s">
        <v>141</v>
      </c>
      <c r="G7" s="137" t="s">
        <v>141</v>
      </c>
      <c r="H7" s="82" t="s">
        <v>141</v>
      </c>
      <c r="I7" s="93" t="s">
        <v>143</v>
      </c>
      <c r="J7" s="93" t="s">
        <v>144</v>
      </c>
      <c r="K7" s="134" t="s">
        <v>145</v>
      </c>
    </row>
    <row r="8" spans="1:11" x14ac:dyDescent="0.25">
      <c r="A8" s="82" t="s">
        <v>146</v>
      </c>
      <c r="B8" s="86"/>
      <c r="C8" s="82" t="s">
        <v>147</v>
      </c>
      <c r="D8" s="82" t="s">
        <v>148</v>
      </c>
      <c r="E8" s="86"/>
      <c r="F8" s="82" t="s">
        <v>176</v>
      </c>
      <c r="G8" s="82" t="s">
        <v>149</v>
      </c>
      <c r="H8" s="82" t="s">
        <v>150</v>
      </c>
      <c r="I8" s="87" t="s">
        <v>151</v>
      </c>
      <c r="J8" s="87" t="s">
        <v>141</v>
      </c>
      <c r="K8" s="87" t="s">
        <v>152</v>
      </c>
    </row>
    <row r="9" spans="1:11" hidden="1" x14ac:dyDescent="0.25">
      <c r="A9" s="83" t="s">
        <v>153</v>
      </c>
      <c r="B9" s="85" t="s">
        <v>154</v>
      </c>
      <c r="C9" s="85" t="s">
        <v>155</v>
      </c>
      <c r="D9" s="85" t="s">
        <v>156</v>
      </c>
      <c r="E9" s="85" t="s">
        <v>157</v>
      </c>
      <c r="F9" s="85" t="s">
        <v>158</v>
      </c>
      <c r="G9" s="85" t="s">
        <v>159</v>
      </c>
      <c r="H9" s="83" t="s">
        <v>194</v>
      </c>
      <c r="I9" s="128">
        <v>-7041115.7520000003</v>
      </c>
      <c r="J9" s="88"/>
      <c r="K9" s="129">
        <v>-278955.17</v>
      </c>
    </row>
    <row r="10" spans="1:11" x14ac:dyDescent="0.25">
      <c r="A10" s="83" t="s">
        <v>153</v>
      </c>
      <c r="B10" s="85" t="s">
        <v>154</v>
      </c>
      <c r="C10" s="85" t="s">
        <v>155</v>
      </c>
      <c r="D10" s="85" t="s">
        <v>156</v>
      </c>
      <c r="E10" s="85" t="s">
        <v>157</v>
      </c>
      <c r="F10" s="85" t="s">
        <v>158</v>
      </c>
      <c r="G10" s="85" t="s">
        <v>159</v>
      </c>
      <c r="H10" s="83" t="s">
        <v>325</v>
      </c>
      <c r="I10" s="128">
        <v>-335.32</v>
      </c>
      <c r="J10" s="88"/>
      <c r="K10" s="129">
        <v>-14.59</v>
      </c>
    </row>
    <row r="11" spans="1:11" x14ac:dyDescent="0.25">
      <c r="A11" s="83" t="s">
        <v>153</v>
      </c>
      <c r="B11" s="85" t="s">
        <v>154</v>
      </c>
      <c r="C11" s="85" t="s">
        <v>155</v>
      </c>
      <c r="D11" s="85" t="s">
        <v>156</v>
      </c>
      <c r="E11" s="85" t="s">
        <v>157</v>
      </c>
      <c r="F11" s="85" t="s">
        <v>158</v>
      </c>
      <c r="G11" s="85" t="s">
        <v>159</v>
      </c>
      <c r="H11" s="83" t="s">
        <v>328</v>
      </c>
      <c r="I11" s="128">
        <v>-11.492000000000001</v>
      </c>
      <c r="J11" s="88"/>
      <c r="K11" s="129">
        <v>-0.5</v>
      </c>
    </row>
    <row r="12" spans="1:11" x14ac:dyDescent="0.25">
      <c r="A12" s="83" t="s">
        <v>153</v>
      </c>
      <c r="B12" s="85" t="s">
        <v>154</v>
      </c>
      <c r="C12" s="85" t="s">
        <v>155</v>
      </c>
      <c r="D12" s="85" t="s">
        <v>156</v>
      </c>
      <c r="E12" s="85" t="s">
        <v>157</v>
      </c>
      <c r="F12" s="85" t="s">
        <v>158</v>
      </c>
      <c r="G12" s="85" t="s">
        <v>159</v>
      </c>
      <c r="H12" s="83" t="s">
        <v>220</v>
      </c>
      <c r="I12" s="128">
        <v>-42.328000000000003</v>
      </c>
      <c r="J12" s="88"/>
      <c r="K12" s="129">
        <v>-1.87</v>
      </c>
    </row>
    <row r="13" spans="1:11" x14ac:dyDescent="0.25">
      <c r="A13" s="83" t="s">
        <v>153</v>
      </c>
      <c r="B13" s="85" t="s">
        <v>154</v>
      </c>
      <c r="C13" s="85" t="s">
        <v>155</v>
      </c>
      <c r="D13" s="85" t="s">
        <v>156</v>
      </c>
      <c r="E13" s="85" t="s">
        <v>157</v>
      </c>
      <c r="F13" s="85" t="s">
        <v>158</v>
      </c>
      <c r="G13" s="85" t="s">
        <v>159</v>
      </c>
      <c r="H13" s="83" t="s">
        <v>207</v>
      </c>
      <c r="I13" s="128">
        <v>1199077.1189999999</v>
      </c>
      <c r="J13" s="88"/>
      <c r="K13" s="129">
        <v>53225.89</v>
      </c>
    </row>
    <row r="14" spans="1:11" x14ac:dyDescent="0.25">
      <c r="A14" s="83" t="s">
        <v>153</v>
      </c>
      <c r="B14" s="85" t="s">
        <v>154</v>
      </c>
      <c r="C14" s="85" t="s">
        <v>155</v>
      </c>
      <c r="D14" s="85" t="s">
        <v>156</v>
      </c>
      <c r="E14" s="85" t="s">
        <v>157</v>
      </c>
      <c r="F14" s="85" t="s">
        <v>158</v>
      </c>
      <c r="G14" s="85" t="s">
        <v>159</v>
      </c>
      <c r="H14" s="83" t="s">
        <v>324</v>
      </c>
      <c r="I14" s="128">
        <v>-2273.623</v>
      </c>
      <c r="J14" s="88"/>
      <c r="K14" s="129">
        <v>-101.27</v>
      </c>
    </row>
    <row r="15" spans="1:11" x14ac:dyDescent="0.25">
      <c r="A15" s="83" t="s">
        <v>153</v>
      </c>
      <c r="B15" s="85" t="s">
        <v>154</v>
      </c>
      <c r="C15" s="85" t="s">
        <v>155</v>
      </c>
      <c r="D15" s="85" t="s">
        <v>156</v>
      </c>
      <c r="E15" s="85" t="s">
        <v>157</v>
      </c>
      <c r="F15" s="85" t="s">
        <v>158</v>
      </c>
      <c r="G15" s="85" t="s">
        <v>159</v>
      </c>
      <c r="H15" s="83" t="s">
        <v>208</v>
      </c>
      <c r="I15" s="128">
        <v>100583.09600000001</v>
      </c>
      <c r="J15" s="88"/>
      <c r="K15" s="129">
        <v>4483.91</v>
      </c>
    </row>
    <row r="16" spans="1:11" x14ac:dyDescent="0.25">
      <c r="A16" s="83" t="s">
        <v>153</v>
      </c>
      <c r="B16" s="85" t="s">
        <v>154</v>
      </c>
      <c r="C16" s="85" t="s">
        <v>155</v>
      </c>
      <c r="D16" s="85" t="s">
        <v>156</v>
      </c>
      <c r="E16" s="85" t="s">
        <v>157</v>
      </c>
      <c r="F16" s="85" t="s">
        <v>158</v>
      </c>
      <c r="G16" s="85" t="s">
        <v>159</v>
      </c>
      <c r="H16" s="83" t="s">
        <v>209</v>
      </c>
      <c r="I16" s="128">
        <v>1310992.078</v>
      </c>
      <c r="J16" s="88"/>
      <c r="K16" s="129">
        <v>58796.66</v>
      </c>
    </row>
    <row r="17" spans="1:11" x14ac:dyDescent="0.25">
      <c r="A17" s="83" t="s">
        <v>153</v>
      </c>
      <c r="B17" s="85" t="s">
        <v>154</v>
      </c>
      <c r="C17" s="85" t="s">
        <v>155</v>
      </c>
      <c r="D17" s="85" t="s">
        <v>156</v>
      </c>
      <c r="E17" s="85" t="s">
        <v>157</v>
      </c>
      <c r="F17" s="85" t="s">
        <v>158</v>
      </c>
      <c r="G17" s="85" t="s">
        <v>159</v>
      </c>
      <c r="H17" s="83" t="s">
        <v>210</v>
      </c>
      <c r="I17" s="128">
        <v>3253530.9589999998</v>
      </c>
      <c r="J17" s="88"/>
      <c r="K17" s="129">
        <v>146311.25</v>
      </c>
    </row>
    <row r="18" spans="1:11" x14ac:dyDescent="0.25">
      <c r="A18" s="83" t="s">
        <v>153</v>
      </c>
      <c r="B18" s="85" t="s">
        <v>154</v>
      </c>
      <c r="C18" s="85" t="s">
        <v>155</v>
      </c>
      <c r="D18" s="85" t="s">
        <v>156</v>
      </c>
      <c r="E18" s="85" t="s">
        <v>157</v>
      </c>
      <c r="F18" s="85" t="s">
        <v>158</v>
      </c>
      <c r="G18" s="85" t="s">
        <v>159</v>
      </c>
      <c r="H18" s="83" t="s">
        <v>211</v>
      </c>
      <c r="I18" s="128">
        <v>227675.264</v>
      </c>
      <c r="J18" s="88"/>
      <c r="K18" s="129">
        <v>10281.780000000001</v>
      </c>
    </row>
    <row r="19" spans="1:11" x14ac:dyDescent="0.25">
      <c r="A19" s="83" t="s">
        <v>153</v>
      </c>
      <c r="B19" s="85" t="s">
        <v>154</v>
      </c>
      <c r="C19" s="85" t="s">
        <v>155</v>
      </c>
      <c r="D19" s="85" t="s">
        <v>156</v>
      </c>
      <c r="E19" s="85" t="s">
        <v>157</v>
      </c>
      <c r="F19" s="85" t="s">
        <v>158</v>
      </c>
      <c r="G19" s="85" t="s">
        <v>159</v>
      </c>
      <c r="H19" s="83" t="s">
        <v>212</v>
      </c>
      <c r="I19" s="128">
        <v>951919.99899999995</v>
      </c>
      <c r="J19" s="88"/>
      <c r="K19" s="129">
        <v>43245.74</v>
      </c>
    </row>
    <row r="20" spans="1:11" hidden="1" x14ac:dyDescent="0.25">
      <c r="A20" s="83" t="s">
        <v>153</v>
      </c>
      <c r="B20" s="85" t="s">
        <v>154</v>
      </c>
      <c r="C20" s="85" t="s">
        <v>155</v>
      </c>
      <c r="D20" s="85" t="s">
        <v>160</v>
      </c>
      <c r="E20" s="85" t="s">
        <v>161</v>
      </c>
      <c r="F20" s="85" t="s">
        <v>158</v>
      </c>
      <c r="G20" s="85" t="s">
        <v>159</v>
      </c>
      <c r="H20" s="83" t="s">
        <v>194</v>
      </c>
      <c r="I20" s="128">
        <v>-12575846.560000001</v>
      </c>
      <c r="J20" s="88"/>
      <c r="K20" s="129">
        <v>-498229.9</v>
      </c>
    </row>
    <row r="21" spans="1:11" x14ac:dyDescent="0.25">
      <c r="A21" s="83" t="s">
        <v>153</v>
      </c>
      <c r="B21" s="85" t="s">
        <v>154</v>
      </c>
      <c r="C21" s="85" t="s">
        <v>155</v>
      </c>
      <c r="D21" s="85" t="s">
        <v>160</v>
      </c>
      <c r="E21" s="85" t="s">
        <v>161</v>
      </c>
      <c r="F21" s="85" t="s">
        <v>158</v>
      </c>
      <c r="G21" s="85" t="s">
        <v>159</v>
      </c>
      <c r="H21" s="83" t="s">
        <v>207</v>
      </c>
      <c r="I21" s="128">
        <v>2158224.233</v>
      </c>
      <c r="J21" s="88"/>
      <c r="K21" s="129">
        <v>95801.41</v>
      </c>
    </row>
    <row r="22" spans="1:11" x14ac:dyDescent="0.25">
      <c r="A22" s="83" t="s">
        <v>153</v>
      </c>
      <c r="B22" s="85" t="s">
        <v>154</v>
      </c>
      <c r="C22" s="85" t="s">
        <v>155</v>
      </c>
      <c r="D22" s="85" t="s">
        <v>160</v>
      </c>
      <c r="E22" s="85" t="s">
        <v>161</v>
      </c>
      <c r="F22" s="85" t="s">
        <v>158</v>
      </c>
      <c r="G22" s="85" t="s">
        <v>159</v>
      </c>
      <c r="H22" s="83" t="s">
        <v>208</v>
      </c>
      <c r="I22" s="128">
        <v>684980</v>
      </c>
      <c r="J22" s="88"/>
      <c r="K22" s="129">
        <v>30535.72</v>
      </c>
    </row>
    <row r="23" spans="1:11" x14ac:dyDescent="0.25">
      <c r="A23" s="83" t="s">
        <v>153</v>
      </c>
      <c r="B23" s="85" t="s">
        <v>154</v>
      </c>
      <c r="C23" s="85" t="s">
        <v>155</v>
      </c>
      <c r="D23" s="85" t="s">
        <v>160</v>
      </c>
      <c r="E23" s="85" t="s">
        <v>161</v>
      </c>
      <c r="F23" s="85" t="s">
        <v>158</v>
      </c>
      <c r="G23" s="85" t="s">
        <v>159</v>
      </c>
      <c r="H23" s="83" t="s">
        <v>209</v>
      </c>
      <c r="I23" s="128">
        <v>2183483.9559999998</v>
      </c>
      <c r="J23" s="88"/>
      <c r="K23" s="129">
        <v>97927.08</v>
      </c>
    </row>
    <row r="24" spans="1:11" x14ac:dyDescent="0.25">
      <c r="A24" s="83" t="s">
        <v>153</v>
      </c>
      <c r="B24" s="85" t="s">
        <v>154</v>
      </c>
      <c r="C24" s="85" t="s">
        <v>155</v>
      </c>
      <c r="D24" s="85" t="s">
        <v>160</v>
      </c>
      <c r="E24" s="85" t="s">
        <v>161</v>
      </c>
      <c r="F24" s="85" t="s">
        <v>158</v>
      </c>
      <c r="G24" s="85" t="s">
        <v>159</v>
      </c>
      <c r="H24" s="83" t="s">
        <v>210</v>
      </c>
      <c r="I24" s="128">
        <v>4528542</v>
      </c>
      <c r="J24" s="88"/>
      <c r="K24" s="129">
        <v>203648.53</v>
      </c>
    </row>
    <row r="25" spans="1:11" x14ac:dyDescent="0.25">
      <c r="A25" s="83" t="s">
        <v>153</v>
      </c>
      <c r="B25" s="85" t="s">
        <v>154</v>
      </c>
      <c r="C25" s="85" t="s">
        <v>155</v>
      </c>
      <c r="D25" s="85" t="s">
        <v>160</v>
      </c>
      <c r="E25" s="85" t="s">
        <v>161</v>
      </c>
      <c r="F25" s="85" t="s">
        <v>158</v>
      </c>
      <c r="G25" s="85" t="s">
        <v>159</v>
      </c>
      <c r="H25" s="83" t="s">
        <v>211</v>
      </c>
      <c r="I25" s="128">
        <v>1282993.67</v>
      </c>
      <c r="J25" s="88"/>
      <c r="K25" s="129">
        <v>57939.98</v>
      </c>
    </row>
    <row r="26" spans="1:11" x14ac:dyDescent="0.25">
      <c r="A26" s="83" t="s">
        <v>153</v>
      </c>
      <c r="B26" s="85" t="s">
        <v>154</v>
      </c>
      <c r="C26" s="85" t="s">
        <v>155</v>
      </c>
      <c r="D26" s="85" t="s">
        <v>160</v>
      </c>
      <c r="E26" s="85" t="s">
        <v>161</v>
      </c>
      <c r="F26" s="85" t="s">
        <v>158</v>
      </c>
      <c r="G26" s="85" t="s">
        <v>159</v>
      </c>
      <c r="H26" s="83" t="s">
        <v>212</v>
      </c>
      <c r="I26" s="128">
        <v>1737622.7009999999</v>
      </c>
      <c r="J26" s="88"/>
      <c r="K26" s="129">
        <v>78940.210000000006</v>
      </c>
    </row>
    <row r="27" spans="1:11" hidden="1" x14ac:dyDescent="0.25">
      <c r="A27" s="83" t="s">
        <v>153</v>
      </c>
      <c r="B27" s="85" t="s">
        <v>154</v>
      </c>
      <c r="C27" s="85" t="s">
        <v>155</v>
      </c>
      <c r="D27" s="85" t="s">
        <v>162</v>
      </c>
      <c r="E27" s="85" t="s">
        <v>163</v>
      </c>
      <c r="F27" s="85" t="s">
        <v>158</v>
      </c>
      <c r="G27" s="85" t="s">
        <v>159</v>
      </c>
      <c r="H27" s="83" t="s">
        <v>194</v>
      </c>
      <c r="I27" s="128">
        <v>-18102519.004999999</v>
      </c>
      <c r="J27" s="88"/>
      <c r="K27" s="129">
        <v>-717185.6</v>
      </c>
    </row>
    <row r="28" spans="1:11" x14ac:dyDescent="0.25">
      <c r="A28" s="83" t="s">
        <v>153</v>
      </c>
      <c r="B28" s="85" t="s">
        <v>154</v>
      </c>
      <c r="C28" s="85" t="s">
        <v>155</v>
      </c>
      <c r="D28" s="85" t="s">
        <v>162</v>
      </c>
      <c r="E28" s="85" t="s">
        <v>163</v>
      </c>
      <c r="F28" s="85" t="s">
        <v>158</v>
      </c>
      <c r="G28" s="85" t="s">
        <v>159</v>
      </c>
      <c r="H28" s="83" t="s">
        <v>207</v>
      </c>
      <c r="I28" s="128">
        <v>342300</v>
      </c>
      <c r="J28" s="88"/>
      <c r="K28" s="129">
        <v>15194.36</v>
      </c>
    </row>
    <row r="29" spans="1:11" x14ac:dyDescent="0.25">
      <c r="A29" s="83" t="s">
        <v>153</v>
      </c>
      <c r="B29" s="85" t="s">
        <v>154</v>
      </c>
      <c r="C29" s="85" t="s">
        <v>155</v>
      </c>
      <c r="D29" s="85" t="s">
        <v>162</v>
      </c>
      <c r="E29" s="85" t="s">
        <v>163</v>
      </c>
      <c r="F29" s="85" t="s">
        <v>158</v>
      </c>
      <c r="G29" s="85" t="s">
        <v>159</v>
      </c>
      <c r="H29" s="83" t="s">
        <v>208</v>
      </c>
      <c r="I29" s="128">
        <v>342960</v>
      </c>
      <c r="J29" s="88"/>
      <c r="K29" s="129">
        <v>15288.82</v>
      </c>
    </row>
    <row r="30" spans="1:11" x14ac:dyDescent="0.25">
      <c r="A30" s="83" t="s">
        <v>153</v>
      </c>
      <c r="B30" s="85" t="s">
        <v>154</v>
      </c>
      <c r="C30" s="85" t="s">
        <v>155</v>
      </c>
      <c r="D30" s="85" t="s">
        <v>162</v>
      </c>
      <c r="E30" s="85" t="s">
        <v>163</v>
      </c>
      <c r="F30" s="85" t="s">
        <v>158</v>
      </c>
      <c r="G30" s="85" t="s">
        <v>159</v>
      </c>
      <c r="H30" s="83" t="s">
        <v>209</v>
      </c>
      <c r="I30" s="128">
        <v>3616859.0049999999</v>
      </c>
      <c r="J30" s="88"/>
      <c r="K30" s="129">
        <v>162212.51999999999</v>
      </c>
    </row>
    <row r="31" spans="1:11" x14ac:dyDescent="0.25">
      <c r="A31" s="83" t="s">
        <v>153</v>
      </c>
      <c r="B31" s="85" t="s">
        <v>154</v>
      </c>
      <c r="C31" s="85" t="s">
        <v>155</v>
      </c>
      <c r="D31" s="85" t="s">
        <v>162</v>
      </c>
      <c r="E31" s="85" t="s">
        <v>163</v>
      </c>
      <c r="F31" s="85" t="s">
        <v>158</v>
      </c>
      <c r="G31" s="85" t="s">
        <v>159</v>
      </c>
      <c r="H31" s="83" t="s">
        <v>210</v>
      </c>
      <c r="I31" s="128">
        <v>5053500</v>
      </c>
      <c r="J31" s="88"/>
      <c r="K31" s="129">
        <v>227255.9</v>
      </c>
    </row>
    <row r="32" spans="1:11" x14ac:dyDescent="0.25">
      <c r="A32" s="83" t="s">
        <v>153</v>
      </c>
      <c r="B32" s="85" t="s">
        <v>154</v>
      </c>
      <c r="C32" s="85" t="s">
        <v>155</v>
      </c>
      <c r="D32" s="85" t="s">
        <v>162</v>
      </c>
      <c r="E32" s="85" t="s">
        <v>163</v>
      </c>
      <c r="F32" s="85" t="s">
        <v>158</v>
      </c>
      <c r="G32" s="85" t="s">
        <v>159</v>
      </c>
      <c r="H32" s="83" t="s">
        <v>211</v>
      </c>
      <c r="I32" s="128">
        <v>3029400</v>
      </c>
      <c r="J32" s="88"/>
      <c r="K32" s="129">
        <v>136807.70000000001</v>
      </c>
    </row>
    <row r="33" spans="1:11" x14ac:dyDescent="0.25">
      <c r="A33" s="83" t="s">
        <v>153</v>
      </c>
      <c r="B33" s="85" t="s">
        <v>154</v>
      </c>
      <c r="C33" s="85" t="s">
        <v>155</v>
      </c>
      <c r="D33" s="85" t="s">
        <v>162</v>
      </c>
      <c r="E33" s="85" t="s">
        <v>163</v>
      </c>
      <c r="F33" s="85" t="s">
        <v>158</v>
      </c>
      <c r="G33" s="85" t="s">
        <v>159</v>
      </c>
      <c r="H33" s="83" t="s">
        <v>212</v>
      </c>
      <c r="I33" s="128">
        <v>5717500</v>
      </c>
      <c r="J33" s="88"/>
      <c r="K33" s="129">
        <v>259746.02</v>
      </c>
    </row>
    <row r="34" spans="1:11" hidden="1" x14ac:dyDescent="0.25">
      <c r="A34" s="83" t="s">
        <v>153</v>
      </c>
      <c r="B34" s="85" t="s">
        <v>154</v>
      </c>
      <c r="C34" s="85" t="s">
        <v>155</v>
      </c>
      <c r="D34" s="85" t="s">
        <v>164</v>
      </c>
      <c r="E34" s="85" t="s">
        <v>165</v>
      </c>
      <c r="F34" s="85" t="s">
        <v>158</v>
      </c>
      <c r="G34" s="85" t="s">
        <v>159</v>
      </c>
      <c r="H34" s="83" t="s">
        <v>194</v>
      </c>
      <c r="I34" s="128">
        <v>-9762415.5739999991</v>
      </c>
      <c r="J34" s="88"/>
      <c r="K34" s="129">
        <v>-386767.38</v>
      </c>
    </row>
    <row r="35" spans="1:11" x14ac:dyDescent="0.25">
      <c r="A35" s="83" t="s">
        <v>153</v>
      </c>
      <c r="B35" s="85" t="s">
        <v>154</v>
      </c>
      <c r="C35" s="85" t="s">
        <v>155</v>
      </c>
      <c r="D35" s="85" t="s">
        <v>164</v>
      </c>
      <c r="E35" s="85" t="s">
        <v>165</v>
      </c>
      <c r="F35" s="85" t="s">
        <v>158</v>
      </c>
      <c r="G35" s="85" t="s">
        <v>159</v>
      </c>
      <c r="H35" s="83" t="s">
        <v>207</v>
      </c>
      <c r="I35" s="128">
        <v>2437665.4739999999</v>
      </c>
      <c r="J35" s="88"/>
      <c r="K35" s="129">
        <v>108205.52</v>
      </c>
    </row>
    <row r="36" spans="1:11" x14ac:dyDescent="0.25">
      <c r="A36" s="83" t="s">
        <v>153</v>
      </c>
      <c r="B36" s="85" t="s">
        <v>154</v>
      </c>
      <c r="C36" s="85" t="s">
        <v>155</v>
      </c>
      <c r="D36" s="85" t="s">
        <v>164</v>
      </c>
      <c r="E36" s="85" t="s">
        <v>165</v>
      </c>
      <c r="F36" s="85" t="s">
        <v>158</v>
      </c>
      <c r="G36" s="85" t="s">
        <v>159</v>
      </c>
      <c r="H36" s="83" t="s">
        <v>209</v>
      </c>
      <c r="I36" s="128">
        <v>2478890.1</v>
      </c>
      <c r="J36" s="88"/>
      <c r="K36" s="129">
        <v>111175.75</v>
      </c>
    </row>
    <row r="37" spans="1:11" x14ac:dyDescent="0.25">
      <c r="A37" s="83" t="s">
        <v>153</v>
      </c>
      <c r="B37" s="85" t="s">
        <v>154</v>
      </c>
      <c r="C37" s="85" t="s">
        <v>155</v>
      </c>
      <c r="D37" s="85" t="s">
        <v>164</v>
      </c>
      <c r="E37" s="85" t="s">
        <v>165</v>
      </c>
      <c r="F37" s="85" t="s">
        <v>158</v>
      </c>
      <c r="G37" s="85" t="s">
        <v>159</v>
      </c>
      <c r="H37" s="83" t="s">
        <v>210</v>
      </c>
      <c r="I37" s="128">
        <v>220800</v>
      </c>
      <c r="J37" s="88"/>
      <c r="K37" s="129">
        <v>9929.3799999999992</v>
      </c>
    </row>
    <row r="38" spans="1:11" x14ac:dyDescent="0.25">
      <c r="A38" s="83" t="s">
        <v>153</v>
      </c>
      <c r="B38" s="85" t="s">
        <v>154</v>
      </c>
      <c r="C38" s="85" t="s">
        <v>155</v>
      </c>
      <c r="D38" s="85" t="s">
        <v>164</v>
      </c>
      <c r="E38" s="85" t="s">
        <v>165</v>
      </c>
      <c r="F38" s="85" t="s">
        <v>158</v>
      </c>
      <c r="G38" s="85" t="s">
        <v>159</v>
      </c>
      <c r="H38" s="83" t="s">
        <v>211</v>
      </c>
      <c r="I38" s="128">
        <v>537300</v>
      </c>
      <c r="J38" s="88"/>
      <c r="K38" s="129">
        <v>24264.47</v>
      </c>
    </row>
    <row r="39" spans="1:11" x14ac:dyDescent="0.25">
      <c r="A39" s="83" t="s">
        <v>153</v>
      </c>
      <c r="B39" s="85" t="s">
        <v>154</v>
      </c>
      <c r="C39" s="85" t="s">
        <v>155</v>
      </c>
      <c r="D39" s="85" t="s">
        <v>164</v>
      </c>
      <c r="E39" s="85" t="s">
        <v>165</v>
      </c>
      <c r="F39" s="85" t="s">
        <v>158</v>
      </c>
      <c r="G39" s="85" t="s">
        <v>159</v>
      </c>
      <c r="H39" s="83" t="s">
        <v>212</v>
      </c>
      <c r="I39" s="128">
        <v>4087760</v>
      </c>
      <c r="J39" s="88"/>
      <c r="K39" s="129">
        <v>185706.94</v>
      </c>
    </row>
    <row r="40" spans="1:11" hidden="1" x14ac:dyDescent="0.25">
      <c r="A40" s="83" t="s">
        <v>153</v>
      </c>
      <c r="B40" s="85" t="s">
        <v>154</v>
      </c>
      <c r="C40" s="85" t="s">
        <v>155</v>
      </c>
      <c r="D40" s="85" t="s">
        <v>177</v>
      </c>
      <c r="E40" s="85" t="s">
        <v>178</v>
      </c>
      <c r="F40" s="85" t="s">
        <v>158</v>
      </c>
      <c r="G40" s="85" t="s">
        <v>159</v>
      </c>
      <c r="H40" s="83" t="s">
        <v>194</v>
      </c>
      <c r="I40" s="128">
        <v>-513600</v>
      </c>
      <c r="J40" s="88"/>
      <c r="K40" s="129">
        <v>-20347.8</v>
      </c>
    </row>
    <row r="41" spans="1:11" x14ac:dyDescent="0.25">
      <c r="A41" s="83" t="s">
        <v>153</v>
      </c>
      <c r="B41" s="85" t="s">
        <v>154</v>
      </c>
      <c r="C41" s="85" t="s">
        <v>155</v>
      </c>
      <c r="D41" s="85" t="s">
        <v>177</v>
      </c>
      <c r="E41" s="85" t="s">
        <v>178</v>
      </c>
      <c r="F41" s="85" t="s">
        <v>158</v>
      </c>
      <c r="G41" s="85" t="s">
        <v>159</v>
      </c>
      <c r="H41" s="83" t="s">
        <v>212</v>
      </c>
      <c r="I41" s="128">
        <v>513600</v>
      </c>
      <c r="J41" s="88"/>
      <c r="K41" s="129">
        <v>23332.85</v>
      </c>
    </row>
    <row r="42" spans="1:11" hidden="1" x14ac:dyDescent="0.25">
      <c r="A42" s="83" t="s">
        <v>153</v>
      </c>
      <c r="B42" s="85" t="s">
        <v>154</v>
      </c>
      <c r="C42" s="85" t="s">
        <v>155</v>
      </c>
      <c r="D42" s="85" t="s">
        <v>330</v>
      </c>
      <c r="E42" s="85" t="s">
        <v>329</v>
      </c>
      <c r="F42" s="85" t="s">
        <v>158</v>
      </c>
      <c r="G42" s="85" t="s">
        <v>159</v>
      </c>
      <c r="H42" s="83" t="s">
        <v>194</v>
      </c>
      <c r="I42" s="128">
        <v>-938054.4</v>
      </c>
      <c r="J42" s="88"/>
      <c r="K42" s="129">
        <v>-37163.839999999997</v>
      </c>
    </row>
    <row r="43" spans="1:11" x14ac:dyDescent="0.25">
      <c r="A43" s="83" t="s">
        <v>153</v>
      </c>
      <c r="B43" s="85" t="s">
        <v>154</v>
      </c>
      <c r="C43" s="85" t="s">
        <v>155</v>
      </c>
      <c r="D43" s="85" t="s">
        <v>330</v>
      </c>
      <c r="E43" s="85" t="s">
        <v>329</v>
      </c>
      <c r="F43" s="85" t="s">
        <v>158</v>
      </c>
      <c r="G43" s="85" t="s">
        <v>159</v>
      </c>
      <c r="H43" s="83" t="s">
        <v>207</v>
      </c>
      <c r="I43" s="128">
        <v>938054.4</v>
      </c>
      <c r="J43" s="88"/>
      <c r="K43" s="129">
        <v>41639.300000000003</v>
      </c>
    </row>
    <row r="44" spans="1:11" hidden="1" x14ac:dyDescent="0.25">
      <c r="A44" s="83" t="s">
        <v>153</v>
      </c>
      <c r="B44" s="85" t="s">
        <v>154</v>
      </c>
      <c r="C44" s="85" t="s">
        <v>155</v>
      </c>
      <c r="D44" s="85" t="s">
        <v>166</v>
      </c>
      <c r="E44" s="85" t="s">
        <v>167</v>
      </c>
      <c r="F44" s="85" t="s">
        <v>158</v>
      </c>
      <c r="G44" s="85" t="s">
        <v>159</v>
      </c>
      <c r="H44" s="83" t="s">
        <v>194</v>
      </c>
      <c r="I44" s="128">
        <v>-11325404.649</v>
      </c>
      <c r="J44" s="88"/>
      <c r="K44" s="129">
        <v>-448689.88</v>
      </c>
    </row>
    <row r="45" spans="1:11" x14ac:dyDescent="0.25">
      <c r="A45" s="83" t="s">
        <v>153</v>
      </c>
      <c r="B45" s="85" t="s">
        <v>154</v>
      </c>
      <c r="C45" s="85" t="s">
        <v>155</v>
      </c>
      <c r="D45" s="85" t="s">
        <v>166</v>
      </c>
      <c r="E45" s="85" t="s">
        <v>167</v>
      </c>
      <c r="F45" s="85" t="s">
        <v>158</v>
      </c>
      <c r="G45" s="85" t="s">
        <v>159</v>
      </c>
      <c r="H45" s="83" t="s">
        <v>207</v>
      </c>
      <c r="I45" s="128">
        <v>2646608.8679999998</v>
      </c>
      <c r="J45" s="88"/>
      <c r="K45" s="129">
        <v>117480.32000000001</v>
      </c>
    </row>
    <row r="46" spans="1:11" x14ac:dyDescent="0.25">
      <c r="A46" s="83" t="s">
        <v>153</v>
      </c>
      <c r="B46" s="85" t="s">
        <v>154</v>
      </c>
      <c r="C46" s="85" t="s">
        <v>155</v>
      </c>
      <c r="D46" s="85" t="s">
        <v>166</v>
      </c>
      <c r="E46" s="85" t="s">
        <v>167</v>
      </c>
      <c r="F46" s="85" t="s">
        <v>158</v>
      </c>
      <c r="G46" s="85" t="s">
        <v>159</v>
      </c>
      <c r="H46" s="83" t="s">
        <v>209</v>
      </c>
      <c r="I46" s="128">
        <v>8678795.7809999995</v>
      </c>
      <c r="J46" s="88"/>
      <c r="K46" s="129">
        <v>389235.31</v>
      </c>
    </row>
    <row r="47" spans="1:11" hidden="1" x14ac:dyDescent="0.25">
      <c r="A47" s="83" t="s">
        <v>153</v>
      </c>
      <c r="B47" s="85" t="s">
        <v>154</v>
      </c>
      <c r="C47" s="85" t="s">
        <v>168</v>
      </c>
      <c r="D47" s="85" t="s">
        <v>169</v>
      </c>
      <c r="E47" s="85" t="s">
        <v>157</v>
      </c>
      <c r="F47" s="85" t="s">
        <v>158</v>
      </c>
      <c r="G47" s="85" t="s">
        <v>159</v>
      </c>
      <c r="H47" s="83" t="s">
        <v>194</v>
      </c>
      <c r="I47" s="128">
        <v>-16071</v>
      </c>
      <c r="J47" s="88"/>
      <c r="K47" s="129">
        <v>-636.70000000000005</v>
      </c>
    </row>
    <row r="48" spans="1:11" x14ac:dyDescent="0.25">
      <c r="A48" s="83" t="s">
        <v>153</v>
      </c>
      <c r="B48" s="85" t="s">
        <v>154</v>
      </c>
      <c r="C48" s="85" t="s">
        <v>168</v>
      </c>
      <c r="D48" s="85" t="s">
        <v>169</v>
      </c>
      <c r="E48" s="85" t="s">
        <v>157</v>
      </c>
      <c r="F48" s="85" t="s">
        <v>158</v>
      </c>
      <c r="G48" s="85" t="s">
        <v>159</v>
      </c>
      <c r="H48" s="83" t="s">
        <v>207</v>
      </c>
      <c r="I48" s="128">
        <v>13600</v>
      </c>
      <c r="J48" s="88"/>
      <c r="K48" s="129">
        <v>603.69000000000005</v>
      </c>
    </row>
    <row r="49" spans="1:11" x14ac:dyDescent="0.25">
      <c r="A49" s="83" t="s">
        <v>153</v>
      </c>
      <c r="B49" s="85" t="s">
        <v>154</v>
      </c>
      <c r="C49" s="85" t="s">
        <v>168</v>
      </c>
      <c r="D49" s="85" t="s">
        <v>169</v>
      </c>
      <c r="E49" s="85" t="s">
        <v>157</v>
      </c>
      <c r="F49" s="85" t="s">
        <v>158</v>
      </c>
      <c r="G49" s="85" t="s">
        <v>159</v>
      </c>
      <c r="H49" s="83" t="s">
        <v>208</v>
      </c>
      <c r="I49" s="128">
        <v>112</v>
      </c>
      <c r="J49" s="88"/>
      <c r="K49" s="129">
        <v>4.99</v>
      </c>
    </row>
    <row r="50" spans="1:11" x14ac:dyDescent="0.25">
      <c r="A50" s="83" t="s">
        <v>153</v>
      </c>
      <c r="B50" s="85" t="s">
        <v>154</v>
      </c>
      <c r="C50" s="85" t="s">
        <v>168</v>
      </c>
      <c r="D50" s="85" t="s">
        <v>169</v>
      </c>
      <c r="E50" s="85" t="s">
        <v>157</v>
      </c>
      <c r="F50" s="85" t="s">
        <v>158</v>
      </c>
      <c r="G50" s="85" t="s">
        <v>159</v>
      </c>
      <c r="H50" s="83" t="s">
        <v>209</v>
      </c>
      <c r="I50" s="128">
        <v>120</v>
      </c>
      <c r="J50" s="88"/>
      <c r="K50" s="129">
        <v>5.38</v>
      </c>
    </row>
    <row r="51" spans="1:11" x14ac:dyDescent="0.25">
      <c r="A51" s="83" t="s">
        <v>153</v>
      </c>
      <c r="B51" s="85" t="s">
        <v>154</v>
      </c>
      <c r="C51" s="85" t="s">
        <v>168</v>
      </c>
      <c r="D51" s="85" t="s">
        <v>169</v>
      </c>
      <c r="E51" s="85" t="s">
        <v>157</v>
      </c>
      <c r="F51" s="85" t="s">
        <v>158</v>
      </c>
      <c r="G51" s="85" t="s">
        <v>159</v>
      </c>
      <c r="H51" s="83" t="s">
        <v>210</v>
      </c>
      <c r="I51" s="128">
        <v>1840</v>
      </c>
      <c r="J51" s="88"/>
      <c r="K51" s="129">
        <v>82.74</v>
      </c>
    </row>
    <row r="52" spans="1:11" x14ac:dyDescent="0.25">
      <c r="A52" s="83" t="s">
        <v>153</v>
      </c>
      <c r="B52" s="85" t="s">
        <v>154</v>
      </c>
      <c r="C52" s="85" t="s">
        <v>168</v>
      </c>
      <c r="D52" s="85" t="s">
        <v>169</v>
      </c>
      <c r="E52" s="85" t="s">
        <v>157</v>
      </c>
      <c r="F52" s="85" t="s">
        <v>158</v>
      </c>
      <c r="G52" s="85" t="s">
        <v>159</v>
      </c>
      <c r="H52" s="83" t="s">
        <v>212</v>
      </c>
      <c r="I52" s="128">
        <v>399</v>
      </c>
      <c r="J52" s="88"/>
      <c r="K52" s="129">
        <v>18.13</v>
      </c>
    </row>
    <row r="53" spans="1:11" hidden="1" x14ac:dyDescent="0.25">
      <c r="A53" s="83" t="s">
        <v>153</v>
      </c>
      <c r="B53" s="85" t="s">
        <v>154</v>
      </c>
      <c r="C53" s="85" t="s">
        <v>168</v>
      </c>
      <c r="D53" s="85" t="s">
        <v>213</v>
      </c>
      <c r="E53" s="85" t="s">
        <v>161</v>
      </c>
      <c r="F53" s="85" t="s">
        <v>158</v>
      </c>
      <c r="G53" s="85" t="s">
        <v>159</v>
      </c>
      <c r="H53" s="83" t="s">
        <v>194</v>
      </c>
      <c r="I53" s="128">
        <v>-166500</v>
      </c>
      <c r="J53" s="88"/>
      <c r="K53" s="129">
        <v>-6596.4</v>
      </c>
    </row>
    <row r="54" spans="1:11" x14ac:dyDescent="0.25">
      <c r="A54" s="83" t="s">
        <v>153</v>
      </c>
      <c r="B54" s="85" t="s">
        <v>154</v>
      </c>
      <c r="C54" s="85" t="s">
        <v>168</v>
      </c>
      <c r="D54" s="85" t="s">
        <v>213</v>
      </c>
      <c r="E54" s="85" t="s">
        <v>161</v>
      </c>
      <c r="F54" s="85" t="s">
        <v>158</v>
      </c>
      <c r="G54" s="85" t="s">
        <v>159</v>
      </c>
      <c r="H54" s="83" t="s">
        <v>212</v>
      </c>
      <c r="I54" s="128">
        <v>166500</v>
      </c>
      <c r="J54" s="88"/>
      <c r="K54" s="129">
        <v>7564.1</v>
      </c>
    </row>
    <row r="55" spans="1:11" hidden="1" x14ac:dyDescent="0.25">
      <c r="A55" s="83" t="s">
        <v>153</v>
      </c>
      <c r="B55" s="85" t="s">
        <v>154</v>
      </c>
      <c r="C55" s="85" t="s">
        <v>170</v>
      </c>
      <c r="D55" s="85" t="s">
        <v>171</v>
      </c>
      <c r="E55" s="85" t="s">
        <v>157</v>
      </c>
      <c r="F55" s="85" t="s">
        <v>158</v>
      </c>
      <c r="G55" s="85" t="s">
        <v>159</v>
      </c>
      <c r="H55" s="83" t="s">
        <v>194</v>
      </c>
      <c r="I55" s="128">
        <v>-329152.74400000001</v>
      </c>
      <c r="J55" s="88"/>
      <c r="K55" s="129">
        <v>-13040.4</v>
      </c>
    </row>
    <row r="56" spans="1:11" x14ac:dyDescent="0.25">
      <c r="A56" s="83" t="s">
        <v>153</v>
      </c>
      <c r="B56" s="85" t="s">
        <v>154</v>
      </c>
      <c r="C56" s="85" t="s">
        <v>170</v>
      </c>
      <c r="D56" s="85" t="s">
        <v>171</v>
      </c>
      <c r="E56" s="85" t="s">
        <v>157</v>
      </c>
      <c r="F56" s="85" t="s">
        <v>158</v>
      </c>
      <c r="G56" s="85" t="s">
        <v>159</v>
      </c>
      <c r="H56" s="83" t="s">
        <v>207</v>
      </c>
      <c r="I56" s="128">
        <v>81793.13</v>
      </c>
      <c r="J56" s="88"/>
      <c r="K56" s="129">
        <v>3630.7</v>
      </c>
    </row>
    <row r="57" spans="1:11" x14ac:dyDescent="0.25">
      <c r="A57" s="83" t="s">
        <v>153</v>
      </c>
      <c r="B57" s="85" t="s">
        <v>154</v>
      </c>
      <c r="C57" s="85" t="s">
        <v>170</v>
      </c>
      <c r="D57" s="85" t="s">
        <v>171</v>
      </c>
      <c r="E57" s="85" t="s">
        <v>157</v>
      </c>
      <c r="F57" s="85" t="s">
        <v>158</v>
      </c>
      <c r="G57" s="85" t="s">
        <v>159</v>
      </c>
      <c r="H57" s="83" t="s">
        <v>209</v>
      </c>
      <c r="I57" s="128">
        <v>3105</v>
      </c>
      <c r="J57" s="88"/>
      <c r="K57" s="129">
        <v>139.25</v>
      </c>
    </row>
    <row r="58" spans="1:11" x14ac:dyDescent="0.25">
      <c r="A58" s="83" t="s">
        <v>153</v>
      </c>
      <c r="B58" s="85" t="s">
        <v>154</v>
      </c>
      <c r="C58" s="85" t="s">
        <v>170</v>
      </c>
      <c r="D58" s="85" t="s">
        <v>171</v>
      </c>
      <c r="E58" s="85" t="s">
        <v>157</v>
      </c>
      <c r="F58" s="85" t="s">
        <v>158</v>
      </c>
      <c r="G58" s="85" t="s">
        <v>159</v>
      </c>
      <c r="H58" s="83" t="s">
        <v>210</v>
      </c>
      <c r="I58" s="128">
        <v>9988</v>
      </c>
      <c r="J58" s="88"/>
      <c r="K58" s="129">
        <v>449.17</v>
      </c>
    </row>
    <row r="59" spans="1:11" x14ac:dyDescent="0.25">
      <c r="A59" s="83" t="s">
        <v>153</v>
      </c>
      <c r="B59" s="85" t="s">
        <v>154</v>
      </c>
      <c r="C59" s="85" t="s">
        <v>170</v>
      </c>
      <c r="D59" s="85" t="s">
        <v>171</v>
      </c>
      <c r="E59" s="85" t="s">
        <v>157</v>
      </c>
      <c r="F59" s="85" t="s">
        <v>158</v>
      </c>
      <c r="G59" s="85" t="s">
        <v>159</v>
      </c>
      <c r="H59" s="83" t="s">
        <v>211</v>
      </c>
      <c r="I59" s="128">
        <v>261</v>
      </c>
      <c r="J59" s="88"/>
      <c r="K59" s="129">
        <v>11.79</v>
      </c>
    </row>
    <row r="60" spans="1:11" x14ac:dyDescent="0.25">
      <c r="A60" s="83" t="s">
        <v>153</v>
      </c>
      <c r="B60" s="85" t="s">
        <v>154</v>
      </c>
      <c r="C60" s="85" t="s">
        <v>170</v>
      </c>
      <c r="D60" s="85" t="s">
        <v>171</v>
      </c>
      <c r="E60" s="85" t="s">
        <v>157</v>
      </c>
      <c r="F60" s="85" t="s">
        <v>158</v>
      </c>
      <c r="G60" s="85" t="s">
        <v>159</v>
      </c>
      <c r="H60" s="83" t="s">
        <v>212</v>
      </c>
      <c r="I60" s="128">
        <v>234005.614</v>
      </c>
      <c r="J60" s="88"/>
      <c r="K60" s="129">
        <v>10630.86</v>
      </c>
    </row>
    <row r="61" spans="1:11" hidden="1" x14ac:dyDescent="0.25">
      <c r="A61" s="83" t="s">
        <v>153</v>
      </c>
      <c r="B61" s="85" t="s">
        <v>154</v>
      </c>
      <c r="C61" s="85" t="s">
        <v>170</v>
      </c>
      <c r="D61" s="85" t="s">
        <v>172</v>
      </c>
      <c r="E61" s="85" t="s">
        <v>161</v>
      </c>
      <c r="F61" s="85" t="s">
        <v>158</v>
      </c>
      <c r="G61" s="85" t="s">
        <v>159</v>
      </c>
      <c r="H61" s="83" t="s">
        <v>194</v>
      </c>
      <c r="I61" s="128">
        <v>-38797</v>
      </c>
      <c r="J61" s="88"/>
      <c r="K61" s="129">
        <v>-1537.06</v>
      </c>
    </row>
    <row r="62" spans="1:11" x14ac:dyDescent="0.25">
      <c r="A62" s="83" t="s">
        <v>153</v>
      </c>
      <c r="B62" s="85" t="s">
        <v>154</v>
      </c>
      <c r="C62" s="85" t="s">
        <v>170</v>
      </c>
      <c r="D62" s="85" t="s">
        <v>172</v>
      </c>
      <c r="E62" s="85" t="s">
        <v>161</v>
      </c>
      <c r="F62" s="85" t="s">
        <v>158</v>
      </c>
      <c r="G62" s="85" t="s">
        <v>159</v>
      </c>
      <c r="H62" s="83" t="s">
        <v>207</v>
      </c>
      <c r="I62" s="128">
        <v>21600</v>
      </c>
      <c r="J62" s="88"/>
      <c r="K62" s="129">
        <v>958.8</v>
      </c>
    </row>
    <row r="63" spans="1:11" x14ac:dyDescent="0.25">
      <c r="A63" s="83" t="s">
        <v>153</v>
      </c>
      <c r="B63" s="85" t="s">
        <v>154</v>
      </c>
      <c r="C63" s="85" t="s">
        <v>170</v>
      </c>
      <c r="D63" s="85" t="s">
        <v>172</v>
      </c>
      <c r="E63" s="85" t="s">
        <v>161</v>
      </c>
      <c r="F63" s="85" t="s">
        <v>158</v>
      </c>
      <c r="G63" s="85" t="s">
        <v>159</v>
      </c>
      <c r="H63" s="83" t="s">
        <v>212</v>
      </c>
      <c r="I63" s="132">
        <v>17197</v>
      </c>
      <c r="J63" s="89"/>
      <c r="K63" s="130">
        <v>781.26</v>
      </c>
    </row>
    <row r="65" spans="8:10" x14ac:dyDescent="0.25">
      <c r="I65" s="90">
        <v>60809476.684</v>
      </c>
      <c r="J65" t="s">
        <v>397</v>
      </c>
    </row>
    <row r="67" spans="8:10" ht="15.75" x14ac:dyDescent="0.25">
      <c r="H67" s="203" t="s">
        <v>233</v>
      </c>
      <c r="I67" s="90">
        <v>32189006</v>
      </c>
      <c r="J67" t="s">
        <v>396</v>
      </c>
    </row>
    <row r="68" spans="8:10" ht="15.75" x14ac:dyDescent="0.25">
      <c r="H68" s="203" t="s">
        <v>234</v>
      </c>
      <c r="I68" s="94">
        <v>32151598</v>
      </c>
      <c r="J68" t="s">
        <v>390</v>
      </c>
    </row>
    <row r="69" spans="8:10" x14ac:dyDescent="0.25">
      <c r="I69" s="91">
        <v>37408</v>
      </c>
      <c r="J69" t="s">
        <v>174</v>
      </c>
    </row>
    <row r="71" spans="8:10" ht="16.5" thickBot="1" x14ac:dyDescent="0.3">
      <c r="I71" s="95">
        <v>60846884.684</v>
      </c>
      <c r="J71" t="s">
        <v>175</v>
      </c>
    </row>
    <row r="72" spans="8:10" ht="15.75" thickTop="1" x14ac:dyDescent="0.25"/>
  </sheetData>
  <autoFilter ref="A8:K63">
    <filterColumn colId="7">
      <filters>
        <filter val="0.04350900"/>
        <filter val="0.04368900"/>
        <filter val="0.04427000"/>
        <filter val="0.04438900"/>
        <filter val="0.04454000"/>
        <filter val="0.04457900"/>
        <filter val="0.04484900"/>
        <filter val="0.04497000"/>
        <filter val="0.04516000"/>
        <filter val="0.04543000"/>
      </filters>
    </filterColumn>
  </autoFilter>
  <printOptions horizontalCentered="1"/>
  <pageMargins left="0" right="0" top="0.65" bottom="0.75" header="0.3" footer="0.2"/>
  <pageSetup scale="80" orientation="landscape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workbookViewId="0">
      <selection activeCell="H24" activeCellId="2" sqref="D10:D15 F10:F15 H24"/>
    </sheetView>
  </sheetViews>
  <sheetFormatPr defaultRowHeight="15" outlineLevelRow="2" x14ac:dyDescent="0.25"/>
  <cols>
    <col min="1" max="1" width="7.28515625" customWidth="1"/>
    <col min="2" max="2" width="20.85546875" customWidth="1"/>
    <col min="3" max="3" width="4" customWidth="1"/>
    <col min="4" max="4" width="12.85546875" customWidth="1"/>
    <col min="5" max="5" width="4.85546875" customWidth="1"/>
    <col min="6" max="6" width="11.42578125" customWidth="1"/>
    <col min="7" max="7" width="5.85546875" customWidth="1"/>
    <col min="8" max="8" width="16.5703125" customWidth="1"/>
    <col min="9" max="9" width="3.28515625" customWidth="1"/>
    <col min="12" max="12" width="0" hidden="1" customWidth="1"/>
    <col min="13" max="13" width="13.140625" hidden="1" customWidth="1"/>
    <col min="14" max="14" width="9.85546875" hidden="1" customWidth="1"/>
    <col min="15" max="15" width="11.7109375" hidden="1" customWidth="1"/>
    <col min="16" max="16" width="13.28515625" hidden="1" customWidth="1"/>
    <col min="17" max="17" width="0" hidden="1" customWidth="1"/>
    <col min="18" max="18" width="16.140625" customWidth="1"/>
    <col min="20" max="20" width="11.42578125" customWidth="1"/>
    <col min="21" max="21" width="11.28515625" bestFit="1" customWidth="1"/>
  </cols>
  <sheetData>
    <row r="1" spans="1:21" ht="26.25" x14ac:dyDescent="0.4">
      <c r="A1" s="313" t="s">
        <v>740</v>
      </c>
    </row>
    <row r="3" spans="1:21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</row>
    <row r="5" spans="1:21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21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21" x14ac:dyDescent="0.25">
      <c r="B7" s="403">
        <v>44713</v>
      </c>
      <c r="C7" s="403"/>
      <c r="D7" s="403"/>
      <c r="E7" s="403"/>
      <c r="F7" s="403"/>
      <c r="G7" s="403"/>
      <c r="H7" s="403"/>
      <c r="I7" s="403"/>
    </row>
    <row r="8" spans="1:21" ht="21.75" customHeight="1" x14ac:dyDescent="0.25">
      <c r="E8" s="105"/>
    </row>
    <row r="9" spans="1:21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102" t="s">
        <v>181</v>
      </c>
      <c r="M9" s="404" t="s">
        <v>352</v>
      </c>
      <c r="N9" s="404"/>
      <c r="O9" s="404"/>
      <c r="R9" s="215"/>
    </row>
    <row r="10" spans="1:21" s="76" customFormat="1" ht="15.75" thickTop="1" x14ac:dyDescent="0.25">
      <c r="B10" s="97" t="s">
        <v>206</v>
      </c>
      <c r="C10" s="109" t="s">
        <v>139</v>
      </c>
      <c r="D10" s="324" t="s">
        <v>739</v>
      </c>
      <c r="E10" s="109" t="s">
        <v>193</v>
      </c>
      <c r="F10" s="317" t="s">
        <v>739</v>
      </c>
      <c r="H10" s="104">
        <v>755162.9130816001</v>
      </c>
      <c r="J10" s="100"/>
      <c r="M10" s="209">
        <v>0</v>
      </c>
      <c r="N10" t="s">
        <v>345</v>
      </c>
      <c r="O10"/>
      <c r="R10" s="212">
        <v>1288066.1100000001</v>
      </c>
      <c r="U10" s="126"/>
    </row>
    <row r="11" spans="1:21" s="76" customFormat="1" hidden="1" outlineLevel="1" x14ac:dyDescent="0.25">
      <c r="B11" s="97">
        <v>0</v>
      </c>
      <c r="C11" s="109" t="s">
        <v>351</v>
      </c>
      <c r="D11" s="321">
        <v>0</v>
      </c>
      <c r="E11" s="109" t="s">
        <v>193</v>
      </c>
      <c r="F11" s="318" t="s">
        <v>739</v>
      </c>
      <c r="H11" s="104">
        <v>0</v>
      </c>
      <c r="J11" s="100"/>
      <c r="M11" s="209"/>
      <c r="N11"/>
      <c r="O11"/>
      <c r="R11" s="214"/>
    </row>
    <row r="12" spans="1:21" s="76" customFormat="1" ht="15.75" hidden="1" outlineLevel="1" x14ac:dyDescent="0.25">
      <c r="B12" s="97">
        <v>0</v>
      </c>
      <c r="C12" s="109" t="s">
        <v>204</v>
      </c>
      <c r="D12" s="321"/>
      <c r="E12" s="211"/>
      <c r="F12" s="318" t="s">
        <v>739</v>
      </c>
      <c r="H12" s="104">
        <v>0</v>
      </c>
      <c r="J12" s="100"/>
      <c r="M12" s="213">
        <v>0</v>
      </c>
      <c r="N12" t="s">
        <v>350</v>
      </c>
      <c r="O12"/>
      <c r="R12" s="212"/>
    </row>
    <row r="13" spans="1:21" s="76" customFormat="1" ht="15.75" hidden="1" outlineLevel="1" x14ac:dyDescent="0.25">
      <c r="B13" s="97" t="s">
        <v>385</v>
      </c>
      <c r="C13" s="109"/>
      <c r="D13" s="321">
        <v>0</v>
      </c>
      <c r="E13" s="211"/>
      <c r="F13" s="315" t="s">
        <v>739</v>
      </c>
      <c r="G13" s="109" t="s">
        <v>351</v>
      </c>
      <c r="H13" s="104">
        <v>0</v>
      </c>
      <c r="J13" s="100"/>
      <c r="M13" s="210"/>
      <c r="N13"/>
      <c r="O13"/>
    </row>
    <row r="14" spans="1:21" s="76" customFormat="1" collapsed="1" x14ac:dyDescent="0.25">
      <c r="B14" s="97" t="s">
        <v>179</v>
      </c>
      <c r="C14" s="109" t="s">
        <v>187</v>
      </c>
      <c r="D14" s="315" t="s">
        <v>739</v>
      </c>
      <c r="E14" s="109" t="s">
        <v>190</v>
      </c>
      <c r="F14" s="318" t="s">
        <v>739</v>
      </c>
      <c r="G14" s="109" t="s">
        <v>187</v>
      </c>
      <c r="H14" s="104">
        <v>1276058.8500000001</v>
      </c>
      <c r="J14" s="99"/>
      <c r="M14" s="209">
        <v>0</v>
      </c>
      <c r="N14" t="s">
        <v>348</v>
      </c>
      <c r="O14"/>
    </row>
    <row r="15" spans="1:21" s="76" customFormat="1" ht="15.75" thickBot="1" x14ac:dyDescent="0.3">
      <c r="B15" s="97" t="s">
        <v>401</v>
      </c>
      <c r="C15" s="109" t="s">
        <v>187</v>
      </c>
      <c r="D15" s="325" t="s">
        <v>739</v>
      </c>
      <c r="E15" s="109"/>
      <c r="F15" s="326" t="s">
        <v>739</v>
      </c>
      <c r="G15" s="109" t="s">
        <v>187</v>
      </c>
      <c r="H15" s="104">
        <v>12007.26</v>
      </c>
      <c r="J15" s="99"/>
      <c r="M15" s="209"/>
      <c r="N15"/>
      <c r="O15"/>
    </row>
    <row r="16" spans="1:21" s="76" customFormat="1" hidden="1" x14ac:dyDescent="0.25">
      <c r="B16" s="97" t="s">
        <v>191</v>
      </c>
      <c r="C16" s="109" t="s">
        <v>232</v>
      </c>
      <c r="D16" s="110">
        <v>0</v>
      </c>
      <c r="E16" s="109" t="s">
        <v>190</v>
      </c>
      <c r="F16" s="112">
        <v>3.6150000000000002E-2</v>
      </c>
      <c r="G16" s="112"/>
      <c r="H16" s="104">
        <v>0</v>
      </c>
      <c r="J16" s="99"/>
      <c r="M16" s="209"/>
      <c r="N16"/>
      <c r="O16"/>
    </row>
    <row r="17" spans="2:18" s="76" customFormat="1" ht="15.75" hidden="1" x14ac:dyDescent="0.25">
      <c r="B17" s="97" t="s">
        <v>192</v>
      </c>
      <c r="C17" s="109" t="s">
        <v>232</v>
      </c>
      <c r="D17" s="122">
        <v>0</v>
      </c>
      <c r="E17" s="111"/>
      <c r="F17" s="120" t="e">
        <v>#DIV/0!</v>
      </c>
      <c r="G17" s="109" t="s">
        <v>232</v>
      </c>
      <c r="H17" s="121">
        <v>0</v>
      </c>
      <c r="J17" s="99"/>
      <c r="M17" s="206"/>
      <c r="N17"/>
      <c r="O17"/>
    </row>
    <row r="18" spans="2:18" s="76" customFormat="1" ht="15.75" hidden="1" outlineLevel="2" x14ac:dyDescent="0.25">
      <c r="B18" s="97" t="s">
        <v>386</v>
      </c>
      <c r="C18" s="109"/>
      <c r="D18" s="122"/>
      <c r="E18" s="111"/>
      <c r="F18" s="120"/>
      <c r="G18" s="109" t="s">
        <v>230</v>
      </c>
      <c r="H18" s="121">
        <v>0</v>
      </c>
      <c r="J18" s="99"/>
      <c r="M18" s="206"/>
      <c r="N18"/>
      <c r="O18"/>
    </row>
    <row r="19" spans="2:18" s="76" customFormat="1" ht="15.75" hidden="1" outlineLevel="2" x14ac:dyDescent="0.25">
      <c r="B19" s="97" t="s">
        <v>347</v>
      </c>
      <c r="C19" s="109"/>
      <c r="D19" s="122"/>
      <c r="E19" s="111"/>
      <c r="F19" s="120"/>
      <c r="G19" s="109" t="s">
        <v>231</v>
      </c>
      <c r="H19" s="121">
        <v>0</v>
      </c>
      <c r="J19" s="99"/>
      <c r="M19" s="206"/>
      <c r="N19"/>
      <c r="O19"/>
    </row>
    <row r="20" spans="2:18" s="76" customFormat="1" ht="17.25" customHeight="1" collapsed="1" thickTop="1" x14ac:dyDescent="0.25">
      <c r="B20" s="97" t="s">
        <v>173</v>
      </c>
      <c r="C20" s="97"/>
      <c r="D20" s="113">
        <v>51929044.640000001</v>
      </c>
      <c r="E20" s="114" t="s">
        <v>137</v>
      </c>
      <c r="F20" s="115"/>
      <c r="G20" s="115"/>
      <c r="H20" s="116">
        <v>2043229.0230816002</v>
      </c>
      <c r="K20" s="76" t="s">
        <v>362</v>
      </c>
    </row>
    <row r="21" spans="2:18" s="76" customFormat="1" ht="25.5" customHeight="1" x14ac:dyDescent="0.2">
      <c r="D21" s="108" t="s">
        <v>185</v>
      </c>
      <c r="E21" s="99"/>
      <c r="H21" s="108" t="s">
        <v>186</v>
      </c>
      <c r="M21" s="404" t="s">
        <v>189</v>
      </c>
      <c r="N21" s="404"/>
      <c r="O21" s="404"/>
    </row>
    <row r="22" spans="2:18" s="76" customFormat="1" x14ac:dyDescent="0.25">
      <c r="D22" s="99"/>
      <c r="E22" s="99"/>
      <c r="F22" s="97" t="s">
        <v>183</v>
      </c>
      <c r="G22" s="208" t="s">
        <v>186</v>
      </c>
      <c r="H22" s="104">
        <v>2043229.0230816002</v>
      </c>
      <c r="L22" s="207" t="s">
        <v>190</v>
      </c>
      <c r="M22" s="118">
        <v>58067.76</v>
      </c>
      <c r="N22" t="s">
        <v>345</v>
      </c>
      <c r="O22"/>
    </row>
    <row r="23" spans="2:18" s="76" customFormat="1" ht="15.75" thickBot="1" x14ac:dyDescent="0.3">
      <c r="D23" s="99"/>
      <c r="E23" s="99"/>
      <c r="F23" s="97" t="s">
        <v>182</v>
      </c>
      <c r="G23" s="208" t="s">
        <v>185</v>
      </c>
      <c r="H23" s="289">
        <v>51929044.640000001</v>
      </c>
      <c r="L23" s="207" t="s">
        <v>190</v>
      </c>
      <c r="M23" s="119">
        <v>-58887</v>
      </c>
      <c r="N23" t="s">
        <v>344</v>
      </c>
      <c r="O23"/>
      <c r="R23" s="126"/>
    </row>
    <row r="24" spans="2:18" s="76" customFormat="1" ht="15" customHeight="1" thickTop="1" thickBot="1" x14ac:dyDescent="0.3">
      <c r="D24" s="99"/>
      <c r="E24" s="99"/>
      <c r="F24" s="97" t="s">
        <v>184</v>
      </c>
      <c r="G24" s="97"/>
      <c r="H24" s="320" t="s">
        <v>739</v>
      </c>
      <c r="I24" s="107" t="s">
        <v>137</v>
      </c>
      <c r="L24" s="207" t="s">
        <v>190</v>
      </c>
      <c r="M24" s="118">
        <v>-819.23999999999796</v>
      </c>
      <c r="N24" t="s">
        <v>343</v>
      </c>
      <c r="O24"/>
    </row>
    <row r="25" spans="2:18" s="76" customFormat="1" ht="15.75" thickTop="1" x14ac:dyDescent="0.25">
      <c r="M25" s="206" t="s">
        <v>342</v>
      </c>
      <c r="N25"/>
      <c r="O25"/>
    </row>
    <row r="29" spans="2:18" ht="21" customHeight="1" outlineLevel="1" x14ac:dyDescent="0.25">
      <c r="B29" t="s">
        <v>341</v>
      </c>
      <c r="D29" s="110"/>
      <c r="H29" s="124"/>
    </row>
    <row r="30" spans="2:18" outlineLevel="1" x14ac:dyDescent="0.25">
      <c r="B30" t="s">
        <v>340</v>
      </c>
    </row>
    <row r="31" spans="2:18" outlineLevel="1" x14ac:dyDescent="0.25">
      <c r="B31" t="s">
        <v>339</v>
      </c>
      <c r="D31" s="91"/>
      <c r="N31" s="404" t="s">
        <v>189</v>
      </c>
      <c r="O31" s="404"/>
      <c r="P31" s="404"/>
    </row>
    <row r="32" spans="2:18" x14ac:dyDescent="0.25">
      <c r="N32" s="205">
        <v>0</v>
      </c>
      <c r="O32" t="s">
        <v>338</v>
      </c>
    </row>
    <row r="33" spans="2:15" x14ac:dyDescent="0.25">
      <c r="N33" s="94">
        <v>0</v>
      </c>
      <c r="O33" t="s">
        <v>337</v>
      </c>
    </row>
    <row r="34" spans="2:15" x14ac:dyDescent="0.25">
      <c r="H34" s="124"/>
      <c r="N34" s="90">
        <v>0</v>
      </c>
      <c r="O34" t="s">
        <v>336</v>
      </c>
    </row>
    <row r="35" spans="2:15" x14ac:dyDescent="0.25">
      <c r="N35" s="90">
        <v>0</v>
      </c>
      <c r="O35" t="s">
        <v>335</v>
      </c>
    </row>
    <row r="36" spans="2:15" x14ac:dyDescent="0.25">
      <c r="H36" s="124"/>
    </row>
    <row r="38" spans="2:15" x14ac:dyDescent="0.25">
      <c r="B38" s="123"/>
    </row>
  </sheetData>
  <mergeCells count="7">
    <mergeCell ref="A3:S3"/>
    <mergeCell ref="B5:I5"/>
    <mergeCell ref="B6:I6"/>
    <mergeCell ref="B7:I7"/>
    <mergeCell ref="N31:P31"/>
    <mergeCell ref="M9:O9"/>
    <mergeCell ref="M21:O21"/>
  </mergeCells>
  <printOptions horizontalCentered="1"/>
  <pageMargins left="0.7" right="0.7" top="0.75" bottom="0.75" header="0.3" footer="0.2"/>
  <pageSetup orientation="portrait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6"/>
  <sheetViews>
    <sheetView topLeftCell="A4" zoomScale="85" zoomScaleNormal="85" workbookViewId="0">
      <pane ySplit="7" topLeftCell="A16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12.42578125" customWidth="1"/>
    <col min="2" max="2" width="12.7109375" customWidth="1"/>
    <col min="3" max="3" width="7.85546875" customWidth="1"/>
    <col min="4" max="25" width="7.28515625" customWidth="1"/>
  </cols>
  <sheetData>
    <row r="1" spans="1:30" x14ac:dyDescent="0.25">
      <c r="A1" t="s">
        <v>403</v>
      </c>
    </row>
    <row r="3" spans="1:30" x14ac:dyDescent="0.25">
      <c r="A3" t="s">
        <v>136</v>
      </c>
      <c r="B3" t="s">
        <v>402</v>
      </c>
    </row>
    <row r="4" spans="1:30" x14ac:dyDescent="0.25">
      <c r="A4" t="s">
        <v>197</v>
      </c>
      <c r="B4" t="s">
        <v>215</v>
      </c>
    </row>
    <row r="5" spans="1:30" x14ac:dyDescent="0.25">
      <c r="A5" t="s">
        <v>198</v>
      </c>
      <c r="B5" t="s">
        <v>131</v>
      </c>
    </row>
    <row r="6" spans="1:30" x14ac:dyDescent="0.25">
      <c r="A6" t="s">
        <v>199</v>
      </c>
      <c r="B6" t="s">
        <v>132</v>
      </c>
    </row>
    <row r="7" spans="1:30" x14ac:dyDescent="0.25">
      <c r="A7" t="s">
        <v>200</v>
      </c>
      <c r="B7" t="s">
        <v>130</v>
      </c>
    </row>
    <row r="8" spans="1:30" x14ac:dyDescent="0.25">
      <c r="A8" t="s">
        <v>135</v>
      </c>
      <c r="B8" t="s">
        <v>134</v>
      </c>
    </row>
    <row r="10" spans="1:30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  <c r="AC10" t="s">
        <v>355</v>
      </c>
      <c r="AD10" t="s">
        <v>354</v>
      </c>
    </row>
    <row r="11" spans="1:30" x14ac:dyDescent="0.25">
      <c r="A11" s="75">
        <v>44713</v>
      </c>
      <c r="B11">
        <v>42.26</v>
      </c>
      <c r="C11">
        <v>42.26</v>
      </c>
      <c r="D11">
        <v>42.26</v>
      </c>
      <c r="E11">
        <v>42.26</v>
      </c>
      <c r="F11">
        <v>42.26</v>
      </c>
      <c r="G11">
        <v>42.26</v>
      </c>
      <c r="H11">
        <v>66.33</v>
      </c>
      <c r="I11">
        <v>66.33</v>
      </c>
      <c r="J11">
        <v>66.33</v>
      </c>
      <c r="K11">
        <v>66.33</v>
      </c>
      <c r="L11">
        <v>66.33</v>
      </c>
      <c r="M11">
        <v>66.33</v>
      </c>
      <c r="N11">
        <v>66.33</v>
      </c>
      <c r="O11">
        <v>66.33</v>
      </c>
      <c r="P11">
        <v>66.33</v>
      </c>
      <c r="Q11">
        <v>66.33</v>
      </c>
      <c r="R11">
        <v>66.33</v>
      </c>
      <c r="S11">
        <v>66.33</v>
      </c>
      <c r="T11">
        <v>66.33</v>
      </c>
      <c r="U11">
        <v>66.33</v>
      </c>
      <c r="V11">
        <v>66.33</v>
      </c>
      <c r="W11">
        <v>66.33</v>
      </c>
      <c r="X11">
        <v>42.26</v>
      </c>
      <c r="Y11">
        <v>42.26</v>
      </c>
      <c r="Z11">
        <v>66.33</v>
      </c>
      <c r="AA11">
        <v>42.26</v>
      </c>
      <c r="AB11">
        <v>58.31</v>
      </c>
    </row>
    <row r="12" spans="1:30" x14ac:dyDescent="0.25">
      <c r="A12" s="75">
        <v>44714</v>
      </c>
      <c r="B12">
        <v>53.97</v>
      </c>
      <c r="C12">
        <v>53.97</v>
      </c>
      <c r="D12">
        <v>53.97</v>
      </c>
      <c r="E12">
        <v>53.97</v>
      </c>
      <c r="F12">
        <v>53.97</v>
      </c>
      <c r="G12">
        <v>53.97</v>
      </c>
      <c r="H12">
        <v>72.290000000000006</v>
      </c>
      <c r="I12">
        <v>72.290000000000006</v>
      </c>
      <c r="J12">
        <v>72.290000000000006</v>
      </c>
      <c r="K12">
        <v>72.290000000000006</v>
      </c>
      <c r="L12">
        <v>72.290000000000006</v>
      </c>
      <c r="M12">
        <v>72.290000000000006</v>
      </c>
      <c r="N12">
        <v>72.290000000000006</v>
      </c>
      <c r="O12">
        <v>72.290000000000006</v>
      </c>
      <c r="P12">
        <v>72.290000000000006</v>
      </c>
      <c r="Q12">
        <v>72.290000000000006</v>
      </c>
      <c r="R12">
        <v>72.290000000000006</v>
      </c>
      <c r="S12">
        <v>72.290000000000006</v>
      </c>
      <c r="T12">
        <v>72.290000000000006</v>
      </c>
      <c r="U12">
        <v>72.290000000000006</v>
      </c>
      <c r="V12">
        <v>72.290000000000006</v>
      </c>
      <c r="W12">
        <v>72.290000000000006</v>
      </c>
      <c r="X12">
        <v>53.97</v>
      </c>
      <c r="Y12">
        <v>53.97</v>
      </c>
      <c r="Z12">
        <v>72.290000000000006</v>
      </c>
      <c r="AA12">
        <v>53.97</v>
      </c>
      <c r="AB12">
        <v>66.180000000000007</v>
      </c>
    </row>
    <row r="13" spans="1:30" x14ac:dyDescent="0.25">
      <c r="A13" s="75">
        <v>44715</v>
      </c>
      <c r="B13">
        <v>15.4</v>
      </c>
      <c r="C13">
        <v>15.4</v>
      </c>
      <c r="D13">
        <v>15.4</v>
      </c>
      <c r="E13">
        <v>15.4</v>
      </c>
      <c r="F13">
        <v>15.4</v>
      </c>
      <c r="G13">
        <v>15.4</v>
      </c>
      <c r="H13">
        <v>45.81</v>
      </c>
      <c r="I13">
        <v>45.81</v>
      </c>
      <c r="J13">
        <v>45.81</v>
      </c>
      <c r="K13">
        <v>45.81</v>
      </c>
      <c r="L13">
        <v>45.81</v>
      </c>
      <c r="M13">
        <v>45.81</v>
      </c>
      <c r="N13">
        <v>45.81</v>
      </c>
      <c r="O13">
        <v>45.81</v>
      </c>
      <c r="P13">
        <v>45.81</v>
      </c>
      <c r="Q13">
        <v>45.81</v>
      </c>
      <c r="R13">
        <v>45.81</v>
      </c>
      <c r="S13">
        <v>45.81</v>
      </c>
      <c r="T13">
        <v>45.81</v>
      </c>
      <c r="U13">
        <v>45.81</v>
      </c>
      <c r="V13">
        <v>45.81</v>
      </c>
      <c r="W13">
        <v>45.81</v>
      </c>
      <c r="X13">
        <v>15.4</v>
      </c>
      <c r="Y13">
        <v>15.4</v>
      </c>
      <c r="Z13">
        <v>45.81</v>
      </c>
      <c r="AA13">
        <v>15.4</v>
      </c>
      <c r="AB13">
        <v>35.67</v>
      </c>
    </row>
    <row r="14" spans="1:30" x14ac:dyDescent="0.25">
      <c r="A14" s="75">
        <v>44716</v>
      </c>
      <c r="B14">
        <v>15.4</v>
      </c>
      <c r="C14">
        <v>15.4</v>
      </c>
      <c r="D14">
        <v>15.4</v>
      </c>
      <c r="E14">
        <v>15.4</v>
      </c>
      <c r="F14">
        <v>15.4</v>
      </c>
      <c r="G14">
        <v>15.4</v>
      </c>
      <c r="H14">
        <v>45.81</v>
      </c>
      <c r="I14">
        <v>45.81</v>
      </c>
      <c r="J14">
        <v>45.81</v>
      </c>
      <c r="K14">
        <v>45.81</v>
      </c>
      <c r="L14">
        <v>45.81</v>
      </c>
      <c r="M14">
        <v>45.81</v>
      </c>
      <c r="N14">
        <v>45.81</v>
      </c>
      <c r="O14">
        <v>45.81</v>
      </c>
      <c r="P14">
        <v>45.81</v>
      </c>
      <c r="Q14">
        <v>45.81</v>
      </c>
      <c r="R14">
        <v>45.81</v>
      </c>
      <c r="S14">
        <v>45.81</v>
      </c>
      <c r="T14">
        <v>45.81</v>
      </c>
      <c r="U14">
        <v>45.81</v>
      </c>
      <c r="V14">
        <v>45.81</v>
      </c>
      <c r="W14">
        <v>45.81</v>
      </c>
      <c r="X14">
        <v>15.4</v>
      </c>
      <c r="Y14">
        <v>15.4</v>
      </c>
      <c r="Z14">
        <v>45.81</v>
      </c>
      <c r="AA14">
        <v>15.4</v>
      </c>
      <c r="AB14">
        <v>35.67</v>
      </c>
    </row>
    <row r="15" spans="1:30" x14ac:dyDescent="0.25">
      <c r="A15" s="75">
        <v>44717</v>
      </c>
      <c r="B15">
        <v>-0.02</v>
      </c>
      <c r="C15">
        <v>-0.02</v>
      </c>
      <c r="D15">
        <v>-0.02</v>
      </c>
      <c r="E15">
        <v>-0.02</v>
      </c>
      <c r="F15">
        <v>-0.02</v>
      </c>
      <c r="G15">
        <v>-0.02</v>
      </c>
      <c r="H15">
        <v>-0.02</v>
      </c>
      <c r="I15">
        <v>-0.02</v>
      </c>
      <c r="J15">
        <v>-0.02</v>
      </c>
      <c r="K15">
        <v>-0.02</v>
      </c>
      <c r="L15">
        <v>-0.02</v>
      </c>
      <c r="M15">
        <v>-0.02</v>
      </c>
      <c r="N15">
        <v>-0.02</v>
      </c>
      <c r="O15">
        <v>-0.02</v>
      </c>
      <c r="P15">
        <v>-0.02</v>
      </c>
      <c r="Q15">
        <v>-0.02</v>
      </c>
      <c r="R15">
        <v>-0.02</v>
      </c>
      <c r="S15">
        <v>-0.02</v>
      </c>
      <c r="T15">
        <v>-0.02</v>
      </c>
      <c r="U15">
        <v>-0.02</v>
      </c>
      <c r="V15">
        <v>-0.02</v>
      </c>
      <c r="W15">
        <v>-0.02</v>
      </c>
      <c r="X15">
        <v>-0.02</v>
      </c>
      <c r="Y15">
        <v>-0.02</v>
      </c>
      <c r="Z15">
        <v>0</v>
      </c>
      <c r="AA15">
        <v>-0.02</v>
      </c>
      <c r="AB15">
        <v>-0.02</v>
      </c>
    </row>
    <row r="16" spans="1:30" x14ac:dyDescent="0.25">
      <c r="A16" s="75">
        <v>44718</v>
      </c>
      <c r="B16">
        <v>-0.02</v>
      </c>
      <c r="C16">
        <v>-0.02</v>
      </c>
      <c r="D16">
        <v>-0.02</v>
      </c>
      <c r="E16">
        <v>-0.02</v>
      </c>
      <c r="F16">
        <v>-0.02</v>
      </c>
      <c r="G16">
        <v>-0.02</v>
      </c>
      <c r="H16">
        <v>11.22</v>
      </c>
      <c r="I16">
        <v>11.22</v>
      </c>
      <c r="J16">
        <v>11.22</v>
      </c>
      <c r="K16">
        <v>11.22</v>
      </c>
      <c r="L16">
        <v>11.22</v>
      </c>
      <c r="M16">
        <v>11.22</v>
      </c>
      <c r="N16">
        <v>11.22</v>
      </c>
      <c r="O16">
        <v>11.22</v>
      </c>
      <c r="P16">
        <v>11.22</v>
      </c>
      <c r="Q16">
        <v>11.22</v>
      </c>
      <c r="R16">
        <v>11.22</v>
      </c>
      <c r="S16">
        <v>11.22</v>
      </c>
      <c r="T16">
        <v>11.22</v>
      </c>
      <c r="U16">
        <v>11.22</v>
      </c>
      <c r="V16">
        <v>11.22</v>
      </c>
      <c r="W16">
        <v>11.22</v>
      </c>
      <c r="X16">
        <v>-0.02</v>
      </c>
      <c r="Y16">
        <v>-0.02</v>
      </c>
      <c r="Z16">
        <v>11.22</v>
      </c>
      <c r="AA16">
        <v>-0.02</v>
      </c>
      <c r="AB16">
        <v>7.47</v>
      </c>
    </row>
    <row r="17" spans="1:28" x14ac:dyDescent="0.25">
      <c r="A17" s="75">
        <v>44719</v>
      </c>
      <c r="B17">
        <v>1.26</v>
      </c>
      <c r="C17">
        <v>1.26</v>
      </c>
      <c r="D17">
        <v>1.26</v>
      </c>
      <c r="E17">
        <v>1.26</v>
      </c>
      <c r="F17">
        <v>1.26</v>
      </c>
      <c r="G17">
        <v>1.26</v>
      </c>
      <c r="H17">
        <v>55.26</v>
      </c>
      <c r="I17">
        <v>55.26</v>
      </c>
      <c r="J17">
        <v>55.26</v>
      </c>
      <c r="K17">
        <v>55.26</v>
      </c>
      <c r="L17">
        <v>55.26</v>
      </c>
      <c r="M17">
        <v>55.26</v>
      </c>
      <c r="N17">
        <v>55.26</v>
      </c>
      <c r="O17">
        <v>55.26</v>
      </c>
      <c r="P17">
        <v>55.26</v>
      </c>
      <c r="Q17">
        <v>55.26</v>
      </c>
      <c r="R17">
        <v>55.26</v>
      </c>
      <c r="S17">
        <v>55.26</v>
      </c>
      <c r="T17">
        <v>55.26</v>
      </c>
      <c r="U17">
        <v>55.26</v>
      </c>
      <c r="V17">
        <v>55.26</v>
      </c>
      <c r="W17">
        <v>55.26</v>
      </c>
      <c r="X17">
        <v>1.26</v>
      </c>
      <c r="Y17">
        <v>1.26</v>
      </c>
      <c r="Z17">
        <v>55.26</v>
      </c>
      <c r="AA17">
        <v>1.26</v>
      </c>
      <c r="AB17">
        <v>37.26</v>
      </c>
    </row>
    <row r="18" spans="1:28" x14ac:dyDescent="0.25">
      <c r="A18" s="75">
        <v>44720</v>
      </c>
      <c r="B18">
        <v>2.38</v>
      </c>
      <c r="C18">
        <v>2.38</v>
      </c>
      <c r="D18">
        <v>2.38</v>
      </c>
      <c r="E18">
        <v>2.38</v>
      </c>
      <c r="F18">
        <v>2.38</v>
      </c>
      <c r="G18">
        <v>2.38</v>
      </c>
      <c r="H18">
        <v>49.07</v>
      </c>
      <c r="I18">
        <v>49.07</v>
      </c>
      <c r="J18">
        <v>49.07</v>
      </c>
      <c r="K18">
        <v>49.07</v>
      </c>
      <c r="L18">
        <v>49.07</v>
      </c>
      <c r="M18">
        <v>49.07</v>
      </c>
      <c r="N18">
        <v>49.07</v>
      </c>
      <c r="O18">
        <v>49.07</v>
      </c>
      <c r="P18">
        <v>49.07</v>
      </c>
      <c r="Q18">
        <v>49.07</v>
      </c>
      <c r="R18">
        <v>49.07</v>
      </c>
      <c r="S18">
        <v>49.07</v>
      </c>
      <c r="T18">
        <v>49.07</v>
      </c>
      <c r="U18">
        <v>49.07</v>
      </c>
      <c r="V18">
        <v>49.07</v>
      </c>
      <c r="W18">
        <v>49.07</v>
      </c>
      <c r="X18">
        <v>2.38</v>
      </c>
      <c r="Y18">
        <v>2.38</v>
      </c>
      <c r="Z18">
        <v>49.07</v>
      </c>
      <c r="AA18">
        <v>2.38</v>
      </c>
      <c r="AB18">
        <v>33.51</v>
      </c>
    </row>
    <row r="19" spans="1:28" x14ac:dyDescent="0.25">
      <c r="A19" s="75">
        <v>44721</v>
      </c>
      <c r="B19">
        <v>0.57999999999999996</v>
      </c>
      <c r="C19">
        <v>0.57999999999999996</v>
      </c>
      <c r="D19">
        <v>0.57999999999999996</v>
      </c>
      <c r="E19">
        <v>0.57999999999999996</v>
      </c>
      <c r="F19">
        <v>0.57999999999999996</v>
      </c>
      <c r="G19">
        <v>0.57999999999999996</v>
      </c>
      <c r="H19">
        <v>45</v>
      </c>
      <c r="I19">
        <v>45</v>
      </c>
      <c r="J19">
        <v>45</v>
      </c>
      <c r="K19">
        <v>45</v>
      </c>
      <c r="L19">
        <v>45</v>
      </c>
      <c r="M19">
        <v>45</v>
      </c>
      <c r="N19">
        <v>45</v>
      </c>
      <c r="O19">
        <v>45</v>
      </c>
      <c r="P19">
        <v>45</v>
      </c>
      <c r="Q19">
        <v>45</v>
      </c>
      <c r="R19">
        <v>45</v>
      </c>
      <c r="S19">
        <v>45</v>
      </c>
      <c r="T19">
        <v>45</v>
      </c>
      <c r="U19">
        <v>45</v>
      </c>
      <c r="V19">
        <v>45</v>
      </c>
      <c r="W19">
        <v>45</v>
      </c>
      <c r="X19">
        <v>0.57999999999999996</v>
      </c>
      <c r="Y19">
        <v>0.57999999999999996</v>
      </c>
      <c r="Z19">
        <v>45</v>
      </c>
      <c r="AA19">
        <v>0.57999999999999996</v>
      </c>
      <c r="AB19">
        <v>30.19</v>
      </c>
    </row>
    <row r="20" spans="1:28" x14ac:dyDescent="0.25">
      <c r="A20" s="75">
        <v>44722</v>
      </c>
      <c r="B20">
        <v>-0.72</v>
      </c>
      <c r="C20">
        <v>-0.72</v>
      </c>
      <c r="D20">
        <v>-0.72</v>
      </c>
      <c r="E20">
        <v>-0.72</v>
      </c>
      <c r="F20">
        <v>-0.72</v>
      </c>
      <c r="G20">
        <v>-0.72</v>
      </c>
      <c r="H20">
        <v>5.55</v>
      </c>
      <c r="I20">
        <v>5.55</v>
      </c>
      <c r="J20">
        <v>5.55</v>
      </c>
      <c r="K20">
        <v>5.55</v>
      </c>
      <c r="L20">
        <v>5.55</v>
      </c>
      <c r="M20">
        <v>5.55</v>
      </c>
      <c r="N20">
        <v>5.55</v>
      </c>
      <c r="O20">
        <v>5.55</v>
      </c>
      <c r="P20">
        <v>5.55</v>
      </c>
      <c r="Q20">
        <v>5.55</v>
      </c>
      <c r="R20">
        <v>5.55</v>
      </c>
      <c r="S20">
        <v>5.55</v>
      </c>
      <c r="T20">
        <v>5.55</v>
      </c>
      <c r="U20">
        <v>5.55</v>
      </c>
      <c r="V20">
        <v>5.55</v>
      </c>
      <c r="W20">
        <v>5.55</v>
      </c>
      <c r="X20">
        <v>-0.72</v>
      </c>
      <c r="Y20">
        <v>-0.72</v>
      </c>
      <c r="Z20">
        <v>5.55</v>
      </c>
      <c r="AA20">
        <v>-0.72</v>
      </c>
      <c r="AB20">
        <v>3.46</v>
      </c>
    </row>
    <row r="21" spans="1:28" x14ac:dyDescent="0.25">
      <c r="A21" s="75">
        <v>44723</v>
      </c>
      <c r="B21">
        <v>-0.72</v>
      </c>
      <c r="C21">
        <v>-0.72</v>
      </c>
      <c r="D21">
        <v>-0.72</v>
      </c>
      <c r="E21">
        <v>-0.72</v>
      </c>
      <c r="F21">
        <v>-0.72</v>
      </c>
      <c r="G21">
        <v>-0.72</v>
      </c>
      <c r="H21">
        <v>5.55</v>
      </c>
      <c r="I21">
        <v>5.55</v>
      </c>
      <c r="J21">
        <v>5.55</v>
      </c>
      <c r="K21">
        <v>5.55</v>
      </c>
      <c r="L21">
        <v>5.55</v>
      </c>
      <c r="M21">
        <v>5.55</v>
      </c>
      <c r="N21">
        <v>5.55</v>
      </c>
      <c r="O21">
        <v>5.55</v>
      </c>
      <c r="P21">
        <v>5.55</v>
      </c>
      <c r="Q21">
        <v>5.55</v>
      </c>
      <c r="R21">
        <v>5.55</v>
      </c>
      <c r="S21">
        <v>5.55</v>
      </c>
      <c r="T21">
        <v>5.55</v>
      </c>
      <c r="U21">
        <v>5.55</v>
      </c>
      <c r="V21">
        <v>5.55</v>
      </c>
      <c r="W21">
        <v>5.55</v>
      </c>
      <c r="X21">
        <v>-0.72</v>
      </c>
      <c r="Y21">
        <v>-0.72</v>
      </c>
      <c r="Z21">
        <v>5.55</v>
      </c>
      <c r="AA21">
        <v>-0.72</v>
      </c>
      <c r="AB21">
        <v>3.46</v>
      </c>
    </row>
    <row r="22" spans="1:28" x14ac:dyDescent="0.25">
      <c r="A22" s="75">
        <v>44724</v>
      </c>
      <c r="B22">
        <v>-11.18</v>
      </c>
      <c r="C22">
        <v>-11.18</v>
      </c>
      <c r="D22">
        <v>-11.18</v>
      </c>
      <c r="E22">
        <v>-11.18</v>
      </c>
      <c r="F22">
        <v>-11.18</v>
      </c>
      <c r="G22">
        <v>-11.18</v>
      </c>
      <c r="H22">
        <v>-11.18</v>
      </c>
      <c r="I22">
        <v>-11.18</v>
      </c>
      <c r="J22">
        <v>-11.18</v>
      </c>
      <c r="K22">
        <v>-11.18</v>
      </c>
      <c r="L22">
        <v>-11.18</v>
      </c>
      <c r="M22">
        <v>-11.18</v>
      </c>
      <c r="N22">
        <v>-11.18</v>
      </c>
      <c r="O22">
        <v>-11.18</v>
      </c>
      <c r="P22">
        <v>-11.18</v>
      </c>
      <c r="Q22">
        <v>-11.18</v>
      </c>
      <c r="R22">
        <v>-11.18</v>
      </c>
      <c r="S22">
        <v>-11.18</v>
      </c>
      <c r="T22">
        <v>-11.18</v>
      </c>
      <c r="U22">
        <v>-11.18</v>
      </c>
      <c r="V22">
        <v>-11.18</v>
      </c>
      <c r="W22">
        <v>-11.18</v>
      </c>
      <c r="X22">
        <v>-11.18</v>
      </c>
      <c r="Y22">
        <v>-11.18</v>
      </c>
      <c r="Z22">
        <v>0</v>
      </c>
      <c r="AA22">
        <v>-11.18</v>
      </c>
      <c r="AB22">
        <v>-11.18</v>
      </c>
    </row>
    <row r="23" spans="1:28" x14ac:dyDescent="0.25">
      <c r="A23" s="75">
        <v>44725</v>
      </c>
      <c r="B23">
        <v>-11.18</v>
      </c>
      <c r="C23">
        <v>-11.18</v>
      </c>
      <c r="D23">
        <v>-11.18</v>
      </c>
      <c r="E23">
        <v>-11.18</v>
      </c>
      <c r="F23">
        <v>-11.18</v>
      </c>
      <c r="G23">
        <v>-11.18</v>
      </c>
      <c r="H23">
        <v>0.36</v>
      </c>
      <c r="I23">
        <v>0.36</v>
      </c>
      <c r="J23">
        <v>0.36</v>
      </c>
      <c r="K23">
        <v>0.36</v>
      </c>
      <c r="L23">
        <v>0.36</v>
      </c>
      <c r="M23">
        <v>0.36</v>
      </c>
      <c r="N23">
        <v>0.36</v>
      </c>
      <c r="O23">
        <v>0.36</v>
      </c>
      <c r="P23">
        <v>0.36</v>
      </c>
      <c r="Q23">
        <v>0.36</v>
      </c>
      <c r="R23">
        <v>0.36</v>
      </c>
      <c r="S23">
        <v>0.36</v>
      </c>
      <c r="T23">
        <v>0.36</v>
      </c>
      <c r="U23">
        <v>0.36</v>
      </c>
      <c r="V23">
        <v>0.36</v>
      </c>
      <c r="W23">
        <v>0.36</v>
      </c>
      <c r="X23">
        <v>-11.18</v>
      </c>
      <c r="Y23">
        <v>-11.18</v>
      </c>
      <c r="Z23">
        <v>0.36</v>
      </c>
      <c r="AA23">
        <v>-11.18</v>
      </c>
      <c r="AB23">
        <v>-3.49</v>
      </c>
    </row>
    <row r="24" spans="1:28" x14ac:dyDescent="0.25">
      <c r="A24" s="75">
        <v>44726</v>
      </c>
      <c r="B24">
        <v>-0.13</v>
      </c>
      <c r="C24">
        <v>-0.13</v>
      </c>
      <c r="D24">
        <v>-0.13</v>
      </c>
      <c r="E24">
        <v>-0.13</v>
      </c>
      <c r="F24">
        <v>-0.13</v>
      </c>
      <c r="G24">
        <v>-0.13</v>
      </c>
      <c r="H24">
        <v>1.1200000000000001</v>
      </c>
      <c r="I24">
        <v>1.1200000000000001</v>
      </c>
      <c r="J24">
        <v>1.1200000000000001</v>
      </c>
      <c r="K24">
        <v>1.1200000000000001</v>
      </c>
      <c r="L24">
        <v>1.1200000000000001</v>
      </c>
      <c r="M24">
        <v>1.1200000000000001</v>
      </c>
      <c r="N24">
        <v>1.1200000000000001</v>
      </c>
      <c r="O24">
        <v>1.1200000000000001</v>
      </c>
      <c r="P24">
        <v>1.1200000000000001</v>
      </c>
      <c r="Q24">
        <v>1.1200000000000001</v>
      </c>
      <c r="R24">
        <v>1.1200000000000001</v>
      </c>
      <c r="S24">
        <v>1.1200000000000001</v>
      </c>
      <c r="T24">
        <v>1.1200000000000001</v>
      </c>
      <c r="U24">
        <v>1.1200000000000001</v>
      </c>
      <c r="V24">
        <v>1.1200000000000001</v>
      </c>
      <c r="W24">
        <v>1.1200000000000001</v>
      </c>
      <c r="X24">
        <v>-0.13</v>
      </c>
      <c r="Y24">
        <v>-0.13</v>
      </c>
      <c r="Z24">
        <v>1.1200000000000001</v>
      </c>
      <c r="AA24">
        <v>-0.13</v>
      </c>
      <c r="AB24">
        <v>0.7</v>
      </c>
    </row>
    <row r="25" spans="1:28" x14ac:dyDescent="0.25">
      <c r="A25" s="75">
        <v>44727</v>
      </c>
      <c r="B25">
        <v>4.41</v>
      </c>
      <c r="C25">
        <v>4.41</v>
      </c>
      <c r="D25">
        <v>4.41</v>
      </c>
      <c r="E25">
        <v>4.41</v>
      </c>
      <c r="F25">
        <v>4.41</v>
      </c>
      <c r="G25">
        <v>4.41</v>
      </c>
      <c r="H25">
        <v>40.630000000000003</v>
      </c>
      <c r="I25">
        <v>40.630000000000003</v>
      </c>
      <c r="J25">
        <v>40.630000000000003</v>
      </c>
      <c r="K25">
        <v>40.630000000000003</v>
      </c>
      <c r="L25">
        <v>40.630000000000003</v>
      </c>
      <c r="M25">
        <v>40.630000000000003</v>
      </c>
      <c r="N25">
        <v>40.630000000000003</v>
      </c>
      <c r="O25">
        <v>40.630000000000003</v>
      </c>
      <c r="P25">
        <v>40.630000000000003</v>
      </c>
      <c r="Q25">
        <v>40.630000000000003</v>
      </c>
      <c r="R25">
        <v>40.630000000000003</v>
      </c>
      <c r="S25">
        <v>40.630000000000003</v>
      </c>
      <c r="T25">
        <v>40.630000000000003</v>
      </c>
      <c r="U25">
        <v>40.630000000000003</v>
      </c>
      <c r="V25">
        <v>40.630000000000003</v>
      </c>
      <c r="W25">
        <v>40.630000000000003</v>
      </c>
      <c r="X25">
        <v>4.41</v>
      </c>
      <c r="Y25">
        <v>4.41</v>
      </c>
      <c r="Z25">
        <v>40.630000000000003</v>
      </c>
      <c r="AA25">
        <v>4.41</v>
      </c>
      <c r="AB25">
        <v>28.56</v>
      </c>
    </row>
    <row r="26" spans="1:28" x14ac:dyDescent="0.25">
      <c r="A26" s="75">
        <v>44728</v>
      </c>
      <c r="B26">
        <v>13.15</v>
      </c>
      <c r="C26">
        <v>13.15</v>
      </c>
      <c r="D26">
        <v>13.15</v>
      </c>
      <c r="E26">
        <v>13.15</v>
      </c>
      <c r="F26">
        <v>13.15</v>
      </c>
      <c r="G26">
        <v>13.15</v>
      </c>
      <c r="H26">
        <v>52.23</v>
      </c>
      <c r="I26">
        <v>52.23</v>
      </c>
      <c r="J26">
        <v>52.23</v>
      </c>
      <c r="K26">
        <v>52.23</v>
      </c>
      <c r="L26">
        <v>52.23</v>
      </c>
      <c r="M26">
        <v>52.23</v>
      </c>
      <c r="N26">
        <v>52.23</v>
      </c>
      <c r="O26">
        <v>52.23</v>
      </c>
      <c r="P26">
        <v>52.23</v>
      </c>
      <c r="Q26">
        <v>52.23</v>
      </c>
      <c r="R26">
        <v>52.23</v>
      </c>
      <c r="S26">
        <v>52.23</v>
      </c>
      <c r="T26">
        <v>52.23</v>
      </c>
      <c r="U26">
        <v>52.23</v>
      </c>
      <c r="V26">
        <v>52.23</v>
      </c>
      <c r="W26">
        <v>52.23</v>
      </c>
      <c r="X26">
        <v>13.15</v>
      </c>
      <c r="Y26">
        <v>13.15</v>
      </c>
      <c r="Z26">
        <v>52.23</v>
      </c>
      <c r="AA26">
        <v>13.15</v>
      </c>
      <c r="AB26">
        <v>39.200000000000003</v>
      </c>
    </row>
    <row r="27" spans="1:28" x14ac:dyDescent="0.25">
      <c r="A27" s="75">
        <v>44729</v>
      </c>
      <c r="B27">
        <v>2.89</v>
      </c>
      <c r="C27">
        <v>2.89</v>
      </c>
      <c r="D27">
        <v>2.89</v>
      </c>
      <c r="E27">
        <v>2.89</v>
      </c>
      <c r="F27">
        <v>2.89</v>
      </c>
      <c r="G27">
        <v>2.89</v>
      </c>
      <c r="H27">
        <v>28.7</v>
      </c>
      <c r="I27">
        <v>28.7</v>
      </c>
      <c r="J27">
        <v>28.7</v>
      </c>
      <c r="K27">
        <v>28.7</v>
      </c>
      <c r="L27">
        <v>28.7</v>
      </c>
      <c r="M27">
        <v>28.7</v>
      </c>
      <c r="N27">
        <v>28.7</v>
      </c>
      <c r="O27">
        <v>28.7</v>
      </c>
      <c r="P27">
        <v>28.7</v>
      </c>
      <c r="Q27">
        <v>28.7</v>
      </c>
      <c r="R27">
        <v>28.7</v>
      </c>
      <c r="S27">
        <v>28.7</v>
      </c>
      <c r="T27">
        <v>28.7</v>
      </c>
      <c r="U27">
        <v>28.7</v>
      </c>
      <c r="V27">
        <v>28.7</v>
      </c>
      <c r="W27">
        <v>28.7</v>
      </c>
      <c r="X27">
        <v>2.89</v>
      </c>
      <c r="Y27">
        <v>2.89</v>
      </c>
      <c r="Z27">
        <v>28.7</v>
      </c>
      <c r="AA27">
        <v>2.89</v>
      </c>
      <c r="AB27">
        <v>20.100000000000001</v>
      </c>
    </row>
    <row r="28" spans="1:28" x14ac:dyDescent="0.25">
      <c r="A28" s="75">
        <v>44730</v>
      </c>
      <c r="B28">
        <v>2.89</v>
      </c>
      <c r="C28">
        <v>2.89</v>
      </c>
      <c r="D28">
        <v>2.89</v>
      </c>
      <c r="E28">
        <v>2.89</v>
      </c>
      <c r="F28">
        <v>2.89</v>
      </c>
      <c r="G28">
        <v>2.89</v>
      </c>
      <c r="H28">
        <v>28.7</v>
      </c>
      <c r="I28">
        <v>28.7</v>
      </c>
      <c r="J28">
        <v>28.7</v>
      </c>
      <c r="K28">
        <v>28.7</v>
      </c>
      <c r="L28">
        <v>28.7</v>
      </c>
      <c r="M28">
        <v>28.7</v>
      </c>
      <c r="N28">
        <v>28.7</v>
      </c>
      <c r="O28">
        <v>28.7</v>
      </c>
      <c r="P28">
        <v>28.7</v>
      </c>
      <c r="Q28">
        <v>28.7</v>
      </c>
      <c r="R28">
        <v>28.7</v>
      </c>
      <c r="S28">
        <v>28.7</v>
      </c>
      <c r="T28">
        <v>28.7</v>
      </c>
      <c r="U28">
        <v>28.7</v>
      </c>
      <c r="V28">
        <v>28.7</v>
      </c>
      <c r="W28">
        <v>28.7</v>
      </c>
      <c r="X28">
        <v>2.89</v>
      </c>
      <c r="Y28">
        <v>2.89</v>
      </c>
      <c r="Z28">
        <v>28.7</v>
      </c>
      <c r="AA28">
        <v>2.89</v>
      </c>
      <c r="AB28">
        <v>20.100000000000001</v>
      </c>
    </row>
    <row r="29" spans="1:28" x14ac:dyDescent="0.25">
      <c r="A29" s="75">
        <v>44731</v>
      </c>
      <c r="B29">
        <v>-0.24</v>
      </c>
      <c r="C29">
        <v>-0.24</v>
      </c>
      <c r="D29">
        <v>-0.24</v>
      </c>
      <c r="E29">
        <v>-0.24</v>
      </c>
      <c r="F29">
        <v>-0.24</v>
      </c>
      <c r="G29">
        <v>-0.24</v>
      </c>
      <c r="H29">
        <v>-0.24</v>
      </c>
      <c r="I29">
        <v>-0.24</v>
      </c>
      <c r="J29">
        <v>-0.24</v>
      </c>
      <c r="K29">
        <v>-0.24</v>
      </c>
      <c r="L29">
        <v>-0.24</v>
      </c>
      <c r="M29">
        <v>-0.24</v>
      </c>
      <c r="N29">
        <v>-0.24</v>
      </c>
      <c r="O29">
        <v>-0.24</v>
      </c>
      <c r="P29">
        <v>-0.24</v>
      </c>
      <c r="Q29">
        <v>-0.24</v>
      </c>
      <c r="R29">
        <v>-0.24</v>
      </c>
      <c r="S29">
        <v>-0.24</v>
      </c>
      <c r="T29">
        <v>-0.24</v>
      </c>
      <c r="U29">
        <v>-0.24</v>
      </c>
      <c r="V29">
        <v>-0.24</v>
      </c>
      <c r="W29">
        <v>-0.24</v>
      </c>
      <c r="X29">
        <v>-0.24</v>
      </c>
      <c r="Y29">
        <v>-0.24</v>
      </c>
      <c r="Z29">
        <v>0</v>
      </c>
      <c r="AA29">
        <v>-0.24</v>
      </c>
      <c r="AB29">
        <v>-0.24</v>
      </c>
    </row>
    <row r="30" spans="1:28" x14ac:dyDescent="0.25">
      <c r="A30" s="75">
        <v>44732</v>
      </c>
      <c r="B30">
        <v>-0.24</v>
      </c>
      <c r="C30">
        <v>-0.24</v>
      </c>
      <c r="D30">
        <v>-0.24</v>
      </c>
      <c r="E30">
        <v>-0.24</v>
      </c>
      <c r="F30">
        <v>-0.24</v>
      </c>
      <c r="G30">
        <v>-0.24</v>
      </c>
      <c r="H30">
        <v>25.15</v>
      </c>
      <c r="I30">
        <v>25.15</v>
      </c>
      <c r="J30">
        <v>25.15</v>
      </c>
      <c r="K30">
        <v>25.15</v>
      </c>
      <c r="L30">
        <v>25.15</v>
      </c>
      <c r="M30">
        <v>25.15</v>
      </c>
      <c r="N30">
        <v>25.15</v>
      </c>
      <c r="O30">
        <v>25.15</v>
      </c>
      <c r="P30">
        <v>25.15</v>
      </c>
      <c r="Q30">
        <v>25.15</v>
      </c>
      <c r="R30">
        <v>25.15</v>
      </c>
      <c r="S30">
        <v>25.15</v>
      </c>
      <c r="T30">
        <v>25.15</v>
      </c>
      <c r="U30">
        <v>25.15</v>
      </c>
      <c r="V30">
        <v>25.15</v>
      </c>
      <c r="W30">
        <v>25.15</v>
      </c>
      <c r="X30">
        <v>-0.24</v>
      </c>
      <c r="Y30">
        <v>-0.24</v>
      </c>
      <c r="Z30">
        <v>25.15</v>
      </c>
      <c r="AA30">
        <v>-0.24</v>
      </c>
      <c r="AB30">
        <v>16.690000000000001</v>
      </c>
    </row>
    <row r="31" spans="1:28" x14ac:dyDescent="0.25">
      <c r="A31" s="75">
        <v>44733</v>
      </c>
      <c r="B31">
        <v>9.9700000000000006</v>
      </c>
      <c r="C31">
        <v>9.9700000000000006</v>
      </c>
      <c r="D31">
        <v>9.9700000000000006</v>
      </c>
      <c r="E31">
        <v>9.9700000000000006</v>
      </c>
      <c r="F31">
        <v>9.9700000000000006</v>
      </c>
      <c r="G31">
        <v>9.9700000000000006</v>
      </c>
      <c r="H31">
        <v>44.7</v>
      </c>
      <c r="I31">
        <v>44.7</v>
      </c>
      <c r="J31">
        <v>44.7</v>
      </c>
      <c r="K31">
        <v>44.7</v>
      </c>
      <c r="L31">
        <v>44.7</v>
      </c>
      <c r="M31">
        <v>44.7</v>
      </c>
      <c r="N31">
        <v>44.7</v>
      </c>
      <c r="O31">
        <v>44.7</v>
      </c>
      <c r="P31">
        <v>44.7</v>
      </c>
      <c r="Q31">
        <v>44.7</v>
      </c>
      <c r="R31">
        <v>44.7</v>
      </c>
      <c r="S31">
        <v>44.7</v>
      </c>
      <c r="T31">
        <v>44.7</v>
      </c>
      <c r="U31">
        <v>44.7</v>
      </c>
      <c r="V31">
        <v>44.7</v>
      </c>
      <c r="W31">
        <v>44.7</v>
      </c>
      <c r="X31">
        <v>9.9700000000000006</v>
      </c>
      <c r="Y31">
        <v>9.9700000000000006</v>
      </c>
      <c r="Z31">
        <v>44.7</v>
      </c>
      <c r="AA31">
        <v>9.9700000000000006</v>
      </c>
      <c r="AB31">
        <v>33.119999999999997</v>
      </c>
    </row>
    <row r="32" spans="1:28" x14ac:dyDescent="0.25">
      <c r="A32" s="75">
        <v>44734</v>
      </c>
      <c r="B32">
        <v>8.56</v>
      </c>
      <c r="C32">
        <v>8.56</v>
      </c>
      <c r="D32">
        <v>8.56</v>
      </c>
      <c r="E32">
        <v>8.56</v>
      </c>
      <c r="F32">
        <v>8.56</v>
      </c>
      <c r="G32">
        <v>8.56</v>
      </c>
      <c r="H32">
        <v>24.16</v>
      </c>
      <c r="I32">
        <v>24.16</v>
      </c>
      <c r="J32">
        <v>24.16</v>
      </c>
      <c r="K32">
        <v>24.16</v>
      </c>
      <c r="L32">
        <v>24.16</v>
      </c>
      <c r="M32">
        <v>24.16</v>
      </c>
      <c r="N32">
        <v>24.16</v>
      </c>
      <c r="O32">
        <v>24.16</v>
      </c>
      <c r="P32">
        <v>24.16</v>
      </c>
      <c r="Q32">
        <v>24.16</v>
      </c>
      <c r="R32">
        <v>24.16</v>
      </c>
      <c r="S32">
        <v>24.16</v>
      </c>
      <c r="T32">
        <v>24.16</v>
      </c>
      <c r="U32">
        <v>24.16</v>
      </c>
      <c r="V32">
        <v>24.16</v>
      </c>
      <c r="W32">
        <v>24.16</v>
      </c>
      <c r="X32">
        <v>8.56</v>
      </c>
      <c r="Y32">
        <v>8.56</v>
      </c>
      <c r="Z32">
        <v>24.16</v>
      </c>
      <c r="AA32">
        <v>8.56</v>
      </c>
      <c r="AB32">
        <v>18.96</v>
      </c>
    </row>
    <row r="33" spans="1:28" x14ac:dyDescent="0.25">
      <c r="A33" s="75">
        <v>44735</v>
      </c>
      <c r="B33">
        <v>11.51</v>
      </c>
      <c r="C33">
        <v>11.51</v>
      </c>
      <c r="D33">
        <v>11.51</v>
      </c>
      <c r="E33">
        <v>11.51</v>
      </c>
      <c r="F33">
        <v>11.51</v>
      </c>
      <c r="G33">
        <v>11.51</v>
      </c>
      <c r="H33">
        <v>42.41</v>
      </c>
      <c r="I33">
        <v>42.41</v>
      </c>
      <c r="J33">
        <v>42.41</v>
      </c>
      <c r="K33">
        <v>42.41</v>
      </c>
      <c r="L33">
        <v>42.41</v>
      </c>
      <c r="M33">
        <v>42.41</v>
      </c>
      <c r="N33">
        <v>42.41</v>
      </c>
      <c r="O33">
        <v>42.41</v>
      </c>
      <c r="P33">
        <v>42.41</v>
      </c>
      <c r="Q33">
        <v>42.41</v>
      </c>
      <c r="R33">
        <v>42.41</v>
      </c>
      <c r="S33">
        <v>42.41</v>
      </c>
      <c r="T33">
        <v>42.41</v>
      </c>
      <c r="U33">
        <v>42.41</v>
      </c>
      <c r="V33">
        <v>42.41</v>
      </c>
      <c r="W33">
        <v>42.41</v>
      </c>
      <c r="X33">
        <v>11.51</v>
      </c>
      <c r="Y33">
        <v>11.51</v>
      </c>
      <c r="Z33">
        <v>42.41</v>
      </c>
      <c r="AA33">
        <v>11.51</v>
      </c>
      <c r="AB33">
        <v>32.11</v>
      </c>
    </row>
    <row r="34" spans="1:28" x14ac:dyDescent="0.25">
      <c r="A34" s="75">
        <v>44736</v>
      </c>
      <c r="B34">
        <v>1.93</v>
      </c>
      <c r="C34">
        <v>1.93</v>
      </c>
      <c r="D34">
        <v>1.93</v>
      </c>
      <c r="E34">
        <v>1.93</v>
      </c>
      <c r="F34">
        <v>1.93</v>
      </c>
      <c r="G34">
        <v>1.93</v>
      </c>
      <c r="H34">
        <v>18.7</v>
      </c>
      <c r="I34">
        <v>18.7</v>
      </c>
      <c r="J34">
        <v>18.7</v>
      </c>
      <c r="K34">
        <v>18.7</v>
      </c>
      <c r="L34">
        <v>18.7</v>
      </c>
      <c r="M34">
        <v>18.7</v>
      </c>
      <c r="N34">
        <v>18.7</v>
      </c>
      <c r="O34">
        <v>18.7</v>
      </c>
      <c r="P34">
        <v>18.7</v>
      </c>
      <c r="Q34">
        <v>18.7</v>
      </c>
      <c r="R34">
        <v>18.7</v>
      </c>
      <c r="S34">
        <v>18.7</v>
      </c>
      <c r="T34">
        <v>18.7</v>
      </c>
      <c r="U34">
        <v>18.7</v>
      </c>
      <c r="V34">
        <v>18.7</v>
      </c>
      <c r="W34">
        <v>18.7</v>
      </c>
      <c r="X34">
        <v>1.93</v>
      </c>
      <c r="Y34">
        <v>1.93</v>
      </c>
      <c r="Z34">
        <v>18.7</v>
      </c>
      <c r="AA34">
        <v>1.93</v>
      </c>
      <c r="AB34">
        <v>13.11</v>
      </c>
    </row>
    <row r="35" spans="1:28" x14ac:dyDescent="0.25">
      <c r="A35" s="75">
        <v>44737</v>
      </c>
      <c r="B35">
        <v>1.93</v>
      </c>
      <c r="C35">
        <v>1.93</v>
      </c>
      <c r="D35">
        <v>1.93</v>
      </c>
      <c r="E35">
        <v>1.93</v>
      </c>
      <c r="F35">
        <v>1.93</v>
      </c>
      <c r="G35">
        <v>1.93</v>
      </c>
      <c r="H35">
        <v>18.7</v>
      </c>
      <c r="I35">
        <v>18.7</v>
      </c>
      <c r="J35">
        <v>18.7</v>
      </c>
      <c r="K35">
        <v>18.7</v>
      </c>
      <c r="L35">
        <v>18.7</v>
      </c>
      <c r="M35">
        <v>18.7</v>
      </c>
      <c r="N35">
        <v>18.7</v>
      </c>
      <c r="O35">
        <v>18.7</v>
      </c>
      <c r="P35">
        <v>18.7</v>
      </c>
      <c r="Q35">
        <v>18.7</v>
      </c>
      <c r="R35">
        <v>18.7</v>
      </c>
      <c r="S35">
        <v>18.7</v>
      </c>
      <c r="T35">
        <v>18.7</v>
      </c>
      <c r="U35">
        <v>18.7</v>
      </c>
      <c r="V35">
        <v>18.7</v>
      </c>
      <c r="W35">
        <v>18.7</v>
      </c>
      <c r="X35">
        <v>1.93</v>
      </c>
      <c r="Y35">
        <v>1.93</v>
      </c>
      <c r="Z35">
        <v>18.7</v>
      </c>
      <c r="AA35">
        <v>1.93</v>
      </c>
      <c r="AB35">
        <v>13.11</v>
      </c>
    </row>
    <row r="36" spans="1:28" x14ac:dyDescent="0.25">
      <c r="A36" s="75">
        <v>44738</v>
      </c>
      <c r="B36">
        <v>3.58</v>
      </c>
      <c r="C36">
        <v>3.58</v>
      </c>
      <c r="D36">
        <v>3.58</v>
      </c>
      <c r="E36">
        <v>3.58</v>
      </c>
      <c r="F36">
        <v>3.58</v>
      </c>
      <c r="G36">
        <v>3.58</v>
      </c>
      <c r="H36">
        <v>3.58</v>
      </c>
      <c r="I36">
        <v>3.58</v>
      </c>
      <c r="J36">
        <v>3.58</v>
      </c>
      <c r="K36">
        <v>3.58</v>
      </c>
      <c r="L36">
        <v>3.58</v>
      </c>
      <c r="M36">
        <v>3.58</v>
      </c>
      <c r="N36">
        <v>3.58</v>
      </c>
      <c r="O36">
        <v>3.58</v>
      </c>
      <c r="P36">
        <v>3.58</v>
      </c>
      <c r="Q36">
        <v>3.58</v>
      </c>
      <c r="R36">
        <v>3.58</v>
      </c>
      <c r="S36">
        <v>3.58</v>
      </c>
      <c r="T36">
        <v>3.58</v>
      </c>
      <c r="U36">
        <v>3.58</v>
      </c>
      <c r="V36">
        <v>3.58</v>
      </c>
      <c r="W36">
        <v>3.58</v>
      </c>
      <c r="X36">
        <v>3.58</v>
      </c>
      <c r="Y36">
        <v>3.58</v>
      </c>
      <c r="Z36">
        <v>0</v>
      </c>
      <c r="AA36">
        <v>3.58</v>
      </c>
      <c r="AB36">
        <v>3.58</v>
      </c>
    </row>
    <row r="37" spans="1:28" x14ac:dyDescent="0.25">
      <c r="A37" s="75">
        <v>44739</v>
      </c>
      <c r="B37">
        <v>3.58</v>
      </c>
      <c r="C37">
        <v>3.58</v>
      </c>
      <c r="D37">
        <v>3.58</v>
      </c>
      <c r="E37">
        <v>3.58</v>
      </c>
      <c r="F37">
        <v>3.58</v>
      </c>
      <c r="G37">
        <v>3.58</v>
      </c>
      <c r="H37">
        <v>71.11</v>
      </c>
      <c r="I37">
        <v>71.11</v>
      </c>
      <c r="J37">
        <v>71.11</v>
      </c>
      <c r="K37">
        <v>71.11</v>
      </c>
      <c r="L37">
        <v>71.11</v>
      </c>
      <c r="M37">
        <v>71.11</v>
      </c>
      <c r="N37">
        <v>71.11</v>
      </c>
      <c r="O37">
        <v>71.11</v>
      </c>
      <c r="P37">
        <v>71.11</v>
      </c>
      <c r="Q37">
        <v>71.11</v>
      </c>
      <c r="R37">
        <v>71.11</v>
      </c>
      <c r="S37">
        <v>71.11</v>
      </c>
      <c r="T37">
        <v>71.11</v>
      </c>
      <c r="U37">
        <v>71.11</v>
      </c>
      <c r="V37">
        <v>71.11</v>
      </c>
      <c r="W37">
        <v>71.11</v>
      </c>
      <c r="X37">
        <v>3.58</v>
      </c>
      <c r="Y37">
        <v>3.58</v>
      </c>
      <c r="Z37">
        <v>71.11</v>
      </c>
      <c r="AA37">
        <v>3.58</v>
      </c>
      <c r="AB37">
        <v>48.6</v>
      </c>
    </row>
    <row r="38" spans="1:28" x14ac:dyDescent="0.25">
      <c r="A38" s="75">
        <v>44740</v>
      </c>
      <c r="B38">
        <v>2.95</v>
      </c>
      <c r="C38">
        <v>2.95</v>
      </c>
      <c r="D38">
        <v>2.95</v>
      </c>
      <c r="E38">
        <v>2.95</v>
      </c>
      <c r="F38">
        <v>2.95</v>
      </c>
      <c r="G38">
        <v>2.95</v>
      </c>
      <c r="H38">
        <v>30.97</v>
      </c>
      <c r="I38">
        <v>30.97</v>
      </c>
      <c r="J38">
        <v>30.97</v>
      </c>
      <c r="K38">
        <v>30.97</v>
      </c>
      <c r="L38">
        <v>30.97</v>
      </c>
      <c r="M38">
        <v>30.97</v>
      </c>
      <c r="N38">
        <v>30.97</v>
      </c>
      <c r="O38">
        <v>30.97</v>
      </c>
      <c r="P38">
        <v>30.97</v>
      </c>
      <c r="Q38">
        <v>30.97</v>
      </c>
      <c r="R38">
        <v>30.97</v>
      </c>
      <c r="S38">
        <v>30.97</v>
      </c>
      <c r="T38">
        <v>30.97</v>
      </c>
      <c r="U38">
        <v>30.97</v>
      </c>
      <c r="V38">
        <v>30.97</v>
      </c>
      <c r="W38">
        <v>30.97</v>
      </c>
      <c r="X38">
        <v>2.95</v>
      </c>
      <c r="Y38">
        <v>2.95</v>
      </c>
      <c r="Z38">
        <v>30.97</v>
      </c>
      <c r="AA38">
        <v>2.95</v>
      </c>
      <c r="AB38">
        <v>21.63</v>
      </c>
    </row>
    <row r="39" spans="1:28" x14ac:dyDescent="0.25">
      <c r="A39" s="75">
        <v>44741</v>
      </c>
      <c r="B39">
        <v>7.52</v>
      </c>
      <c r="C39">
        <v>7.52</v>
      </c>
      <c r="D39">
        <v>7.52</v>
      </c>
      <c r="E39">
        <v>7.52</v>
      </c>
      <c r="F39">
        <v>7.52</v>
      </c>
      <c r="G39">
        <v>7.52</v>
      </c>
      <c r="H39">
        <v>44.97</v>
      </c>
      <c r="I39">
        <v>44.97</v>
      </c>
      <c r="J39">
        <v>44.97</v>
      </c>
      <c r="K39">
        <v>44.97</v>
      </c>
      <c r="L39">
        <v>44.97</v>
      </c>
      <c r="M39">
        <v>44.97</v>
      </c>
      <c r="N39">
        <v>44.97</v>
      </c>
      <c r="O39">
        <v>44.97</v>
      </c>
      <c r="P39">
        <v>44.97</v>
      </c>
      <c r="Q39">
        <v>44.97</v>
      </c>
      <c r="R39">
        <v>44.97</v>
      </c>
      <c r="S39">
        <v>44.97</v>
      </c>
      <c r="T39">
        <v>44.97</v>
      </c>
      <c r="U39">
        <v>44.97</v>
      </c>
      <c r="V39">
        <v>44.97</v>
      </c>
      <c r="W39">
        <v>44.97</v>
      </c>
      <c r="X39">
        <v>7.52</v>
      </c>
      <c r="Y39">
        <v>7.52</v>
      </c>
      <c r="Z39">
        <v>44.97</v>
      </c>
      <c r="AA39">
        <v>7.52</v>
      </c>
      <c r="AB39">
        <v>32.49</v>
      </c>
    </row>
    <row r="40" spans="1:28" x14ac:dyDescent="0.25">
      <c r="A40" s="75">
        <v>44742</v>
      </c>
      <c r="B40">
        <v>10.46</v>
      </c>
      <c r="C40">
        <v>10.46</v>
      </c>
      <c r="D40">
        <v>10.46</v>
      </c>
      <c r="E40">
        <v>10.46</v>
      </c>
      <c r="F40">
        <v>10.46</v>
      </c>
      <c r="G40">
        <v>10.46</v>
      </c>
      <c r="H40">
        <v>54.06</v>
      </c>
      <c r="I40">
        <v>54.06</v>
      </c>
      <c r="J40">
        <v>54.06</v>
      </c>
      <c r="K40">
        <v>54.06</v>
      </c>
      <c r="L40">
        <v>54.06</v>
      </c>
      <c r="M40">
        <v>54.06</v>
      </c>
      <c r="N40">
        <v>54.06</v>
      </c>
      <c r="O40">
        <v>54.06</v>
      </c>
      <c r="P40">
        <v>54.06</v>
      </c>
      <c r="Q40">
        <v>54.06</v>
      </c>
      <c r="R40">
        <v>54.06</v>
      </c>
      <c r="S40">
        <v>54.06</v>
      </c>
      <c r="T40">
        <v>54.06</v>
      </c>
      <c r="U40">
        <v>54.06</v>
      </c>
      <c r="V40">
        <v>54.06</v>
      </c>
      <c r="W40">
        <v>54.06</v>
      </c>
      <c r="X40">
        <v>10.46</v>
      </c>
      <c r="Y40">
        <v>10.46</v>
      </c>
      <c r="Z40">
        <v>54.06</v>
      </c>
      <c r="AA40">
        <v>10.46</v>
      </c>
      <c r="AB40">
        <v>39.53</v>
      </c>
    </row>
    <row r="42" spans="1:28" x14ac:dyDescent="0.25">
      <c r="A42" t="s">
        <v>389</v>
      </c>
    </row>
    <row r="45" spans="1:28" x14ac:dyDescent="0.25">
      <c r="A45" t="s">
        <v>205</v>
      </c>
      <c r="B45" s="125">
        <v>22.594777777777768</v>
      </c>
    </row>
    <row r="46" spans="1:28" ht="15.75" x14ac:dyDescent="0.25">
      <c r="A46" t="s">
        <v>353</v>
      </c>
      <c r="B46" s="131">
        <v>2.2589999999999999E-2</v>
      </c>
      <c r="C46" s="92" t="s">
        <v>137</v>
      </c>
    </row>
  </sheetData>
  <printOptions horizontalCentered="1"/>
  <pageMargins left="0.2" right="0.2" top="0.5" bottom="0.5" header="0.3" footer="0.1"/>
  <pageSetup scale="55" orientation="landscape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1"/>
  <sheetViews>
    <sheetView showGridLines="0" zoomScale="85" zoomScaleNormal="85" workbookViewId="0">
      <pane ySplit="8" topLeftCell="A32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10.5703125" customWidth="1"/>
    <col min="2" max="2" width="6.85546875" customWidth="1"/>
    <col min="3" max="3" width="21.7109375" customWidth="1"/>
    <col min="4" max="4" width="14.28515625" customWidth="1"/>
    <col min="5" max="5" width="23.28515625" customWidth="1"/>
    <col min="6" max="6" width="10.42578125" customWidth="1"/>
    <col min="7" max="7" width="11.140625" customWidth="1"/>
    <col min="8" max="8" width="15.5703125" customWidth="1"/>
    <col min="9" max="9" width="15.140625" customWidth="1"/>
    <col min="10" max="10" width="18.140625" customWidth="1"/>
    <col min="11" max="11" width="18.28515625" customWidth="1"/>
    <col min="12" max="12" width="2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3.25" x14ac:dyDescent="0.35">
      <c r="A1" s="96" t="s">
        <v>140</v>
      </c>
      <c r="H1" s="92" t="s">
        <v>334</v>
      </c>
    </row>
    <row r="2" spans="1:11" ht="23.25" x14ac:dyDescent="0.35">
      <c r="A2" s="96"/>
    </row>
    <row r="3" spans="1:11" ht="13.5" customHeight="1" x14ac:dyDescent="0.25">
      <c r="A3" s="133" t="s">
        <v>214</v>
      </c>
      <c r="B3" t="s">
        <v>393</v>
      </c>
    </row>
    <row r="4" spans="1:11" ht="13.5" hidden="1" customHeight="1" x14ac:dyDescent="0.25">
      <c r="A4" t="e">
        <v>#NAME?</v>
      </c>
      <c r="B4" t="e">
        <v>#NAME?</v>
      </c>
    </row>
    <row r="5" spans="1:11" ht="13.5" customHeight="1" x14ac:dyDescent="0.25"/>
    <row r="6" spans="1:11" x14ac:dyDescent="0.25">
      <c r="A6" s="82" t="s">
        <v>141</v>
      </c>
      <c r="B6" s="82" t="s">
        <v>141</v>
      </c>
      <c r="C6" s="82" t="s">
        <v>141</v>
      </c>
      <c r="D6" s="82" t="s">
        <v>141</v>
      </c>
      <c r="E6" s="82" t="s">
        <v>141</v>
      </c>
      <c r="F6" s="82" t="s">
        <v>141</v>
      </c>
      <c r="G6" s="82" t="s">
        <v>141</v>
      </c>
      <c r="H6" s="82" t="s">
        <v>142</v>
      </c>
      <c r="I6" s="83" t="s">
        <v>392</v>
      </c>
      <c r="J6" s="84"/>
      <c r="K6" s="84"/>
    </row>
    <row r="7" spans="1:11" ht="39.75" customHeight="1" x14ac:dyDescent="0.25">
      <c r="A7" s="82" t="s">
        <v>141</v>
      </c>
      <c r="B7" s="137" t="s">
        <v>141</v>
      </c>
      <c r="C7" s="137" t="s">
        <v>141</v>
      </c>
      <c r="D7" s="137" t="s">
        <v>141</v>
      </c>
      <c r="E7" s="137" t="s">
        <v>141</v>
      </c>
      <c r="F7" s="137" t="s">
        <v>141</v>
      </c>
      <c r="G7" s="137" t="s">
        <v>141</v>
      </c>
      <c r="H7" s="82" t="s">
        <v>141</v>
      </c>
      <c r="I7" s="93" t="s">
        <v>143</v>
      </c>
      <c r="J7" s="93" t="s">
        <v>144</v>
      </c>
      <c r="K7" s="134" t="s">
        <v>145</v>
      </c>
    </row>
    <row r="8" spans="1:11" x14ac:dyDescent="0.25">
      <c r="A8" s="82" t="s">
        <v>146</v>
      </c>
      <c r="B8" s="86"/>
      <c r="C8" s="82" t="s">
        <v>147</v>
      </c>
      <c r="D8" s="82" t="s">
        <v>148</v>
      </c>
      <c r="E8" s="86"/>
      <c r="F8" s="82" t="s">
        <v>176</v>
      </c>
      <c r="G8" s="82" t="s">
        <v>149</v>
      </c>
      <c r="H8" s="82" t="s">
        <v>150</v>
      </c>
      <c r="I8" s="87" t="s">
        <v>151</v>
      </c>
      <c r="J8" s="87" t="s">
        <v>141</v>
      </c>
      <c r="K8" s="87" t="s">
        <v>152</v>
      </c>
    </row>
    <row r="9" spans="1:11" hidden="1" x14ac:dyDescent="0.25">
      <c r="A9" s="83" t="s">
        <v>153</v>
      </c>
      <c r="B9" s="85" t="s">
        <v>154</v>
      </c>
      <c r="C9" s="85" t="s">
        <v>155</v>
      </c>
      <c r="D9" s="85" t="s">
        <v>156</v>
      </c>
      <c r="E9" s="85" t="s">
        <v>157</v>
      </c>
      <c r="F9" s="85" t="s">
        <v>158</v>
      </c>
      <c r="G9" s="85" t="s">
        <v>159</v>
      </c>
      <c r="H9" s="83" t="s">
        <v>194</v>
      </c>
      <c r="I9" s="128">
        <v>-7139796.801</v>
      </c>
      <c r="J9" s="88"/>
      <c r="K9" s="129">
        <v>-282864.46000000002</v>
      </c>
    </row>
    <row r="10" spans="1:11" x14ac:dyDescent="0.25">
      <c r="A10" s="83" t="s">
        <v>153</v>
      </c>
      <c r="B10" s="85" t="s">
        <v>154</v>
      </c>
      <c r="C10" s="85" t="s">
        <v>155</v>
      </c>
      <c r="D10" s="85" t="s">
        <v>156</v>
      </c>
      <c r="E10" s="85" t="s">
        <v>157</v>
      </c>
      <c r="F10" s="85" t="s">
        <v>158</v>
      </c>
      <c r="G10" s="85" t="s">
        <v>159</v>
      </c>
      <c r="H10" s="83" t="s">
        <v>207</v>
      </c>
      <c r="I10" s="128">
        <v>1264854.206</v>
      </c>
      <c r="J10" s="88"/>
      <c r="K10" s="129">
        <v>56145.67</v>
      </c>
    </row>
    <row r="11" spans="1:11" x14ac:dyDescent="0.25">
      <c r="A11" s="83" t="s">
        <v>153</v>
      </c>
      <c r="B11" s="85" t="s">
        <v>154</v>
      </c>
      <c r="C11" s="85" t="s">
        <v>155</v>
      </c>
      <c r="D11" s="85" t="s">
        <v>156</v>
      </c>
      <c r="E11" s="85" t="s">
        <v>157</v>
      </c>
      <c r="F11" s="85" t="s">
        <v>158</v>
      </c>
      <c r="G11" s="85" t="s">
        <v>159</v>
      </c>
      <c r="H11" s="83" t="s">
        <v>324</v>
      </c>
      <c r="I11" s="128">
        <v>6217.4</v>
      </c>
      <c r="J11" s="88"/>
      <c r="K11" s="129">
        <v>276.92</v>
      </c>
    </row>
    <row r="12" spans="1:11" x14ac:dyDescent="0.25">
      <c r="A12" s="83" t="s">
        <v>153</v>
      </c>
      <c r="B12" s="85" t="s">
        <v>154</v>
      </c>
      <c r="C12" s="85" t="s">
        <v>155</v>
      </c>
      <c r="D12" s="85" t="s">
        <v>156</v>
      </c>
      <c r="E12" s="85" t="s">
        <v>157</v>
      </c>
      <c r="F12" s="85" t="s">
        <v>158</v>
      </c>
      <c r="G12" s="85" t="s">
        <v>159</v>
      </c>
      <c r="H12" s="83" t="s">
        <v>208</v>
      </c>
      <c r="I12" s="128">
        <v>135662</v>
      </c>
      <c r="J12" s="88"/>
      <c r="K12" s="129">
        <v>6047.67</v>
      </c>
    </row>
    <row r="13" spans="1:11" x14ac:dyDescent="0.25">
      <c r="A13" s="83" t="s">
        <v>153</v>
      </c>
      <c r="B13" s="85" t="s">
        <v>154</v>
      </c>
      <c r="C13" s="85" t="s">
        <v>155</v>
      </c>
      <c r="D13" s="85" t="s">
        <v>156</v>
      </c>
      <c r="E13" s="85" t="s">
        <v>157</v>
      </c>
      <c r="F13" s="85" t="s">
        <v>158</v>
      </c>
      <c r="G13" s="85" t="s">
        <v>159</v>
      </c>
      <c r="H13" s="83" t="s">
        <v>209</v>
      </c>
      <c r="I13" s="128">
        <v>1406723.6040000001</v>
      </c>
      <c r="J13" s="88"/>
      <c r="K13" s="129">
        <v>63090.080000000002</v>
      </c>
    </row>
    <row r="14" spans="1:11" x14ac:dyDescent="0.25">
      <c r="A14" s="83" t="s">
        <v>153</v>
      </c>
      <c r="B14" s="85" t="s">
        <v>154</v>
      </c>
      <c r="C14" s="85" t="s">
        <v>155</v>
      </c>
      <c r="D14" s="85" t="s">
        <v>156</v>
      </c>
      <c r="E14" s="85" t="s">
        <v>157</v>
      </c>
      <c r="F14" s="85" t="s">
        <v>158</v>
      </c>
      <c r="G14" s="85" t="s">
        <v>159</v>
      </c>
      <c r="H14" s="83" t="s">
        <v>210</v>
      </c>
      <c r="I14" s="128">
        <v>2947807.68</v>
      </c>
      <c r="J14" s="88"/>
      <c r="K14" s="129">
        <v>132562.85999999999</v>
      </c>
    </row>
    <row r="15" spans="1:11" x14ac:dyDescent="0.25">
      <c r="A15" s="83" t="s">
        <v>153</v>
      </c>
      <c r="B15" s="85" t="s">
        <v>154</v>
      </c>
      <c r="C15" s="85" t="s">
        <v>155</v>
      </c>
      <c r="D15" s="85" t="s">
        <v>156</v>
      </c>
      <c r="E15" s="85" t="s">
        <v>157</v>
      </c>
      <c r="F15" s="85" t="s">
        <v>158</v>
      </c>
      <c r="G15" s="85" t="s">
        <v>159</v>
      </c>
      <c r="H15" s="83" t="s">
        <v>211</v>
      </c>
      <c r="I15" s="128">
        <v>139475.856</v>
      </c>
      <c r="J15" s="88"/>
      <c r="K15" s="129">
        <v>6298.73</v>
      </c>
    </row>
    <row r="16" spans="1:11" x14ac:dyDescent="0.25">
      <c r="A16" s="83" t="s">
        <v>153</v>
      </c>
      <c r="B16" s="85" t="s">
        <v>154</v>
      </c>
      <c r="C16" s="85" t="s">
        <v>155</v>
      </c>
      <c r="D16" s="85" t="s">
        <v>156</v>
      </c>
      <c r="E16" s="85" t="s">
        <v>157</v>
      </c>
      <c r="F16" s="85" t="s">
        <v>158</v>
      </c>
      <c r="G16" s="85" t="s">
        <v>159</v>
      </c>
      <c r="H16" s="83" t="s">
        <v>212</v>
      </c>
      <c r="I16" s="128">
        <v>1239056.0549999999</v>
      </c>
      <c r="J16" s="88"/>
      <c r="K16" s="129">
        <v>56290.27</v>
      </c>
    </row>
    <row r="17" spans="1:11" hidden="1" x14ac:dyDescent="0.25">
      <c r="A17" s="83" t="s">
        <v>153</v>
      </c>
      <c r="B17" s="85" t="s">
        <v>154</v>
      </c>
      <c r="C17" s="85" t="s">
        <v>155</v>
      </c>
      <c r="D17" s="85" t="s">
        <v>160</v>
      </c>
      <c r="E17" s="85" t="s">
        <v>161</v>
      </c>
      <c r="F17" s="85" t="s">
        <v>158</v>
      </c>
      <c r="G17" s="85" t="s">
        <v>159</v>
      </c>
      <c r="H17" s="83" t="s">
        <v>194</v>
      </c>
      <c r="I17" s="128">
        <v>-9736238.2699999996</v>
      </c>
      <c r="J17" s="88"/>
      <c r="K17" s="129">
        <v>-385730.25</v>
      </c>
    </row>
    <row r="18" spans="1:11" x14ac:dyDescent="0.25">
      <c r="A18" s="83" t="s">
        <v>153</v>
      </c>
      <c r="B18" s="85" t="s">
        <v>154</v>
      </c>
      <c r="C18" s="85" t="s">
        <v>155</v>
      </c>
      <c r="D18" s="85" t="s">
        <v>160</v>
      </c>
      <c r="E18" s="85" t="s">
        <v>161</v>
      </c>
      <c r="F18" s="85" t="s">
        <v>158</v>
      </c>
      <c r="G18" s="85" t="s">
        <v>159</v>
      </c>
      <c r="H18" s="83" t="s">
        <v>207</v>
      </c>
      <c r="I18" s="128">
        <v>1593406.1410000001</v>
      </c>
      <c r="J18" s="88"/>
      <c r="K18" s="129">
        <v>70729.72</v>
      </c>
    </row>
    <row r="19" spans="1:11" x14ac:dyDescent="0.25">
      <c r="A19" s="83" t="s">
        <v>153</v>
      </c>
      <c r="B19" s="85" t="s">
        <v>154</v>
      </c>
      <c r="C19" s="85" t="s">
        <v>155</v>
      </c>
      <c r="D19" s="85" t="s">
        <v>160</v>
      </c>
      <c r="E19" s="85" t="s">
        <v>161</v>
      </c>
      <c r="F19" s="85" t="s">
        <v>158</v>
      </c>
      <c r="G19" s="85" t="s">
        <v>159</v>
      </c>
      <c r="H19" s="83" t="s">
        <v>208</v>
      </c>
      <c r="I19" s="128">
        <v>995240</v>
      </c>
      <c r="J19" s="88"/>
      <c r="K19" s="129">
        <v>44366.82</v>
      </c>
    </row>
    <row r="20" spans="1:11" x14ac:dyDescent="0.25">
      <c r="A20" s="83" t="s">
        <v>153</v>
      </c>
      <c r="B20" s="85" t="s">
        <v>154</v>
      </c>
      <c r="C20" s="85" t="s">
        <v>155</v>
      </c>
      <c r="D20" s="85" t="s">
        <v>160</v>
      </c>
      <c r="E20" s="85" t="s">
        <v>161</v>
      </c>
      <c r="F20" s="85" t="s">
        <v>158</v>
      </c>
      <c r="G20" s="85" t="s">
        <v>159</v>
      </c>
      <c r="H20" s="83" t="s">
        <v>209</v>
      </c>
      <c r="I20" s="128">
        <v>2368620.7829999998</v>
      </c>
      <c r="J20" s="88"/>
      <c r="K20" s="129">
        <v>106230.32</v>
      </c>
    </row>
    <row r="21" spans="1:11" x14ac:dyDescent="0.25">
      <c r="A21" s="83" t="s">
        <v>153</v>
      </c>
      <c r="B21" s="85" t="s">
        <v>154</v>
      </c>
      <c r="C21" s="85" t="s">
        <v>155</v>
      </c>
      <c r="D21" s="85" t="s">
        <v>160</v>
      </c>
      <c r="E21" s="85" t="s">
        <v>161</v>
      </c>
      <c r="F21" s="85" t="s">
        <v>158</v>
      </c>
      <c r="G21" s="85" t="s">
        <v>159</v>
      </c>
      <c r="H21" s="83" t="s">
        <v>210</v>
      </c>
      <c r="I21" s="128">
        <v>1885922</v>
      </c>
      <c r="J21" s="88"/>
      <c r="K21" s="129">
        <v>84809.91</v>
      </c>
    </row>
    <row r="22" spans="1:11" x14ac:dyDescent="0.25">
      <c r="A22" s="83" t="s">
        <v>153</v>
      </c>
      <c r="B22" s="85" t="s">
        <v>154</v>
      </c>
      <c r="C22" s="85" t="s">
        <v>155</v>
      </c>
      <c r="D22" s="85" t="s">
        <v>160</v>
      </c>
      <c r="E22" s="85" t="s">
        <v>161</v>
      </c>
      <c r="F22" s="85" t="s">
        <v>158</v>
      </c>
      <c r="G22" s="85" t="s">
        <v>159</v>
      </c>
      <c r="H22" s="83" t="s">
        <v>211</v>
      </c>
      <c r="I22" s="128">
        <v>1131438.47</v>
      </c>
      <c r="J22" s="88"/>
      <c r="K22" s="129">
        <v>51095.78</v>
      </c>
    </row>
    <row r="23" spans="1:11" x14ac:dyDescent="0.25">
      <c r="A23" s="83" t="s">
        <v>153</v>
      </c>
      <c r="B23" s="85" t="s">
        <v>154</v>
      </c>
      <c r="C23" s="85" t="s">
        <v>155</v>
      </c>
      <c r="D23" s="85" t="s">
        <v>160</v>
      </c>
      <c r="E23" s="85" t="s">
        <v>161</v>
      </c>
      <c r="F23" s="85" t="s">
        <v>158</v>
      </c>
      <c r="G23" s="85" t="s">
        <v>159</v>
      </c>
      <c r="H23" s="83" t="s">
        <v>212</v>
      </c>
      <c r="I23" s="128">
        <v>1761610.8759999999</v>
      </c>
      <c r="J23" s="88"/>
      <c r="K23" s="129">
        <v>80029.95</v>
      </c>
    </row>
    <row r="24" spans="1:11" hidden="1" x14ac:dyDescent="0.25">
      <c r="A24" s="83" t="s">
        <v>153</v>
      </c>
      <c r="B24" s="85" t="s">
        <v>154</v>
      </c>
      <c r="C24" s="85" t="s">
        <v>155</v>
      </c>
      <c r="D24" s="85" t="s">
        <v>162</v>
      </c>
      <c r="E24" s="85" t="s">
        <v>163</v>
      </c>
      <c r="F24" s="85" t="s">
        <v>158</v>
      </c>
      <c r="G24" s="85" t="s">
        <v>159</v>
      </c>
      <c r="H24" s="83" t="s">
        <v>194</v>
      </c>
      <c r="I24" s="128">
        <v>-17993606.714000002</v>
      </c>
      <c r="J24" s="88"/>
      <c r="K24" s="129">
        <v>-712870.71</v>
      </c>
    </row>
    <row r="25" spans="1:11" x14ac:dyDescent="0.25">
      <c r="A25" s="83" t="s">
        <v>153</v>
      </c>
      <c r="B25" s="85" t="s">
        <v>154</v>
      </c>
      <c r="C25" s="85" t="s">
        <v>155</v>
      </c>
      <c r="D25" s="85" t="s">
        <v>162</v>
      </c>
      <c r="E25" s="85" t="s">
        <v>163</v>
      </c>
      <c r="F25" s="85" t="s">
        <v>158</v>
      </c>
      <c r="G25" s="85" t="s">
        <v>159</v>
      </c>
      <c r="H25" s="83" t="s">
        <v>207</v>
      </c>
      <c r="I25" s="128">
        <v>350160</v>
      </c>
      <c r="J25" s="88"/>
      <c r="K25" s="129">
        <v>15543.26</v>
      </c>
    </row>
    <row r="26" spans="1:11" x14ac:dyDescent="0.25">
      <c r="A26" s="83" t="s">
        <v>153</v>
      </c>
      <c r="B26" s="85" t="s">
        <v>154</v>
      </c>
      <c r="C26" s="85" t="s">
        <v>155</v>
      </c>
      <c r="D26" s="85" t="s">
        <v>162</v>
      </c>
      <c r="E26" s="85" t="s">
        <v>163</v>
      </c>
      <c r="F26" s="85" t="s">
        <v>158</v>
      </c>
      <c r="G26" s="85" t="s">
        <v>159</v>
      </c>
      <c r="H26" s="83" t="s">
        <v>208</v>
      </c>
      <c r="I26" s="128">
        <v>330840</v>
      </c>
      <c r="J26" s="88"/>
      <c r="K26" s="129">
        <v>14748.51</v>
      </c>
    </row>
    <row r="27" spans="1:11" x14ac:dyDescent="0.25">
      <c r="A27" s="83" t="s">
        <v>153</v>
      </c>
      <c r="B27" s="85" t="s">
        <v>154</v>
      </c>
      <c r="C27" s="85" t="s">
        <v>155</v>
      </c>
      <c r="D27" s="85" t="s">
        <v>162</v>
      </c>
      <c r="E27" s="85" t="s">
        <v>163</v>
      </c>
      <c r="F27" s="85" t="s">
        <v>158</v>
      </c>
      <c r="G27" s="85" t="s">
        <v>159</v>
      </c>
      <c r="H27" s="83" t="s">
        <v>209</v>
      </c>
      <c r="I27" s="128">
        <v>6380086.7139999997</v>
      </c>
      <c r="J27" s="88"/>
      <c r="K27" s="129">
        <v>286140.53000000003</v>
      </c>
    </row>
    <row r="28" spans="1:11" x14ac:dyDescent="0.25">
      <c r="A28" s="83" t="s">
        <v>153</v>
      </c>
      <c r="B28" s="85" t="s">
        <v>154</v>
      </c>
      <c r="C28" s="85" t="s">
        <v>155</v>
      </c>
      <c r="D28" s="85" t="s">
        <v>162</v>
      </c>
      <c r="E28" s="85" t="s">
        <v>163</v>
      </c>
      <c r="F28" s="85" t="s">
        <v>158</v>
      </c>
      <c r="G28" s="85" t="s">
        <v>159</v>
      </c>
      <c r="H28" s="83" t="s">
        <v>210</v>
      </c>
      <c r="I28" s="128">
        <v>2957700</v>
      </c>
      <c r="J28" s="88"/>
      <c r="K28" s="129">
        <v>133007.76999999999</v>
      </c>
    </row>
    <row r="29" spans="1:11" x14ac:dyDescent="0.25">
      <c r="A29" s="83" t="s">
        <v>153</v>
      </c>
      <c r="B29" s="85" t="s">
        <v>154</v>
      </c>
      <c r="C29" s="85" t="s">
        <v>155</v>
      </c>
      <c r="D29" s="85" t="s">
        <v>162</v>
      </c>
      <c r="E29" s="85" t="s">
        <v>163</v>
      </c>
      <c r="F29" s="85" t="s">
        <v>158</v>
      </c>
      <c r="G29" s="85" t="s">
        <v>159</v>
      </c>
      <c r="H29" s="83" t="s">
        <v>211</v>
      </c>
      <c r="I29" s="128">
        <v>971700</v>
      </c>
      <c r="J29" s="88"/>
      <c r="K29" s="129">
        <v>43881.97</v>
      </c>
    </row>
    <row r="30" spans="1:11" x14ac:dyDescent="0.25">
      <c r="A30" s="83" t="s">
        <v>153</v>
      </c>
      <c r="B30" s="85" t="s">
        <v>154</v>
      </c>
      <c r="C30" s="85" t="s">
        <v>155</v>
      </c>
      <c r="D30" s="85" t="s">
        <v>162</v>
      </c>
      <c r="E30" s="85" t="s">
        <v>163</v>
      </c>
      <c r="F30" s="85" t="s">
        <v>158</v>
      </c>
      <c r="G30" s="85" t="s">
        <v>159</v>
      </c>
      <c r="H30" s="83" t="s">
        <v>212</v>
      </c>
      <c r="I30" s="128">
        <v>7003120</v>
      </c>
      <c r="J30" s="88"/>
      <c r="K30" s="129">
        <v>318151.75</v>
      </c>
    </row>
    <row r="31" spans="1:11" hidden="1" x14ac:dyDescent="0.25">
      <c r="A31" s="83" t="s">
        <v>153</v>
      </c>
      <c r="B31" s="85" t="s">
        <v>154</v>
      </c>
      <c r="C31" s="85" t="s">
        <v>155</v>
      </c>
      <c r="D31" s="85" t="s">
        <v>164</v>
      </c>
      <c r="E31" s="85" t="s">
        <v>165</v>
      </c>
      <c r="F31" s="85" t="s">
        <v>158</v>
      </c>
      <c r="G31" s="85" t="s">
        <v>159</v>
      </c>
      <c r="H31" s="83" t="s">
        <v>194</v>
      </c>
      <c r="I31" s="128">
        <v>-10325573.086999999</v>
      </c>
      <c r="J31" s="88"/>
      <c r="K31" s="129">
        <v>-409078.55</v>
      </c>
    </row>
    <row r="32" spans="1:11" x14ac:dyDescent="0.25">
      <c r="A32" s="83" t="s">
        <v>153</v>
      </c>
      <c r="B32" s="85" t="s">
        <v>154</v>
      </c>
      <c r="C32" s="85" t="s">
        <v>155</v>
      </c>
      <c r="D32" s="85" t="s">
        <v>164</v>
      </c>
      <c r="E32" s="85" t="s">
        <v>165</v>
      </c>
      <c r="F32" s="85" t="s">
        <v>158</v>
      </c>
      <c r="G32" s="85" t="s">
        <v>159</v>
      </c>
      <c r="H32" s="83" t="s">
        <v>207</v>
      </c>
      <c r="I32" s="128">
        <v>2546384.287</v>
      </c>
      <c r="J32" s="88"/>
      <c r="K32" s="129">
        <v>113031.44</v>
      </c>
    </row>
    <row r="33" spans="1:11" x14ac:dyDescent="0.25">
      <c r="A33" s="83" t="s">
        <v>153</v>
      </c>
      <c r="B33" s="85" t="s">
        <v>154</v>
      </c>
      <c r="C33" s="85" t="s">
        <v>155</v>
      </c>
      <c r="D33" s="85" t="s">
        <v>164</v>
      </c>
      <c r="E33" s="85" t="s">
        <v>165</v>
      </c>
      <c r="F33" s="85" t="s">
        <v>158</v>
      </c>
      <c r="G33" s="85" t="s">
        <v>159</v>
      </c>
      <c r="H33" s="83" t="s">
        <v>209</v>
      </c>
      <c r="I33" s="128">
        <v>346800</v>
      </c>
      <c r="J33" s="88"/>
      <c r="K33" s="129">
        <v>15553.63</v>
      </c>
    </row>
    <row r="34" spans="1:11" x14ac:dyDescent="0.25">
      <c r="A34" s="83" t="s">
        <v>153</v>
      </c>
      <c r="B34" s="85" t="s">
        <v>154</v>
      </c>
      <c r="C34" s="85" t="s">
        <v>155</v>
      </c>
      <c r="D34" s="85" t="s">
        <v>164</v>
      </c>
      <c r="E34" s="85" t="s">
        <v>165</v>
      </c>
      <c r="F34" s="85" t="s">
        <v>158</v>
      </c>
      <c r="G34" s="85" t="s">
        <v>159</v>
      </c>
      <c r="H34" s="83" t="s">
        <v>210</v>
      </c>
      <c r="I34" s="128">
        <v>211200</v>
      </c>
      <c r="J34" s="88"/>
      <c r="K34" s="129">
        <v>9497.66</v>
      </c>
    </row>
    <row r="35" spans="1:11" x14ac:dyDescent="0.25">
      <c r="A35" s="83" t="s">
        <v>153</v>
      </c>
      <c r="B35" s="85" t="s">
        <v>154</v>
      </c>
      <c r="C35" s="85" t="s">
        <v>155</v>
      </c>
      <c r="D35" s="85" t="s">
        <v>164</v>
      </c>
      <c r="E35" s="85" t="s">
        <v>165</v>
      </c>
      <c r="F35" s="85" t="s">
        <v>158</v>
      </c>
      <c r="G35" s="85" t="s">
        <v>159</v>
      </c>
      <c r="H35" s="83" t="s">
        <v>211</v>
      </c>
      <c r="I35" s="128">
        <v>1765800</v>
      </c>
      <c r="J35" s="88"/>
      <c r="K35" s="129">
        <v>79743.53</v>
      </c>
    </row>
    <row r="36" spans="1:11" x14ac:dyDescent="0.25">
      <c r="A36" s="83" t="s">
        <v>153</v>
      </c>
      <c r="B36" s="85" t="s">
        <v>154</v>
      </c>
      <c r="C36" s="85" t="s">
        <v>155</v>
      </c>
      <c r="D36" s="85" t="s">
        <v>164</v>
      </c>
      <c r="E36" s="85" t="s">
        <v>165</v>
      </c>
      <c r="F36" s="85" t="s">
        <v>158</v>
      </c>
      <c r="G36" s="85" t="s">
        <v>159</v>
      </c>
      <c r="H36" s="83" t="s">
        <v>212</v>
      </c>
      <c r="I36" s="128">
        <v>5455388.7999999998</v>
      </c>
      <c r="J36" s="88"/>
      <c r="K36" s="129">
        <v>247838.34</v>
      </c>
    </row>
    <row r="37" spans="1:11" hidden="1" x14ac:dyDescent="0.25">
      <c r="A37" s="83" t="s">
        <v>153</v>
      </c>
      <c r="B37" s="85" t="s">
        <v>154</v>
      </c>
      <c r="C37" s="85" t="s">
        <v>155</v>
      </c>
      <c r="D37" s="85" t="s">
        <v>177</v>
      </c>
      <c r="E37" s="85" t="s">
        <v>178</v>
      </c>
      <c r="F37" s="85" t="s">
        <v>158</v>
      </c>
      <c r="G37" s="85" t="s">
        <v>159</v>
      </c>
      <c r="H37" s="83" t="s">
        <v>194</v>
      </c>
      <c r="I37" s="128">
        <v>-834600</v>
      </c>
      <c r="J37" s="88"/>
      <c r="K37" s="129">
        <v>-33065.17</v>
      </c>
    </row>
    <row r="38" spans="1:11" x14ac:dyDescent="0.25">
      <c r="A38" s="83" t="s">
        <v>153</v>
      </c>
      <c r="B38" s="85" t="s">
        <v>154</v>
      </c>
      <c r="C38" s="85" t="s">
        <v>155</v>
      </c>
      <c r="D38" s="85" t="s">
        <v>177</v>
      </c>
      <c r="E38" s="85" t="s">
        <v>178</v>
      </c>
      <c r="F38" s="85" t="s">
        <v>158</v>
      </c>
      <c r="G38" s="85" t="s">
        <v>159</v>
      </c>
      <c r="H38" s="83" t="s">
        <v>212</v>
      </c>
      <c r="I38" s="128">
        <v>834600</v>
      </c>
      <c r="J38" s="88"/>
      <c r="K38" s="129">
        <v>37915.85</v>
      </c>
    </row>
    <row r="39" spans="1:11" hidden="1" x14ac:dyDescent="0.25">
      <c r="A39" s="83" t="s">
        <v>153</v>
      </c>
      <c r="B39" s="85" t="s">
        <v>154</v>
      </c>
      <c r="C39" s="85" t="s">
        <v>155</v>
      </c>
      <c r="D39" s="85" t="s">
        <v>330</v>
      </c>
      <c r="E39" s="85" t="s">
        <v>329</v>
      </c>
      <c r="F39" s="85" t="s">
        <v>158</v>
      </c>
      <c r="G39" s="85" t="s">
        <v>159</v>
      </c>
      <c r="H39" s="83" t="s">
        <v>194</v>
      </c>
      <c r="I39" s="128">
        <v>-881774.64</v>
      </c>
      <c r="J39" s="88"/>
      <c r="K39" s="129">
        <v>-34934.15</v>
      </c>
    </row>
    <row r="40" spans="1:11" x14ac:dyDescent="0.25">
      <c r="A40" s="83" t="s">
        <v>153</v>
      </c>
      <c r="B40" s="85" t="s">
        <v>154</v>
      </c>
      <c r="C40" s="85" t="s">
        <v>155</v>
      </c>
      <c r="D40" s="85" t="s">
        <v>330</v>
      </c>
      <c r="E40" s="85" t="s">
        <v>329</v>
      </c>
      <c r="F40" s="85" t="s">
        <v>158</v>
      </c>
      <c r="G40" s="85" t="s">
        <v>159</v>
      </c>
      <c r="H40" s="83" t="s">
        <v>207</v>
      </c>
      <c r="I40" s="128">
        <v>881774.64</v>
      </c>
      <c r="J40" s="88"/>
      <c r="K40" s="129">
        <v>39141.089999999997</v>
      </c>
    </row>
    <row r="41" spans="1:11" hidden="1" x14ac:dyDescent="0.25">
      <c r="A41" s="83" t="s">
        <v>153</v>
      </c>
      <c r="B41" s="85" t="s">
        <v>154</v>
      </c>
      <c r="C41" s="85" t="s">
        <v>155</v>
      </c>
      <c r="D41" s="85" t="s">
        <v>166</v>
      </c>
      <c r="E41" s="85" t="s">
        <v>167</v>
      </c>
      <c r="F41" s="85" t="s">
        <v>158</v>
      </c>
      <c r="G41" s="85" t="s">
        <v>159</v>
      </c>
      <c r="H41" s="83" t="s">
        <v>194</v>
      </c>
      <c r="I41" s="128">
        <v>-21582769.050999999</v>
      </c>
      <c r="J41" s="88"/>
      <c r="K41" s="129">
        <v>-855066.14</v>
      </c>
    </row>
    <row r="42" spans="1:11" x14ac:dyDescent="0.25">
      <c r="A42" s="83" t="s">
        <v>153</v>
      </c>
      <c r="B42" s="85" t="s">
        <v>154</v>
      </c>
      <c r="C42" s="85" t="s">
        <v>155</v>
      </c>
      <c r="D42" s="85" t="s">
        <v>166</v>
      </c>
      <c r="E42" s="85" t="s">
        <v>167</v>
      </c>
      <c r="F42" s="85" t="s">
        <v>158</v>
      </c>
      <c r="G42" s="85" t="s">
        <v>159</v>
      </c>
      <c r="H42" s="83" t="s">
        <v>207</v>
      </c>
      <c r="I42" s="128">
        <v>2631102.2629999998</v>
      </c>
      <c r="J42" s="88"/>
      <c r="K42" s="129">
        <v>116792</v>
      </c>
    </row>
    <row r="43" spans="1:11" x14ac:dyDescent="0.25">
      <c r="A43" s="83" t="s">
        <v>153</v>
      </c>
      <c r="B43" s="85" t="s">
        <v>154</v>
      </c>
      <c r="C43" s="85" t="s">
        <v>155</v>
      </c>
      <c r="D43" s="85" t="s">
        <v>166</v>
      </c>
      <c r="E43" s="85" t="s">
        <v>167</v>
      </c>
      <c r="F43" s="85" t="s">
        <v>158</v>
      </c>
      <c r="G43" s="85" t="s">
        <v>159</v>
      </c>
      <c r="H43" s="83" t="s">
        <v>209</v>
      </c>
      <c r="I43" s="128">
        <v>18951666.787999999</v>
      </c>
      <c r="J43" s="88"/>
      <c r="K43" s="129">
        <v>849963.3</v>
      </c>
    </row>
    <row r="44" spans="1:11" hidden="1" x14ac:dyDescent="0.25">
      <c r="A44" s="83" t="s">
        <v>153</v>
      </c>
      <c r="B44" s="85" t="s">
        <v>154</v>
      </c>
      <c r="C44" s="85" t="s">
        <v>168</v>
      </c>
      <c r="D44" s="85" t="s">
        <v>169</v>
      </c>
      <c r="E44" s="85" t="s">
        <v>157</v>
      </c>
      <c r="F44" s="85" t="s">
        <v>158</v>
      </c>
      <c r="G44" s="85" t="s">
        <v>159</v>
      </c>
      <c r="H44" s="83" t="s">
        <v>194</v>
      </c>
      <c r="I44" s="128">
        <v>-14191</v>
      </c>
      <c r="J44" s="88"/>
      <c r="K44" s="129">
        <v>-562.22</v>
      </c>
    </row>
    <row r="45" spans="1:11" x14ac:dyDescent="0.25">
      <c r="A45" s="83" t="s">
        <v>153</v>
      </c>
      <c r="B45" s="85" t="s">
        <v>154</v>
      </c>
      <c r="C45" s="85" t="s">
        <v>168</v>
      </c>
      <c r="D45" s="85" t="s">
        <v>169</v>
      </c>
      <c r="E45" s="85" t="s">
        <v>157</v>
      </c>
      <c r="F45" s="85" t="s">
        <v>158</v>
      </c>
      <c r="G45" s="85" t="s">
        <v>159</v>
      </c>
      <c r="H45" s="83" t="s">
        <v>207</v>
      </c>
      <c r="I45" s="128">
        <v>11520</v>
      </c>
      <c r="J45" s="88"/>
      <c r="K45" s="129">
        <v>511.36</v>
      </c>
    </row>
    <row r="46" spans="1:11" x14ac:dyDescent="0.25">
      <c r="A46" s="83" t="s">
        <v>153</v>
      </c>
      <c r="B46" s="85" t="s">
        <v>154</v>
      </c>
      <c r="C46" s="85" t="s">
        <v>168</v>
      </c>
      <c r="D46" s="85" t="s">
        <v>169</v>
      </c>
      <c r="E46" s="85" t="s">
        <v>157</v>
      </c>
      <c r="F46" s="85" t="s">
        <v>158</v>
      </c>
      <c r="G46" s="85" t="s">
        <v>159</v>
      </c>
      <c r="H46" s="83" t="s">
        <v>208</v>
      </c>
      <c r="I46" s="128">
        <v>108</v>
      </c>
      <c r="J46" s="88"/>
      <c r="K46" s="129">
        <v>4.8099999999999996</v>
      </c>
    </row>
    <row r="47" spans="1:11" x14ac:dyDescent="0.25">
      <c r="A47" s="83" t="s">
        <v>153</v>
      </c>
      <c r="B47" s="85" t="s">
        <v>154</v>
      </c>
      <c r="C47" s="85" t="s">
        <v>168</v>
      </c>
      <c r="D47" s="85" t="s">
        <v>169</v>
      </c>
      <c r="E47" s="85" t="s">
        <v>157</v>
      </c>
      <c r="F47" s="85" t="s">
        <v>158</v>
      </c>
      <c r="G47" s="85" t="s">
        <v>159</v>
      </c>
      <c r="H47" s="83" t="s">
        <v>209</v>
      </c>
      <c r="I47" s="128">
        <v>80</v>
      </c>
      <c r="J47" s="88"/>
      <c r="K47" s="129">
        <v>3.59</v>
      </c>
    </row>
    <row r="48" spans="1:11" x14ac:dyDescent="0.25">
      <c r="A48" s="83" t="s">
        <v>153</v>
      </c>
      <c r="B48" s="85" t="s">
        <v>154</v>
      </c>
      <c r="C48" s="85" t="s">
        <v>168</v>
      </c>
      <c r="D48" s="85" t="s">
        <v>169</v>
      </c>
      <c r="E48" s="85" t="s">
        <v>157</v>
      </c>
      <c r="F48" s="85" t="s">
        <v>158</v>
      </c>
      <c r="G48" s="85" t="s">
        <v>159</v>
      </c>
      <c r="H48" s="83" t="s">
        <v>210</v>
      </c>
      <c r="I48" s="128">
        <v>1880</v>
      </c>
      <c r="J48" s="88"/>
      <c r="K48" s="129">
        <v>84.54</v>
      </c>
    </row>
    <row r="49" spans="1:11" x14ac:dyDescent="0.25">
      <c r="A49" s="83" t="s">
        <v>153</v>
      </c>
      <c r="B49" s="85" t="s">
        <v>154</v>
      </c>
      <c r="C49" s="85" t="s">
        <v>168</v>
      </c>
      <c r="D49" s="85" t="s">
        <v>169</v>
      </c>
      <c r="E49" s="85" t="s">
        <v>157</v>
      </c>
      <c r="F49" s="85" t="s">
        <v>158</v>
      </c>
      <c r="G49" s="85" t="s">
        <v>159</v>
      </c>
      <c r="H49" s="83" t="s">
        <v>212</v>
      </c>
      <c r="I49" s="128">
        <v>603</v>
      </c>
      <c r="J49" s="88"/>
      <c r="K49" s="129">
        <v>27.39</v>
      </c>
    </row>
    <row r="50" spans="1:11" hidden="1" x14ac:dyDescent="0.25">
      <c r="A50" s="83" t="s">
        <v>153</v>
      </c>
      <c r="B50" s="85" t="s">
        <v>154</v>
      </c>
      <c r="C50" s="85" t="s">
        <v>168</v>
      </c>
      <c r="D50" s="85" t="s">
        <v>213</v>
      </c>
      <c r="E50" s="85" t="s">
        <v>161</v>
      </c>
      <c r="F50" s="85" t="s">
        <v>158</v>
      </c>
      <c r="G50" s="85" t="s">
        <v>159</v>
      </c>
      <c r="H50" s="83" t="s">
        <v>194</v>
      </c>
      <c r="I50" s="128">
        <v>-459600</v>
      </c>
      <c r="J50" s="88"/>
      <c r="K50" s="129">
        <v>-18208.43</v>
      </c>
    </row>
    <row r="51" spans="1:11" x14ac:dyDescent="0.25">
      <c r="A51" s="83" t="s">
        <v>153</v>
      </c>
      <c r="B51" s="85" t="s">
        <v>154</v>
      </c>
      <c r="C51" s="85" t="s">
        <v>168</v>
      </c>
      <c r="D51" s="85" t="s">
        <v>213</v>
      </c>
      <c r="E51" s="85" t="s">
        <v>161</v>
      </c>
      <c r="F51" s="85" t="s">
        <v>158</v>
      </c>
      <c r="G51" s="85" t="s">
        <v>159</v>
      </c>
      <c r="H51" s="83" t="s">
        <v>212</v>
      </c>
      <c r="I51" s="128">
        <v>459600</v>
      </c>
      <c r="J51" s="88"/>
      <c r="K51" s="129">
        <v>20879.63</v>
      </c>
    </row>
    <row r="52" spans="1:11" hidden="1" x14ac:dyDescent="0.25">
      <c r="A52" s="83" t="s">
        <v>153</v>
      </c>
      <c r="B52" s="85" t="s">
        <v>154</v>
      </c>
      <c r="C52" s="85" t="s">
        <v>170</v>
      </c>
      <c r="D52" s="85" t="s">
        <v>171</v>
      </c>
      <c r="E52" s="85" t="s">
        <v>157</v>
      </c>
      <c r="F52" s="85" t="s">
        <v>158</v>
      </c>
      <c r="G52" s="85" t="s">
        <v>159</v>
      </c>
      <c r="H52" s="83" t="s">
        <v>194</v>
      </c>
      <c r="I52" s="128">
        <v>-335756.25300000003</v>
      </c>
      <c r="J52" s="88"/>
      <c r="K52" s="129">
        <v>-13301.9</v>
      </c>
    </row>
    <row r="53" spans="1:11" x14ac:dyDescent="0.25">
      <c r="A53" s="83" t="s">
        <v>153</v>
      </c>
      <c r="B53" s="85" t="s">
        <v>154</v>
      </c>
      <c r="C53" s="85" t="s">
        <v>170</v>
      </c>
      <c r="D53" s="85" t="s">
        <v>171</v>
      </c>
      <c r="E53" s="85" t="s">
        <v>157</v>
      </c>
      <c r="F53" s="85" t="s">
        <v>158</v>
      </c>
      <c r="G53" s="85" t="s">
        <v>159</v>
      </c>
      <c r="H53" s="83" t="s">
        <v>325</v>
      </c>
      <c r="I53" s="128">
        <v>-287.21800000000002</v>
      </c>
      <c r="J53" s="88"/>
      <c r="K53" s="129">
        <v>-12.5</v>
      </c>
    </row>
    <row r="54" spans="1:11" x14ac:dyDescent="0.25">
      <c r="A54" s="83" t="s">
        <v>153</v>
      </c>
      <c r="B54" s="85" t="s">
        <v>154</v>
      </c>
      <c r="C54" s="85" t="s">
        <v>170</v>
      </c>
      <c r="D54" s="85" t="s">
        <v>171</v>
      </c>
      <c r="E54" s="85" t="s">
        <v>157</v>
      </c>
      <c r="F54" s="85" t="s">
        <v>158</v>
      </c>
      <c r="G54" s="85" t="s">
        <v>159</v>
      </c>
      <c r="H54" s="83" t="s">
        <v>326</v>
      </c>
      <c r="I54" s="128">
        <v>-635.96500000000003</v>
      </c>
      <c r="J54" s="88"/>
      <c r="K54" s="129">
        <v>-28.03</v>
      </c>
    </row>
    <row r="55" spans="1:11" x14ac:dyDescent="0.25">
      <c r="A55" s="83" t="s">
        <v>153</v>
      </c>
      <c r="B55" s="85" t="s">
        <v>154</v>
      </c>
      <c r="C55" s="85" t="s">
        <v>170</v>
      </c>
      <c r="D55" s="85" t="s">
        <v>171</v>
      </c>
      <c r="E55" s="85" t="s">
        <v>157</v>
      </c>
      <c r="F55" s="85" t="s">
        <v>158</v>
      </c>
      <c r="G55" s="85" t="s">
        <v>159</v>
      </c>
      <c r="H55" s="83" t="s">
        <v>207</v>
      </c>
      <c r="I55" s="128">
        <v>86436.259000000005</v>
      </c>
      <c r="J55" s="88"/>
      <c r="K55" s="129">
        <v>3836.83</v>
      </c>
    </row>
    <row r="56" spans="1:11" x14ac:dyDescent="0.25">
      <c r="A56" s="83" t="s">
        <v>153</v>
      </c>
      <c r="B56" s="85" t="s">
        <v>154</v>
      </c>
      <c r="C56" s="85" t="s">
        <v>170</v>
      </c>
      <c r="D56" s="85" t="s">
        <v>171</v>
      </c>
      <c r="E56" s="85" t="s">
        <v>157</v>
      </c>
      <c r="F56" s="85" t="s">
        <v>158</v>
      </c>
      <c r="G56" s="85" t="s">
        <v>159</v>
      </c>
      <c r="H56" s="83" t="s">
        <v>209</v>
      </c>
      <c r="I56" s="128">
        <v>2869</v>
      </c>
      <c r="J56" s="88"/>
      <c r="K56" s="129">
        <v>128.66999999999999</v>
      </c>
    </row>
    <row r="57" spans="1:11" x14ac:dyDescent="0.25">
      <c r="A57" s="83" t="s">
        <v>153</v>
      </c>
      <c r="B57" s="85" t="s">
        <v>154</v>
      </c>
      <c r="C57" s="85" t="s">
        <v>170</v>
      </c>
      <c r="D57" s="85" t="s">
        <v>171</v>
      </c>
      <c r="E57" s="85" t="s">
        <v>157</v>
      </c>
      <c r="F57" s="85" t="s">
        <v>158</v>
      </c>
      <c r="G57" s="85" t="s">
        <v>159</v>
      </c>
      <c r="H57" s="83" t="s">
        <v>210</v>
      </c>
      <c r="I57" s="128">
        <v>10529</v>
      </c>
      <c r="J57" s="88"/>
      <c r="K57" s="129">
        <v>473.49</v>
      </c>
    </row>
    <row r="58" spans="1:11" x14ac:dyDescent="0.25">
      <c r="A58" s="83" t="s">
        <v>153</v>
      </c>
      <c r="B58" s="85" t="s">
        <v>154</v>
      </c>
      <c r="C58" s="85" t="s">
        <v>170</v>
      </c>
      <c r="D58" s="85" t="s">
        <v>171</v>
      </c>
      <c r="E58" s="85" t="s">
        <v>157</v>
      </c>
      <c r="F58" s="85" t="s">
        <v>158</v>
      </c>
      <c r="G58" s="85" t="s">
        <v>159</v>
      </c>
      <c r="H58" s="83" t="s">
        <v>211</v>
      </c>
      <c r="I58" s="128">
        <v>238</v>
      </c>
      <c r="J58" s="88"/>
      <c r="K58" s="129">
        <v>10.75</v>
      </c>
    </row>
    <row r="59" spans="1:11" x14ac:dyDescent="0.25">
      <c r="A59" s="83" t="s">
        <v>153</v>
      </c>
      <c r="B59" s="85" t="s">
        <v>154</v>
      </c>
      <c r="C59" s="85" t="s">
        <v>170</v>
      </c>
      <c r="D59" s="85" t="s">
        <v>171</v>
      </c>
      <c r="E59" s="85" t="s">
        <v>157</v>
      </c>
      <c r="F59" s="85" t="s">
        <v>158</v>
      </c>
      <c r="G59" s="85" t="s">
        <v>159</v>
      </c>
      <c r="H59" s="83" t="s">
        <v>212</v>
      </c>
      <c r="I59" s="128">
        <v>236607.177</v>
      </c>
      <c r="J59" s="88"/>
      <c r="K59" s="129">
        <v>10749.09</v>
      </c>
    </row>
    <row r="60" spans="1:11" hidden="1" x14ac:dyDescent="0.25">
      <c r="A60" s="83" t="s">
        <v>153</v>
      </c>
      <c r="B60" s="85" t="s">
        <v>154</v>
      </c>
      <c r="C60" s="85" t="s">
        <v>170</v>
      </c>
      <c r="D60" s="85" t="s">
        <v>172</v>
      </c>
      <c r="E60" s="85" t="s">
        <v>161</v>
      </c>
      <c r="F60" s="85" t="s">
        <v>158</v>
      </c>
      <c r="G60" s="85" t="s">
        <v>159</v>
      </c>
      <c r="H60" s="83" t="s">
        <v>194</v>
      </c>
      <c r="I60" s="128">
        <v>-48251</v>
      </c>
      <c r="J60" s="88"/>
      <c r="K60" s="129">
        <v>-1911.61</v>
      </c>
    </row>
    <row r="61" spans="1:11" x14ac:dyDescent="0.25">
      <c r="A61" s="83" t="s">
        <v>153</v>
      </c>
      <c r="B61" s="85" t="s">
        <v>154</v>
      </c>
      <c r="C61" s="85" t="s">
        <v>170</v>
      </c>
      <c r="D61" s="85" t="s">
        <v>172</v>
      </c>
      <c r="E61" s="85" t="s">
        <v>161</v>
      </c>
      <c r="F61" s="85" t="s">
        <v>158</v>
      </c>
      <c r="G61" s="85" t="s">
        <v>159</v>
      </c>
      <c r="H61" s="83" t="s">
        <v>207</v>
      </c>
      <c r="I61" s="128">
        <v>22880</v>
      </c>
      <c r="J61" s="88"/>
      <c r="K61" s="129">
        <v>1015.62</v>
      </c>
    </row>
    <row r="62" spans="1:11" x14ac:dyDescent="0.25">
      <c r="A62" s="83" t="s">
        <v>153</v>
      </c>
      <c r="B62" s="85" t="s">
        <v>154</v>
      </c>
      <c r="C62" s="85" t="s">
        <v>170</v>
      </c>
      <c r="D62" s="85" t="s">
        <v>172</v>
      </c>
      <c r="E62" s="85" t="s">
        <v>161</v>
      </c>
      <c r="F62" s="85" t="s">
        <v>158</v>
      </c>
      <c r="G62" s="85" t="s">
        <v>159</v>
      </c>
      <c r="H62" s="83" t="s">
        <v>212</v>
      </c>
      <c r="I62" s="132">
        <v>25371</v>
      </c>
      <c r="J62" s="89"/>
      <c r="K62" s="130">
        <v>1152.6099999999999</v>
      </c>
    </row>
    <row r="64" spans="1:11" x14ac:dyDescent="0.25">
      <c r="I64" s="90">
        <v>69352156.816</v>
      </c>
      <c r="J64" t="s">
        <v>391</v>
      </c>
      <c r="K64" s="135">
        <v>3117763.18</v>
      </c>
    </row>
    <row r="66" spans="8:10" ht="15.75" x14ac:dyDescent="0.25">
      <c r="H66" s="203" t="s">
        <v>233</v>
      </c>
      <c r="I66" s="90">
        <v>32151598</v>
      </c>
      <c r="J66" t="s">
        <v>390</v>
      </c>
    </row>
    <row r="67" spans="8:10" ht="15.75" x14ac:dyDescent="0.25">
      <c r="H67" s="203" t="s">
        <v>234</v>
      </c>
      <c r="I67" s="94">
        <v>31095567</v>
      </c>
      <c r="J67" t="s">
        <v>384</v>
      </c>
    </row>
    <row r="68" spans="8:10" x14ac:dyDescent="0.25">
      <c r="I68" s="91">
        <v>1056031</v>
      </c>
      <c r="J68" t="s">
        <v>174</v>
      </c>
    </row>
    <row r="70" spans="8:10" ht="16.5" thickBot="1" x14ac:dyDescent="0.3">
      <c r="I70" s="95">
        <v>70408187.816</v>
      </c>
      <c r="J70" t="s">
        <v>175</v>
      </c>
    </row>
    <row r="71" spans="8:10" ht="15.75" thickTop="1" x14ac:dyDescent="0.25"/>
  </sheetData>
  <autoFilter ref="A8:K62">
    <filterColumn colId="7">
      <filters>
        <filter val="0.04350900"/>
        <filter val="0.04409000"/>
        <filter val="0.04438900"/>
        <filter val="0.04454000"/>
        <filter val="0.04457900"/>
        <filter val="0.04484900"/>
        <filter val="0.04497000"/>
        <filter val="0.04516000"/>
        <filter val="0.04543000"/>
      </filters>
    </filterColumn>
  </autoFilter>
  <printOptions horizontalCentered="1"/>
  <pageMargins left="0" right="0" top="0.55000000000000004" bottom="0.65" header="0.3" footer="0.1"/>
  <pageSetup scale="80" orientation="landscape" horizontalDpi="1200" verticalDpi="1200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L20" sqref="L20"/>
    </sheetView>
  </sheetViews>
  <sheetFormatPr defaultColWidth="8.85546875" defaultRowHeight="12.75" x14ac:dyDescent="0.2"/>
  <cols>
    <col min="1" max="16384" width="8.85546875" style="312"/>
  </cols>
  <sheetData>
    <row r="1" spans="1:1" ht="26.25" x14ac:dyDescent="0.4">
      <c r="A1" s="311" t="s">
        <v>740</v>
      </c>
    </row>
    <row r="14" spans="1:1" ht="26.25" x14ac:dyDescent="0.4">
      <c r="A14" s="311" t="s">
        <v>462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A3" sqref="A3:R3"/>
    </sheetView>
  </sheetViews>
  <sheetFormatPr defaultRowHeight="15" outlineLevelRow="2" x14ac:dyDescent="0.25"/>
  <cols>
    <col min="1" max="1" width="10" customWidth="1"/>
    <col min="2" max="2" width="30.5703125" customWidth="1"/>
    <col min="3" max="3" width="4" customWidth="1"/>
    <col min="4" max="4" width="12.85546875" customWidth="1"/>
    <col min="5" max="5" width="4.85546875" customWidth="1"/>
    <col min="6" max="6" width="11.42578125" customWidth="1"/>
    <col min="7" max="7" width="5.85546875" customWidth="1"/>
    <col min="8" max="8" width="16.5703125" customWidth="1"/>
    <col min="9" max="9" width="3.28515625" customWidth="1"/>
    <col min="12" max="12" width="0" hidden="1" customWidth="1"/>
    <col min="13" max="13" width="13.140625" hidden="1" customWidth="1"/>
    <col min="14" max="14" width="9.85546875" hidden="1" customWidth="1"/>
    <col min="15" max="15" width="11.7109375" hidden="1" customWidth="1"/>
    <col min="16" max="16" width="13.28515625" hidden="1" customWidth="1"/>
    <col min="17" max="17" width="0" hidden="1" customWidth="1"/>
    <col min="18" max="18" width="14.42578125" customWidth="1"/>
  </cols>
  <sheetData>
    <row r="1" spans="1:18" ht="26.25" x14ac:dyDescent="0.4">
      <c r="A1" s="313" t="s">
        <v>740</v>
      </c>
    </row>
    <row r="3" spans="1:18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5" spans="1:18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18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18" x14ac:dyDescent="0.25">
      <c r="B7" s="403">
        <v>44682</v>
      </c>
      <c r="C7" s="403"/>
      <c r="D7" s="403"/>
      <c r="E7" s="403"/>
      <c r="F7" s="403"/>
      <c r="G7" s="403"/>
      <c r="H7" s="403"/>
      <c r="I7" s="403"/>
    </row>
    <row r="8" spans="1:18" ht="21.75" customHeight="1" x14ac:dyDescent="0.25">
      <c r="E8" s="105"/>
    </row>
    <row r="9" spans="1:18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102" t="s">
        <v>181</v>
      </c>
      <c r="M9" s="404" t="s">
        <v>352</v>
      </c>
      <c r="N9" s="404"/>
      <c r="O9" s="404"/>
      <c r="R9" s="215"/>
    </row>
    <row r="10" spans="1:18" s="76" customFormat="1" ht="15.75" thickTop="1" x14ac:dyDescent="0.25">
      <c r="B10" s="97" t="s">
        <v>206</v>
      </c>
      <c r="C10" s="109" t="s">
        <v>139</v>
      </c>
      <c r="D10" s="324" t="s">
        <v>739</v>
      </c>
      <c r="E10" s="109" t="s">
        <v>193</v>
      </c>
      <c r="F10" s="317" t="s">
        <v>739</v>
      </c>
      <c r="H10" s="104">
        <v>1278605.4022908001</v>
      </c>
      <c r="J10" s="100"/>
      <c r="M10" s="209">
        <v>0</v>
      </c>
      <c r="N10" t="s">
        <v>345</v>
      </c>
      <c r="O10"/>
      <c r="R10" s="212"/>
    </row>
    <row r="11" spans="1:18" s="76" customFormat="1" hidden="1" outlineLevel="1" x14ac:dyDescent="0.25">
      <c r="B11" s="97">
        <v>0</v>
      </c>
      <c r="C11" s="109" t="s">
        <v>351</v>
      </c>
      <c r="D11" s="321">
        <v>0</v>
      </c>
      <c r="E11" s="109" t="s">
        <v>193</v>
      </c>
      <c r="F11" s="318" t="s">
        <v>739</v>
      </c>
      <c r="H11" s="104">
        <v>0</v>
      </c>
      <c r="J11" s="100"/>
      <c r="M11" s="209"/>
      <c r="N11"/>
      <c r="O11"/>
      <c r="R11" s="214"/>
    </row>
    <row r="12" spans="1:18" s="76" customFormat="1" ht="15.75" hidden="1" outlineLevel="1" x14ac:dyDescent="0.25">
      <c r="B12" s="97">
        <v>0</v>
      </c>
      <c r="C12" s="109" t="s">
        <v>204</v>
      </c>
      <c r="D12" s="321"/>
      <c r="E12" s="211"/>
      <c r="F12" s="318" t="s">
        <v>739</v>
      </c>
      <c r="H12" s="104">
        <v>0</v>
      </c>
      <c r="J12" s="100"/>
      <c r="M12" s="213">
        <v>0</v>
      </c>
      <c r="N12" t="s">
        <v>350</v>
      </c>
      <c r="O12"/>
      <c r="R12" s="212"/>
    </row>
    <row r="13" spans="1:18" s="76" customFormat="1" ht="15.75" hidden="1" outlineLevel="1" x14ac:dyDescent="0.25">
      <c r="B13" s="97" t="s">
        <v>385</v>
      </c>
      <c r="C13" s="109"/>
      <c r="D13" s="321">
        <v>0</v>
      </c>
      <c r="E13" s="211"/>
      <c r="F13" s="315" t="s">
        <v>739</v>
      </c>
      <c r="G13" s="109" t="s">
        <v>351</v>
      </c>
      <c r="H13" s="104">
        <v>0</v>
      </c>
      <c r="J13" s="100"/>
      <c r="M13" s="210"/>
      <c r="N13"/>
      <c r="O13"/>
    </row>
    <row r="14" spans="1:18" s="76" customFormat="1" collapsed="1" x14ac:dyDescent="0.25">
      <c r="B14" s="97" t="s">
        <v>179</v>
      </c>
      <c r="C14" s="109" t="s">
        <v>187</v>
      </c>
      <c r="D14" s="315" t="s">
        <v>739</v>
      </c>
      <c r="E14" s="109" t="s">
        <v>190</v>
      </c>
      <c r="F14" s="318" t="s">
        <v>739</v>
      </c>
      <c r="G14" s="109"/>
      <c r="H14" s="104">
        <v>1416176.25</v>
      </c>
      <c r="J14" s="99"/>
      <c r="M14" s="209">
        <v>0</v>
      </c>
      <c r="N14" t="s">
        <v>348</v>
      </c>
      <c r="O14"/>
    </row>
    <row r="15" spans="1:18" s="76" customFormat="1" x14ac:dyDescent="0.25">
      <c r="B15" s="97" t="s">
        <v>191</v>
      </c>
      <c r="C15" s="109" t="s">
        <v>232</v>
      </c>
      <c r="D15" s="315" t="s">
        <v>739</v>
      </c>
      <c r="E15" s="109" t="s">
        <v>190</v>
      </c>
      <c r="F15" s="318" t="s">
        <v>739</v>
      </c>
      <c r="G15" s="112"/>
      <c r="H15" s="104">
        <v>-74106.777000000002</v>
      </c>
      <c r="J15" s="99"/>
      <c r="M15" s="209"/>
      <c r="N15"/>
      <c r="O15"/>
    </row>
    <row r="16" spans="1:18" s="76" customFormat="1" ht="16.5" thickBot="1" x14ac:dyDescent="0.3">
      <c r="B16" s="97" t="s">
        <v>192</v>
      </c>
      <c r="C16" s="109" t="s">
        <v>232</v>
      </c>
      <c r="D16" s="316" t="s">
        <v>739</v>
      </c>
      <c r="E16" s="111"/>
      <c r="F16" s="319" t="s">
        <v>739</v>
      </c>
      <c r="G16" s="109" t="s">
        <v>232</v>
      </c>
      <c r="H16" s="121">
        <v>142252.76</v>
      </c>
      <c r="J16" s="99"/>
      <c r="M16" s="206"/>
      <c r="N16"/>
      <c r="O16"/>
    </row>
    <row r="17" spans="2:18" s="76" customFormat="1" ht="15.75" hidden="1" outlineLevel="2" x14ac:dyDescent="0.25">
      <c r="B17" s="97" t="s">
        <v>386</v>
      </c>
      <c r="C17" s="109"/>
      <c r="D17" s="122"/>
      <c r="E17" s="111"/>
      <c r="F17" s="120"/>
      <c r="G17" s="109" t="s">
        <v>230</v>
      </c>
      <c r="H17" s="121">
        <v>0</v>
      </c>
      <c r="J17" s="99"/>
      <c r="M17" s="206"/>
      <c r="N17"/>
      <c r="O17"/>
    </row>
    <row r="18" spans="2:18" s="76" customFormat="1" ht="15.75" hidden="1" outlineLevel="2" x14ac:dyDescent="0.25">
      <c r="B18" s="97" t="s">
        <v>347</v>
      </c>
      <c r="C18" s="109"/>
      <c r="D18" s="122"/>
      <c r="E18" s="111"/>
      <c r="F18" s="120"/>
      <c r="G18" s="109" t="s">
        <v>231</v>
      </c>
      <c r="H18" s="121">
        <v>0</v>
      </c>
      <c r="J18" s="99"/>
      <c r="M18" s="206"/>
      <c r="N18"/>
      <c r="O18"/>
    </row>
    <row r="19" spans="2:18" s="76" customFormat="1" ht="17.25" customHeight="1" collapsed="1" thickTop="1" x14ac:dyDescent="0.25">
      <c r="B19" s="97" t="s">
        <v>173</v>
      </c>
      <c r="C19" s="97"/>
      <c r="D19" s="113">
        <v>66707416.07</v>
      </c>
      <c r="E19" s="114" t="s">
        <v>137</v>
      </c>
      <c r="F19" s="115"/>
      <c r="G19" s="115"/>
      <c r="H19" s="116">
        <v>2762927.6352907997</v>
      </c>
      <c r="K19" s="76" t="s">
        <v>362</v>
      </c>
    </row>
    <row r="20" spans="2:18" s="76" customFormat="1" ht="25.5" customHeight="1" x14ac:dyDescent="0.2">
      <c r="D20" s="108" t="s">
        <v>185</v>
      </c>
      <c r="E20" s="99"/>
      <c r="H20" s="108" t="s">
        <v>186</v>
      </c>
      <c r="M20" s="404" t="s">
        <v>189</v>
      </c>
      <c r="N20" s="404"/>
      <c r="O20" s="404"/>
    </row>
    <row r="21" spans="2:18" s="76" customFormat="1" x14ac:dyDescent="0.25">
      <c r="D21" s="99"/>
      <c r="E21" s="99"/>
      <c r="F21" s="97" t="s">
        <v>183</v>
      </c>
      <c r="G21" s="208" t="s">
        <v>186</v>
      </c>
      <c r="H21" s="104">
        <v>2762927.6352907997</v>
      </c>
      <c r="L21" s="207" t="s">
        <v>190</v>
      </c>
      <c r="M21" s="118">
        <v>58067.76</v>
      </c>
      <c r="N21" t="s">
        <v>345</v>
      </c>
      <c r="O21"/>
    </row>
    <row r="22" spans="2:18" s="76" customFormat="1" ht="15.75" thickBot="1" x14ac:dyDescent="0.3">
      <c r="D22" s="99"/>
      <c r="E22" s="99"/>
      <c r="F22" s="97" t="s">
        <v>182</v>
      </c>
      <c r="G22" s="208" t="s">
        <v>185</v>
      </c>
      <c r="H22" s="289">
        <v>66707416.07</v>
      </c>
      <c r="L22" s="207" t="s">
        <v>190</v>
      </c>
      <c r="M22" s="119">
        <v>-58887</v>
      </c>
      <c r="N22" t="s">
        <v>344</v>
      </c>
      <c r="O22"/>
      <c r="R22" s="126"/>
    </row>
    <row r="23" spans="2:18" s="76" customFormat="1" ht="15" customHeight="1" thickTop="1" thickBot="1" x14ac:dyDescent="0.3">
      <c r="D23" s="99"/>
      <c r="E23" s="99"/>
      <c r="F23" s="97" t="s">
        <v>184</v>
      </c>
      <c r="G23" s="97"/>
      <c r="H23" s="320" t="s">
        <v>739</v>
      </c>
      <c r="I23" s="107" t="s">
        <v>137</v>
      </c>
      <c r="L23" s="207" t="s">
        <v>190</v>
      </c>
      <c r="M23" s="118">
        <v>-819.23999999999796</v>
      </c>
      <c r="N23" t="s">
        <v>343</v>
      </c>
      <c r="O23"/>
    </row>
    <row r="24" spans="2:18" s="76" customFormat="1" ht="15.75" thickTop="1" x14ac:dyDescent="0.25">
      <c r="M24" s="206" t="s">
        <v>342</v>
      </c>
      <c r="N24"/>
      <c r="O24"/>
    </row>
    <row r="27" spans="2:18" x14ac:dyDescent="0.25">
      <c r="R27">
        <v>1416176.25</v>
      </c>
    </row>
    <row r="28" spans="2:18" ht="21" customHeight="1" x14ac:dyDescent="0.25">
      <c r="B28" t="s">
        <v>341</v>
      </c>
      <c r="D28" s="110"/>
      <c r="H28" s="124"/>
    </row>
    <row r="29" spans="2:18" x14ac:dyDescent="0.25">
      <c r="B29" t="s">
        <v>340</v>
      </c>
      <c r="H29">
        <v>-2049.9800000000032</v>
      </c>
    </row>
    <row r="30" spans="2:18" x14ac:dyDescent="0.25">
      <c r="B30" t="s">
        <v>339</v>
      </c>
      <c r="D30" s="91"/>
      <c r="N30" s="404" t="s">
        <v>189</v>
      </c>
      <c r="O30" s="404"/>
      <c r="P30" s="404"/>
    </row>
    <row r="31" spans="2:18" x14ac:dyDescent="0.25">
      <c r="N31" s="205">
        <v>0</v>
      </c>
      <c r="O31" t="s">
        <v>338</v>
      </c>
    </row>
    <row r="32" spans="2:18" x14ac:dyDescent="0.25">
      <c r="N32" s="94">
        <v>0</v>
      </c>
      <c r="O32" t="s">
        <v>337</v>
      </c>
    </row>
    <row r="33" spans="2:15" x14ac:dyDescent="0.25">
      <c r="H33" s="124"/>
      <c r="N33" s="90">
        <v>0</v>
      </c>
      <c r="O33" t="s">
        <v>336</v>
      </c>
    </row>
    <row r="34" spans="2:15" x14ac:dyDescent="0.25">
      <c r="N34" s="90">
        <v>0</v>
      </c>
      <c r="O34" t="s">
        <v>335</v>
      </c>
    </row>
    <row r="35" spans="2:15" x14ac:dyDescent="0.25">
      <c r="H35" s="124"/>
    </row>
    <row r="37" spans="2:15" x14ac:dyDescent="0.25">
      <c r="B37" s="123"/>
    </row>
  </sheetData>
  <mergeCells count="7">
    <mergeCell ref="A3:R3"/>
    <mergeCell ref="B5:I5"/>
    <mergeCell ref="B6:I6"/>
    <mergeCell ref="B7:I7"/>
    <mergeCell ref="N30:P30"/>
    <mergeCell ref="M9:O9"/>
    <mergeCell ref="M20:O20"/>
  </mergeCells>
  <pageMargins left="0.7" right="0.7" top="0.75" bottom="0.75" header="0.3" footer="0.2"/>
  <pageSetup orientation="portrait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topLeftCell="A4" zoomScale="85" zoomScaleNormal="85" workbookViewId="0">
      <pane ySplit="7" topLeftCell="A23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17.5703125" customWidth="1"/>
    <col min="2" max="2" width="11.5703125" customWidth="1"/>
    <col min="3" max="25" width="7.28515625" customWidth="1"/>
    <col min="31" max="31" width="14" customWidth="1"/>
  </cols>
  <sheetData>
    <row r="1" spans="1:28" x14ac:dyDescent="0.25">
      <c r="A1" t="s">
        <v>395</v>
      </c>
    </row>
    <row r="3" spans="1:28" x14ac:dyDescent="0.25">
      <c r="A3" t="s">
        <v>136</v>
      </c>
      <c r="B3" t="s">
        <v>394</v>
      </c>
    </row>
    <row r="4" spans="1:28" x14ac:dyDescent="0.25">
      <c r="A4" t="s">
        <v>197</v>
      </c>
      <c r="B4" t="s">
        <v>215</v>
      </c>
    </row>
    <row r="5" spans="1:28" x14ac:dyDescent="0.25">
      <c r="A5" t="s">
        <v>198</v>
      </c>
      <c r="B5" t="s">
        <v>131</v>
      </c>
    </row>
    <row r="6" spans="1:28" x14ac:dyDescent="0.25">
      <c r="A6" t="s">
        <v>199</v>
      </c>
      <c r="B6" t="s">
        <v>132</v>
      </c>
    </row>
    <row r="7" spans="1:28" x14ac:dyDescent="0.25">
      <c r="A7" t="s">
        <v>200</v>
      </c>
      <c r="B7" t="s">
        <v>130</v>
      </c>
    </row>
    <row r="8" spans="1:28" x14ac:dyDescent="0.25">
      <c r="A8" t="s">
        <v>135</v>
      </c>
      <c r="B8" t="s">
        <v>134</v>
      </c>
    </row>
    <row r="10" spans="1:28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</row>
    <row r="11" spans="1:28" x14ac:dyDescent="0.25">
      <c r="A11" s="75">
        <v>44682</v>
      </c>
      <c r="B11">
        <v>73.3</v>
      </c>
      <c r="C11">
        <v>73.3</v>
      </c>
      <c r="D11">
        <v>73.3</v>
      </c>
      <c r="E11">
        <v>73.3</v>
      </c>
      <c r="F11">
        <v>73.3</v>
      </c>
      <c r="G11">
        <v>73.3</v>
      </c>
      <c r="H11">
        <v>73.3</v>
      </c>
      <c r="I11">
        <v>73.3</v>
      </c>
      <c r="J11">
        <v>73.3</v>
      </c>
      <c r="K11">
        <v>73.3</v>
      </c>
      <c r="L11">
        <v>73.3</v>
      </c>
      <c r="M11">
        <v>73.3</v>
      </c>
      <c r="N11">
        <v>73.3</v>
      </c>
      <c r="O11">
        <v>73.3</v>
      </c>
      <c r="P11">
        <v>73.3</v>
      </c>
      <c r="Q11">
        <v>73.3</v>
      </c>
      <c r="R11">
        <v>73.3</v>
      </c>
      <c r="S11">
        <v>73.3</v>
      </c>
      <c r="T11">
        <v>73.3</v>
      </c>
      <c r="U11">
        <v>73.3</v>
      </c>
      <c r="V11">
        <v>73.3</v>
      </c>
      <c r="W11">
        <v>73.3</v>
      </c>
      <c r="X11">
        <v>73.3</v>
      </c>
      <c r="Y11">
        <v>73.3</v>
      </c>
      <c r="Z11">
        <v>0</v>
      </c>
      <c r="AA11">
        <v>73.3</v>
      </c>
      <c r="AB11">
        <v>73.3</v>
      </c>
    </row>
    <row r="12" spans="1:28" x14ac:dyDescent="0.25">
      <c r="A12" s="75">
        <v>44683</v>
      </c>
      <c r="B12">
        <v>73.3</v>
      </c>
      <c r="C12">
        <v>73.3</v>
      </c>
      <c r="D12">
        <v>73.3</v>
      </c>
      <c r="E12">
        <v>73.3</v>
      </c>
      <c r="F12">
        <v>73.3</v>
      </c>
      <c r="G12">
        <v>73.3</v>
      </c>
      <c r="H12">
        <v>76.790000000000006</v>
      </c>
      <c r="I12">
        <v>76.790000000000006</v>
      </c>
      <c r="J12">
        <v>76.790000000000006</v>
      </c>
      <c r="K12">
        <v>76.790000000000006</v>
      </c>
      <c r="L12">
        <v>76.790000000000006</v>
      </c>
      <c r="M12">
        <v>76.790000000000006</v>
      </c>
      <c r="N12">
        <v>76.790000000000006</v>
      </c>
      <c r="O12">
        <v>76.790000000000006</v>
      </c>
      <c r="P12">
        <v>76.790000000000006</v>
      </c>
      <c r="Q12">
        <v>76.790000000000006</v>
      </c>
      <c r="R12">
        <v>76.790000000000006</v>
      </c>
      <c r="S12">
        <v>76.790000000000006</v>
      </c>
      <c r="T12">
        <v>76.790000000000006</v>
      </c>
      <c r="U12">
        <v>76.790000000000006</v>
      </c>
      <c r="V12">
        <v>76.790000000000006</v>
      </c>
      <c r="W12">
        <v>76.790000000000006</v>
      </c>
      <c r="X12">
        <v>73.3</v>
      </c>
      <c r="Y12">
        <v>73.3</v>
      </c>
      <c r="Z12">
        <v>76.790000000000006</v>
      </c>
      <c r="AA12">
        <v>73.3</v>
      </c>
      <c r="AB12">
        <v>75.63</v>
      </c>
    </row>
    <row r="13" spans="1:28" x14ac:dyDescent="0.25">
      <c r="A13" s="75">
        <v>44684</v>
      </c>
      <c r="B13">
        <v>65.45</v>
      </c>
      <c r="C13">
        <v>65.45</v>
      </c>
      <c r="D13">
        <v>65.45</v>
      </c>
      <c r="E13">
        <v>65.45</v>
      </c>
      <c r="F13">
        <v>65.45</v>
      </c>
      <c r="G13">
        <v>65.45</v>
      </c>
      <c r="H13">
        <v>65.31</v>
      </c>
      <c r="I13">
        <v>65.31</v>
      </c>
      <c r="J13">
        <v>65.31</v>
      </c>
      <c r="K13">
        <v>65.31</v>
      </c>
      <c r="L13">
        <v>65.31</v>
      </c>
      <c r="M13">
        <v>65.31</v>
      </c>
      <c r="N13">
        <v>65.31</v>
      </c>
      <c r="O13">
        <v>65.31</v>
      </c>
      <c r="P13">
        <v>65.31</v>
      </c>
      <c r="Q13">
        <v>65.31</v>
      </c>
      <c r="R13">
        <v>65.31</v>
      </c>
      <c r="S13">
        <v>65.31</v>
      </c>
      <c r="T13">
        <v>65.31</v>
      </c>
      <c r="U13">
        <v>65.31</v>
      </c>
      <c r="V13">
        <v>65.31</v>
      </c>
      <c r="W13">
        <v>65.31</v>
      </c>
      <c r="X13">
        <v>65.45</v>
      </c>
      <c r="Y13">
        <v>65.45</v>
      </c>
      <c r="Z13">
        <v>65.31</v>
      </c>
      <c r="AA13">
        <v>65.45</v>
      </c>
      <c r="AB13">
        <v>65.36</v>
      </c>
    </row>
    <row r="14" spans="1:28" x14ac:dyDescent="0.25">
      <c r="A14" s="75">
        <v>44685</v>
      </c>
      <c r="B14">
        <v>93.67</v>
      </c>
      <c r="C14">
        <v>93.67</v>
      </c>
      <c r="D14">
        <v>93.67</v>
      </c>
      <c r="E14">
        <v>93.67</v>
      </c>
      <c r="F14">
        <v>93.67</v>
      </c>
      <c r="G14">
        <v>93.67</v>
      </c>
      <c r="H14">
        <v>107.33</v>
      </c>
      <c r="I14">
        <v>107.33</v>
      </c>
      <c r="J14">
        <v>107.33</v>
      </c>
      <c r="K14">
        <v>107.33</v>
      </c>
      <c r="L14">
        <v>107.33</v>
      </c>
      <c r="M14">
        <v>107.33</v>
      </c>
      <c r="N14">
        <v>107.33</v>
      </c>
      <c r="O14">
        <v>107.33</v>
      </c>
      <c r="P14">
        <v>107.33</v>
      </c>
      <c r="Q14">
        <v>107.33</v>
      </c>
      <c r="R14">
        <v>107.33</v>
      </c>
      <c r="S14">
        <v>107.33</v>
      </c>
      <c r="T14">
        <v>107.33</v>
      </c>
      <c r="U14">
        <v>107.33</v>
      </c>
      <c r="V14">
        <v>107.33</v>
      </c>
      <c r="W14">
        <v>107.33</v>
      </c>
      <c r="X14">
        <v>93.67</v>
      </c>
      <c r="Y14">
        <v>93.67</v>
      </c>
      <c r="Z14">
        <v>107.33</v>
      </c>
      <c r="AA14">
        <v>93.67</v>
      </c>
      <c r="AB14">
        <v>102.78</v>
      </c>
    </row>
    <row r="15" spans="1:28" x14ac:dyDescent="0.25">
      <c r="A15" s="75">
        <v>44686</v>
      </c>
      <c r="B15">
        <v>81.62</v>
      </c>
      <c r="C15">
        <v>81.62</v>
      </c>
      <c r="D15">
        <v>81.62</v>
      </c>
      <c r="E15">
        <v>81.62</v>
      </c>
      <c r="F15">
        <v>81.62</v>
      </c>
      <c r="G15">
        <v>81.62</v>
      </c>
      <c r="H15">
        <v>88.84</v>
      </c>
      <c r="I15">
        <v>88.84</v>
      </c>
      <c r="J15">
        <v>88.84</v>
      </c>
      <c r="K15">
        <v>88.84</v>
      </c>
      <c r="L15">
        <v>88.84</v>
      </c>
      <c r="M15">
        <v>88.84</v>
      </c>
      <c r="N15">
        <v>88.84</v>
      </c>
      <c r="O15">
        <v>88.84</v>
      </c>
      <c r="P15">
        <v>88.84</v>
      </c>
      <c r="Q15">
        <v>88.84</v>
      </c>
      <c r="R15">
        <v>88.84</v>
      </c>
      <c r="S15">
        <v>88.84</v>
      </c>
      <c r="T15">
        <v>88.84</v>
      </c>
      <c r="U15">
        <v>88.84</v>
      </c>
      <c r="V15">
        <v>88.84</v>
      </c>
      <c r="W15">
        <v>88.84</v>
      </c>
      <c r="X15">
        <v>81.62</v>
      </c>
      <c r="Y15">
        <v>81.62</v>
      </c>
      <c r="Z15">
        <v>88.84</v>
      </c>
      <c r="AA15">
        <v>81.62</v>
      </c>
      <c r="AB15">
        <v>86.43</v>
      </c>
    </row>
    <row r="16" spans="1:28" x14ac:dyDescent="0.25">
      <c r="A16" s="75">
        <v>44687</v>
      </c>
      <c r="B16">
        <v>73.25</v>
      </c>
      <c r="C16">
        <v>73.25</v>
      </c>
      <c r="D16">
        <v>73.25</v>
      </c>
      <c r="E16">
        <v>73.25</v>
      </c>
      <c r="F16">
        <v>73.25</v>
      </c>
      <c r="G16">
        <v>73.25</v>
      </c>
      <c r="H16">
        <v>78.959999999999994</v>
      </c>
      <c r="I16">
        <v>78.959999999999994</v>
      </c>
      <c r="J16">
        <v>78.959999999999994</v>
      </c>
      <c r="K16">
        <v>78.959999999999994</v>
      </c>
      <c r="L16">
        <v>78.959999999999994</v>
      </c>
      <c r="M16">
        <v>78.959999999999994</v>
      </c>
      <c r="N16">
        <v>78.959999999999994</v>
      </c>
      <c r="O16">
        <v>78.959999999999994</v>
      </c>
      <c r="P16">
        <v>78.959999999999994</v>
      </c>
      <c r="Q16">
        <v>78.959999999999994</v>
      </c>
      <c r="R16">
        <v>78.959999999999994</v>
      </c>
      <c r="S16">
        <v>78.959999999999994</v>
      </c>
      <c r="T16">
        <v>78.959999999999994</v>
      </c>
      <c r="U16">
        <v>78.959999999999994</v>
      </c>
      <c r="V16">
        <v>78.959999999999994</v>
      </c>
      <c r="W16">
        <v>78.959999999999994</v>
      </c>
      <c r="X16">
        <v>73.25</v>
      </c>
      <c r="Y16">
        <v>73.25</v>
      </c>
      <c r="Z16">
        <v>78.959999999999994</v>
      </c>
      <c r="AA16">
        <v>73.25</v>
      </c>
      <c r="AB16">
        <v>77.06</v>
      </c>
    </row>
    <row r="17" spans="1:28" x14ac:dyDescent="0.25">
      <c r="A17" s="75">
        <v>44688</v>
      </c>
      <c r="B17">
        <v>73.25</v>
      </c>
      <c r="C17">
        <v>73.25</v>
      </c>
      <c r="D17">
        <v>73.25</v>
      </c>
      <c r="E17">
        <v>73.25</v>
      </c>
      <c r="F17">
        <v>73.25</v>
      </c>
      <c r="G17">
        <v>73.25</v>
      </c>
      <c r="H17">
        <v>78.959999999999994</v>
      </c>
      <c r="I17">
        <v>78.959999999999994</v>
      </c>
      <c r="J17">
        <v>78.959999999999994</v>
      </c>
      <c r="K17">
        <v>78.959999999999994</v>
      </c>
      <c r="L17">
        <v>78.959999999999994</v>
      </c>
      <c r="M17">
        <v>78.959999999999994</v>
      </c>
      <c r="N17">
        <v>78.959999999999994</v>
      </c>
      <c r="O17">
        <v>78.959999999999994</v>
      </c>
      <c r="P17">
        <v>78.959999999999994</v>
      </c>
      <c r="Q17">
        <v>78.959999999999994</v>
      </c>
      <c r="R17">
        <v>78.959999999999994</v>
      </c>
      <c r="S17">
        <v>78.959999999999994</v>
      </c>
      <c r="T17">
        <v>78.959999999999994</v>
      </c>
      <c r="U17">
        <v>78.959999999999994</v>
      </c>
      <c r="V17">
        <v>78.959999999999994</v>
      </c>
      <c r="W17">
        <v>78.959999999999994</v>
      </c>
      <c r="X17">
        <v>73.25</v>
      </c>
      <c r="Y17">
        <v>73.25</v>
      </c>
      <c r="Z17">
        <v>78.959999999999994</v>
      </c>
      <c r="AA17">
        <v>73.25</v>
      </c>
      <c r="AB17">
        <v>77.06</v>
      </c>
    </row>
    <row r="18" spans="1:28" x14ac:dyDescent="0.25">
      <c r="A18" s="75">
        <v>44689</v>
      </c>
      <c r="B18">
        <v>62.77</v>
      </c>
      <c r="C18">
        <v>62.77</v>
      </c>
      <c r="D18">
        <v>62.77</v>
      </c>
      <c r="E18">
        <v>62.77</v>
      </c>
      <c r="F18">
        <v>62.77</v>
      </c>
      <c r="G18">
        <v>62.77</v>
      </c>
      <c r="H18">
        <v>62.77</v>
      </c>
      <c r="I18">
        <v>62.77</v>
      </c>
      <c r="J18">
        <v>62.77</v>
      </c>
      <c r="K18">
        <v>62.77</v>
      </c>
      <c r="L18">
        <v>62.77</v>
      </c>
      <c r="M18">
        <v>62.77</v>
      </c>
      <c r="N18">
        <v>62.77</v>
      </c>
      <c r="O18">
        <v>62.77</v>
      </c>
      <c r="P18">
        <v>62.77</v>
      </c>
      <c r="Q18">
        <v>62.77</v>
      </c>
      <c r="R18">
        <v>62.77</v>
      </c>
      <c r="S18">
        <v>62.77</v>
      </c>
      <c r="T18">
        <v>62.77</v>
      </c>
      <c r="U18">
        <v>62.77</v>
      </c>
      <c r="V18">
        <v>62.77</v>
      </c>
      <c r="W18">
        <v>62.77</v>
      </c>
      <c r="X18">
        <v>62.77</v>
      </c>
      <c r="Y18">
        <v>62.77</v>
      </c>
      <c r="Z18">
        <v>0</v>
      </c>
      <c r="AA18">
        <v>62.77</v>
      </c>
      <c r="AB18">
        <v>62.77</v>
      </c>
    </row>
    <row r="19" spans="1:28" x14ac:dyDescent="0.25">
      <c r="A19" s="75">
        <v>44690</v>
      </c>
      <c r="B19">
        <v>62.77</v>
      </c>
      <c r="C19">
        <v>62.77</v>
      </c>
      <c r="D19">
        <v>62.77</v>
      </c>
      <c r="E19">
        <v>62.77</v>
      </c>
      <c r="F19">
        <v>62.77</v>
      </c>
      <c r="G19">
        <v>62.77</v>
      </c>
      <c r="H19">
        <v>69.86</v>
      </c>
      <c r="I19">
        <v>69.86</v>
      </c>
      <c r="J19">
        <v>69.86</v>
      </c>
      <c r="K19">
        <v>69.86</v>
      </c>
      <c r="L19">
        <v>69.86</v>
      </c>
      <c r="M19">
        <v>69.86</v>
      </c>
      <c r="N19">
        <v>69.86</v>
      </c>
      <c r="O19">
        <v>69.86</v>
      </c>
      <c r="P19">
        <v>69.86</v>
      </c>
      <c r="Q19">
        <v>69.86</v>
      </c>
      <c r="R19">
        <v>69.86</v>
      </c>
      <c r="S19">
        <v>69.86</v>
      </c>
      <c r="T19">
        <v>69.86</v>
      </c>
      <c r="U19">
        <v>69.86</v>
      </c>
      <c r="V19">
        <v>69.86</v>
      </c>
      <c r="W19">
        <v>69.86</v>
      </c>
      <c r="X19">
        <v>62.77</v>
      </c>
      <c r="Y19">
        <v>62.77</v>
      </c>
      <c r="Z19">
        <v>69.86</v>
      </c>
      <c r="AA19">
        <v>62.77</v>
      </c>
      <c r="AB19">
        <v>67.5</v>
      </c>
    </row>
    <row r="20" spans="1:28" x14ac:dyDescent="0.25">
      <c r="A20" s="75">
        <v>44691</v>
      </c>
      <c r="B20">
        <v>61.7</v>
      </c>
      <c r="C20">
        <v>61.7</v>
      </c>
      <c r="D20">
        <v>61.7</v>
      </c>
      <c r="E20">
        <v>61.7</v>
      </c>
      <c r="F20">
        <v>61.7</v>
      </c>
      <c r="G20">
        <v>61.7</v>
      </c>
      <c r="H20">
        <v>60.84</v>
      </c>
      <c r="I20">
        <v>60.84</v>
      </c>
      <c r="J20">
        <v>60.84</v>
      </c>
      <c r="K20">
        <v>60.84</v>
      </c>
      <c r="L20">
        <v>60.84</v>
      </c>
      <c r="M20">
        <v>60.84</v>
      </c>
      <c r="N20">
        <v>60.84</v>
      </c>
      <c r="O20">
        <v>60.84</v>
      </c>
      <c r="P20">
        <v>60.84</v>
      </c>
      <c r="Q20">
        <v>60.84</v>
      </c>
      <c r="R20">
        <v>60.84</v>
      </c>
      <c r="S20">
        <v>60.84</v>
      </c>
      <c r="T20">
        <v>60.84</v>
      </c>
      <c r="U20">
        <v>60.84</v>
      </c>
      <c r="V20">
        <v>60.84</v>
      </c>
      <c r="W20">
        <v>60.84</v>
      </c>
      <c r="X20">
        <v>61.7</v>
      </c>
      <c r="Y20">
        <v>61.7</v>
      </c>
      <c r="Z20">
        <v>60.84</v>
      </c>
      <c r="AA20">
        <v>61.7</v>
      </c>
      <c r="AB20">
        <v>61.13</v>
      </c>
    </row>
    <row r="21" spans="1:28" x14ac:dyDescent="0.25">
      <c r="A21" s="75">
        <v>44692</v>
      </c>
      <c r="B21">
        <v>57.03</v>
      </c>
      <c r="C21">
        <v>57.03</v>
      </c>
      <c r="D21">
        <v>57.03</v>
      </c>
      <c r="E21">
        <v>57.03</v>
      </c>
      <c r="F21">
        <v>57.03</v>
      </c>
      <c r="G21">
        <v>57.03</v>
      </c>
      <c r="H21">
        <v>57.21</v>
      </c>
      <c r="I21">
        <v>57.21</v>
      </c>
      <c r="J21">
        <v>57.21</v>
      </c>
      <c r="K21">
        <v>57.21</v>
      </c>
      <c r="L21">
        <v>57.21</v>
      </c>
      <c r="M21">
        <v>57.21</v>
      </c>
      <c r="N21">
        <v>57.21</v>
      </c>
      <c r="O21">
        <v>57.21</v>
      </c>
      <c r="P21">
        <v>57.21</v>
      </c>
      <c r="Q21">
        <v>57.21</v>
      </c>
      <c r="R21">
        <v>57.21</v>
      </c>
      <c r="S21">
        <v>57.21</v>
      </c>
      <c r="T21">
        <v>57.21</v>
      </c>
      <c r="U21">
        <v>57.21</v>
      </c>
      <c r="V21">
        <v>57.21</v>
      </c>
      <c r="W21">
        <v>57.21</v>
      </c>
      <c r="X21">
        <v>57.03</v>
      </c>
      <c r="Y21">
        <v>57.03</v>
      </c>
      <c r="Z21">
        <v>57.21</v>
      </c>
      <c r="AA21">
        <v>57.03</v>
      </c>
      <c r="AB21">
        <v>57.15</v>
      </c>
    </row>
    <row r="22" spans="1:28" x14ac:dyDescent="0.25">
      <c r="A22" s="75">
        <v>44693</v>
      </c>
      <c r="B22">
        <v>57.03</v>
      </c>
      <c r="C22">
        <v>57.03</v>
      </c>
      <c r="D22">
        <v>57.03</v>
      </c>
      <c r="E22">
        <v>57.03</v>
      </c>
      <c r="F22">
        <v>57.03</v>
      </c>
      <c r="G22">
        <v>57.03</v>
      </c>
      <c r="H22">
        <v>57.21</v>
      </c>
      <c r="I22">
        <v>57.21</v>
      </c>
      <c r="J22">
        <v>57.21</v>
      </c>
      <c r="K22">
        <v>57.21</v>
      </c>
      <c r="L22">
        <v>57.21</v>
      </c>
      <c r="M22">
        <v>57.21</v>
      </c>
      <c r="N22">
        <v>57.21</v>
      </c>
      <c r="O22">
        <v>57.21</v>
      </c>
      <c r="P22">
        <v>57.21</v>
      </c>
      <c r="Q22">
        <v>57.21</v>
      </c>
      <c r="R22">
        <v>57.21</v>
      </c>
      <c r="S22">
        <v>57.21</v>
      </c>
      <c r="T22">
        <v>57.21</v>
      </c>
      <c r="U22">
        <v>57.21</v>
      </c>
      <c r="V22">
        <v>57.21</v>
      </c>
      <c r="W22">
        <v>57.21</v>
      </c>
      <c r="X22">
        <v>57.03</v>
      </c>
      <c r="Y22">
        <v>57.03</v>
      </c>
      <c r="Z22">
        <v>57.21</v>
      </c>
      <c r="AA22">
        <v>57.03</v>
      </c>
      <c r="AB22">
        <v>57.15</v>
      </c>
    </row>
    <row r="23" spans="1:28" x14ac:dyDescent="0.25">
      <c r="A23" s="75">
        <v>44694</v>
      </c>
      <c r="B23">
        <v>50.78</v>
      </c>
      <c r="C23">
        <v>50.78</v>
      </c>
      <c r="D23">
        <v>50.78</v>
      </c>
      <c r="E23">
        <v>50.78</v>
      </c>
      <c r="F23">
        <v>50.78</v>
      </c>
      <c r="G23">
        <v>50.78</v>
      </c>
      <c r="H23">
        <v>54.42</v>
      </c>
      <c r="I23">
        <v>54.42</v>
      </c>
      <c r="J23">
        <v>54.42</v>
      </c>
      <c r="K23">
        <v>54.42</v>
      </c>
      <c r="L23">
        <v>54.42</v>
      </c>
      <c r="M23">
        <v>54.42</v>
      </c>
      <c r="N23">
        <v>54.42</v>
      </c>
      <c r="O23">
        <v>54.42</v>
      </c>
      <c r="P23">
        <v>54.42</v>
      </c>
      <c r="Q23">
        <v>54.42</v>
      </c>
      <c r="R23">
        <v>54.42</v>
      </c>
      <c r="S23">
        <v>54.42</v>
      </c>
      <c r="T23">
        <v>54.42</v>
      </c>
      <c r="U23">
        <v>54.42</v>
      </c>
      <c r="V23">
        <v>54.42</v>
      </c>
      <c r="W23">
        <v>54.42</v>
      </c>
      <c r="X23">
        <v>50.78</v>
      </c>
      <c r="Y23">
        <v>50.78</v>
      </c>
      <c r="Z23">
        <v>54.42</v>
      </c>
      <c r="AA23">
        <v>50.78</v>
      </c>
      <c r="AB23">
        <v>53.21</v>
      </c>
    </row>
    <row r="24" spans="1:28" x14ac:dyDescent="0.25">
      <c r="A24" s="75">
        <v>44695</v>
      </c>
      <c r="B24">
        <v>50.78</v>
      </c>
      <c r="C24">
        <v>50.78</v>
      </c>
      <c r="D24">
        <v>50.78</v>
      </c>
      <c r="E24">
        <v>50.78</v>
      </c>
      <c r="F24">
        <v>50.78</v>
      </c>
      <c r="G24">
        <v>50.78</v>
      </c>
      <c r="H24">
        <v>54.42</v>
      </c>
      <c r="I24">
        <v>54.42</v>
      </c>
      <c r="J24">
        <v>54.42</v>
      </c>
      <c r="K24">
        <v>54.42</v>
      </c>
      <c r="L24">
        <v>54.42</v>
      </c>
      <c r="M24">
        <v>54.42</v>
      </c>
      <c r="N24">
        <v>54.42</v>
      </c>
      <c r="O24">
        <v>54.42</v>
      </c>
      <c r="P24">
        <v>54.42</v>
      </c>
      <c r="Q24">
        <v>54.42</v>
      </c>
      <c r="R24">
        <v>54.42</v>
      </c>
      <c r="S24">
        <v>54.42</v>
      </c>
      <c r="T24">
        <v>54.42</v>
      </c>
      <c r="U24">
        <v>54.42</v>
      </c>
      <c r="V24">
        <v>54.42</v>
      </c>
      <c r="W24">
        <v>54.42</v>
      </c>
      <c r="X24">
        <v>50.78</v>
      </c>
      <c r="Y24">
        <v>50.78</v>
      </c>
      <c r="Z24">
        <v>54.42</v>
      </c>
      <c r="AA24">
        <v>50.78</v>
      </c>
      <c r="AB24">
        <v>53.21</v>
      </c>
    </row>
    <row r="25" spans="1:28" x14ac:dyDescent="0.25">
      <c r="A25" s="75">
        <v>44696</v>
      </c>
      <c r="B25">
        <v>45.88</v>
      </c>
      <c r="C25">
        <v>45.88</v>
      </c>
      <c r="D25">
        <v>45.88</v>
      </c>
      <c r="E25">
        <v>45.88</v>
      </c>
      <c r="F25">
        <v>45.88</v>
      </c>
      <c r="G25">
        <v>45.88</v>
      </c>
      <c r="H25">
        <v>45.88</v>
      </c>
      <c r="I25">
        <v>45.88</v>
      </c>
      <c r="J25">
        <v>45.88</v>
      </c>
      <c r="K25">
        <v>45.88</v>
      </c>
      <c r="L25">
        <v>45.88</v>
      </c>
      <c r="M25">
        <v>45.88</v>
      </c>
      <c r="N25">
        <v>45.88</v>
      </c>
      <c r="O25">
        <v>45.88</v>
      </c>
      <c r="P25">
        <v>45.88</v>
      </c>
      <c r="Q25">
        <v>45.88</v>
      </c>
      <c r="R25">
        <v>45.88</v>
      </c>
      <c r="S25">
        <v>45.88</v>
      </c>
      <c r="T25">
        <v>45.88</v>
      </c>
      <c r="U25">
        <v>45.88</v>
      </c>
      <c r="V25">
        <v>45.88</v>
      </c>
      <c r="W25">
        <v>45.88</v>
      </c>
      <c r="X25">
        <v>45.88</v>
      </c>
      <c r="Y25">
        <v>45.88</v>
      </c>
      <c r="Z25">
        <v>0</v>
      </c>
      <c r="AA25">
        <v>45.88</v>
      </c>
      <c r="AB25">
        <v>45.88</v>
      </c>
    </row>
    <row r="26" spans="1:28" x14ac:dyDescent="0.25">
      <c r="A26" s="75">
        <v>44697</v>
      </c>
      <c r="B26">
        <v>45.88</v>
      </c>
      <c r="C26">
        <v>45.88</v>
      </c>
      <c r="D26">
        <v>45.88</v>
      </c>
      <c r="E26">
        <v>45.88</v>
      </c>
      <c r="F26">
        <v>45.88</v>
      </c>
      <c r="G26">
        <v>45.88</v>
      </c>
      <c r="H26">
        <v>46.7</v>
      </c>
      <c r="I26">
        <v>46.7</v>
      </c>
      <c r="J26">
        <v>46.7</v>
      </c>
      <c r="K26">
        <v>46.7</v>
      </c>
      <c r="L26">
        <v>46.7</v>
      </c>
      <c r="M26">
        <v>46.7</v>
      </c>
      <c r="N26">
        <v>46.7</v>
      </c>
      <c r="O26">
        <v>46.7</v>
      </c>
      <c r="P26">
        <v>46.7</v>
      </c>
      <c r="Q26">
        <v>46.7</v>
      </c>
      <c r="R26">
        <v>46.7</v>
      </c>
      <c r="S26">
        <v>46.7</v>
      </c>
      <c r="T26">
        <v>46.7</v>
      </c>
      <c r="U26">
        <v>46.7</v>
      </c>
      <c r="V26">
        <v>46.7</v>
      </c>
      <c r="W26">
        <v>46.7</v>
      </c>
      <c r="X26">
        <v>45.88</v>
      </c>
      <c r="Y26">
        <v>45.88</v>
      </c>
      <c r="Z26">
        <v>46.7</v>
      </c>
      <c r="AA26">
        <v>45.88</v>
      </c>
      <c r="AB26">
        <v>46.43</v>
      </c>
    </row>
    <row r="27" spans="1:28" x14ac:dyDescent="0.25">
      <c r="A27" s="75">
        <v>44698</v>
      </c>
      <c r="B27">
        <v>51.98</v>
      </c>
      <c r="C27">
        <v>51.98</v>
      </c>
      <c r="D27">
        <v>51.98</v>
      </c>
      <c r="E27">
        <v>51.98</v>
      </c>
      <c r="F27">
        <v>51.98</v>
      </c>
      <c r="G27">
        <v>51.98</v>
      </c>
      <c r="H27">
        <v>58.92</v>
      </c>
      <c r="I27">
        <v>58.92</v>
      </c>
      <c r="J27">
        <v>58.92</v>
      </c>
      <c r="K27">
        <v>58.92</v>
      </c>
      <c r="L27">
        <v>58.92</v>
      </c>
      <c r="M27">
        <v>58.92</v>
      </c>
      <c r="N27">
        <v>58.92</v>
      </c>
      <c r="O27">
        <v>58.92</v>
      </c>
      <c r="P27">
        <v>58.92</v>
      </c>
      <c r="Q27">
        <v>58.92</v>
      </c>
      <c r="R27">
        <v>58.92</v>
      </c>
      <c r="S27">
        <v>58.92</v>
      </c>
      <c r="T27">
        <v>58.92</v>
      </c>
      <c r="U27">
        <v>58.92</v>
      </c>
      <c r="V27">
        <v>58.92</v>
      </c>
      <c r="W27">
        <v>58.92</v>
      </c>
      <c r="X27">
        <v>51.98</v>
      </c>
      <c r="Y27">
        <v>51.98</v>
      </c>
      <c r="Z27">
        <v>58.92</v>
      </c>
      <c r="AA27">
        <v>51.98</v>
      </c>
      <c r="AB27">
        <v>56.61</v>
      </c>
    </row>
    <row r="28" spans="1:28" x14ac:dyDescent="0.25">
      <c r="A28" s="75">
        <v>44699</v>
      </c>
      <c r="B28">
        <v>45.46</v>
      </c>
      <c r="C28">
        <v>45.46</v>
      </c>
      <c r="D28">
        <v>45.46</v>
      </c>
      <c r="E28">
        <v>45.46</v>
      </c>
      <c r="F28">
        <v>45.46</v>
      </c>
      <c r="G28">
        <v>45.46</v>
      </c>
      <c r="H28">
        <v>48.64</v>
      </c>
      <c r="I28">
        <v>48.64</v>
      </c>
      <c r="J28">
        <v>48.64</v>
      </c>
      <c r="K28">
        <v>48.64</v>
      </c>
      <c r="L28">
        <v>48.64</v>
      </c>
      <c r="M28">
        <v>48.64</v>
      </c>
      <c r="N28">
        <v>48.64</v>
      </c>
      <c r="O28">
        <v>48.64</v>
      </c>
      <c r="P28">
        <v>48.64</v>
      </c>
      <c r="Q28">
        <v>48.64</v>
      </c>
      <c r="R28">
        <v>48.64</v>
      </c>
      <c r="S28">
        <v>48.64</v>
      </c>
      <c r="T28">
        <v>48.64</v>
      </c>
      <c r="U28">
        <v>48.64</v>
      </c>
      <c r="V28">
        <v>48.64</v>
      </c>
      <c r="W28">
        <v>48.64</v>
      </c>
      <c r="X28">
        <v>45.46</v>
      </c>
      <c r="Y28">
        <v>45.46</v>
      </c>
      <c r="Z28">
        <v>48.64</v>
      </c>
      <c r="AA28">
        <v>45.46</v>
      </c>
      <c r="AB28">
        <v>47.58</v>
      </c>
    </row>
    <row r="29" spans="1:28" x14ac:dyDescent="0.25">
      <c r="A29" s="75">
        <v>44700</v>
      </c>
      <c r="B29">
        <v>9.25</v>
      </c>
      <c r="C29">
        <v>9.25</v>
      </c>
      <c r="D29">
        <v>9.25</v>
      </c>
      <c r="E29">
        <v>9.25</v>
      </c>
      <c r="F29">
        <v>9.25</v>
      </c>
      <c r="G29">
        <v>9.25</v>
      </c>
      <c r="H29">
        <v>18.38</v>
      </c>
      <c r="I29">
        <v>18.38</v>
      </c>
      <c r="J29">
        <v>18.38</v>
      </c>
      <c r="K29">
        <v>18.38</v>
      </c>
      <c r="L29">
        <v>18.38</v>
      </c>
      <c r="M29">
        <v>18.38</v>
      </c>
      <c r="N29">
        <v>18.38</v>
      </c>
      <c r="O29">
        <v>18.38</v>
      </c>
      <c r="P29">
        <v>18.38</v>
      </c>
      <c r="Q29">
        <v>18.38</v>
      </c>
      <c r="R29">
        <v>18.38</v>
      </c>
      <c r="S29">
        <v>18.38</v>
      </c>
      <c r="T29">
        <v>18.38</v>
      </c>
      <c r="U29">
        <v>18.38</v>
      </c>
      <c r="V29">
        <v>18.38</v>
      </c>
      <c r="W29">
        <v>18.38</v>
      </c>
      <c r="X29">
        <v>9.25</v>
      </c>
      <c r="Y29">
        <v>9.25</v>
      </c>
      <c r="Z29">
        <v>18.38</v>
      </c>
      <c r="AA29">
        <v>9.25</v>
      </c>
      <c r="AB29">
        <v>15.34</v>
      </c>
    </row>
    <row r="30" spans="1:28" x14ac:dyDescent="0.25">
      <c r="A30" s="75">
        <v>44701</v>
      </c>
      <c r="B30">
        <v>59.42</v>
      </c>
      <c r="C30">
        <v>59.42</v>
      </c>
      <c r="D30">
        <v>59.42</v>
      </c>
      <c r="E30">
        <v>59.42</v>
      </c>
      <c r="F30">
        <v>59.42</v>
      </c>
      <c r="G30">
        <v>59.42</v>
      </c>
      <c r="H30">
        <v>58.03</v>
      </c>
      <c r="I30">
        <v>58.03</v>
      </c>
      <c r="J30">
        <v>58.03</v>
      </c>
      <c r="K30">
        <v>58.03</v>
      </c>
      <c r="L30">
        <v>58.03</v>
      </c>
      <c r="M30">
        <v>58.03</v>
      </c>
      <c r="N30">
        <v>58.03</v>
      </c>
      <c r="O30">
        <v>58.03</v>
      </c>
      <c r="P30">
        <v>58.03</v>
      </c>
      <c r="Q30">
        <v>58.03</v>
      </c>
      <c r="R30">
        <v>58.03</v>
      </c>
      <c r="S30">
        <v>58.03</v>
      </c>
      <c r="T30">
        <v>58.03</v>
      </c>
      <c r="U30">
        <v>58.03</v>
      </c>
      <c r="V30">
        <v>58.03</v>
      </c>
      <c r="W30">
        <v>58.03</v>
      </c>
      <c r="X30">
        <v>59.42</v>
      </c>
      <c r="Y30">
        <v>59.42</v>
      </c>
      <c r="Z30">
        <v>58.03</v>
      </c>
      <c r="AA30">
        <v>59.42</v>
      </c>
      <c r="AB30">
        <v>58.49</v>
      </c>
    </row>
    <row r="31" spans="1:28" x14ac:dyDescent="0.25">
      <c r="A31" s="75">
        <v>44702</v>
      </c>
      <c r="B31">
        <v>59.42</v>
      </c>
      <c r="C31">
        <v>59.42</v>
      </c>
      <c r="D31">
        <v>59.42</v>
      </c>
      <c r="E31">
        <v>59.42</v>
      </c>
      <c r="F31">
        <v>59.42</v>
      </c>
      <c r="G31">
        <v>59.42</v>
      </c>
      <c r="H31">
        <v>58.03</v>
      </c>
      <c r="I31">
        <v>58.03</v>
      </c>
      <c r="J31">
        <v>58.03</v>
      </c>
      <c r="K31">
        <v>58.03</v>
      </c>
      <c r="L31">
        <v>58.03</v>
      </c>
      <c r="M31">
        <v>58.03</v>
      </c>
      <c r="N31">
        <v>58.03</v>
      </c>
      <c r="O31">
        <v>58.03</v>
      </c>
      <c r="P31">
        <v>58.03</v>
      </c>
      <c r="Q31">
        <v>58.03</v>
      </c>
      <c r="R31">
        <v>58.03</v>
      </c>
      <c r="S31">
        <v>58.03</v>
      </c>
      <c r="T31">
        <v>58.03</v>
      </c>
      <c r="U31">
        <v>58.03</v>
      </c>
      <c r="V31">
        <v>58.03</v>
      </c>
      <c r="W31">
        <v>58.03</v>
      </c>
      <c r="X31">
        <v>59.42</v>
      </c>
      <c r="Y31">
        <v>59.42</v>
      </c>
      <c r="Z31">
        <v>58.03</v>
      </c>
      <c r="AA31">
        <v>59.42</v>
      </c>
      <c r="AB31">
        <v>58.49</v>
      </c>
    </row>
    <row r="32" spans="1:28" x14ac:dyDescent="0.25">
      <c r="A32" s="75">
        <v>44703</v>
      </c>
      <c r="B32">
        <v>53.66</v>
      </c>
      <c r="C32">
        <v>53.66</v>
      </c>
      <c r="D32">
        <v>53.66</v>
      </c>
      <c r="E32">
        <v>53.66</v>
      </c>
      <c r="F32">
        <v>53.66</v>
      </c>
      <c r="G32">
        <v>53.66</v>
      </c>
      <c r="H32">
        <v>53.66</v>
      </c>
      <c r="I32">
        <v>53.66</v>
      </c>
      <c r="J32">
        <v>53.66</v>
      </c>
      <c r="K32">
        <v>53.66</v>
      </c>
      <c r="L32">
        <v>53.66</v>
      </c>
      <c r="M32">
        <v>53.66</v>
      </c>
      <c r="N32">
        <v>53.66</v>
      </c>
      <c r="O32">
        <v>53.66</v>
      </c>
      <c r="P32">
        <v>53.66</v>
      </c>
      <c r="Q32">
        <v>53.66</v>
      </c>
      <c r="R32">
        <v>53.66</v>
      </c>
      <c r="S32">
        <v>53.66</v>
      </c>
      <c r="T32">
        <v>53.66</v>
      </c>
      <c r="U32">
        <v>53.66</v>
      </c>
      <c r="V32">
        <v>53.66</v>
      </c>
      <c r="W32">
        <v>53.66</v>
      </c>
      <c r="X32">
        <v>53.66</v>
      </c>
      <c r="Y32">
        <v>53.66</v>
      </c>
      <c r="Z32">
        <v>0</v>
      </c>
      <c r="AA32">
        <v>53.66</v>
      </c>
      <c r="AB32">
        <v>53.66</v>
      </c>
    </row>
    <row r="33" spans="1:28" x14ac:dyDescent="0.25">
      <c r="A33" s="75">
        <v>44704</v>
      </c>
      <c r="B33">
        <v>53.66</v>
      </c>
      <c r="C33">
        <v>53.66</v>
      </c>
      <c r="D33">
        <v>53.66</v>
      </c>
      <c r="E33">
        <v>53.66</v>
      </c>
      <c r="F33">
        <v>53.66</v>
      </c>
      <c r="G33">
        <v>53.66</v>
      </c>
      <c r="H33">
        <v>47.98</v>
      </c>
      <c r="I33">
        <v>47.98</v>
      </c>
      <c r="J33">
        <v>47.98</v>
      </c>
      <c r="K33">
        <v>47.98</v>
      </c>
      <c r="L33">
        <v>47.98</v>
      </c>
      <c r="M33">
        <v>47.98</v>
      </c>
      <c r="N33">
        <v>47.98</v>
      </c>
      <c r="O33">
        <v>47.98</v>
      </c>
      <c r="P33">
        <v>47.98</v>
      </c>
      <c r="Q33">
        <v>47.98</v>
      </c>
      <c r="R33">
        <v>47.98</v>
      </c>
      <c r="S33">
        <v>47.98</v>
      </c>
      <c r="T33">
        <v>47.98</v>
      </c>
      <c r="U33">
        <v>47.98</v>
      </c>
      <c r="V33">
        <v>47.98</v>
      </c>
      <c r="W33">
        <v>47.98</v>
      </c>
      <c r="X33">
        <v>53.66</v>
      </c>
      <c r="Y33">
        <v>53.66</v>
      </c>
      <c r="Z33">
        <v>47.98</v>
      </c>
      <c r="AA33">
        <v>53.66</v>
      </c>
      <c r="AB33">
        <v>49.87</v>
      </c>
    </row>
    <row r="34" spans="1:28" x14ac:dyDescent="0.25">
      <c r="A34" s="75">
        <v>44705</v>
      </c>
      <c r="B34">
        <v>55.08</v>
      </c>
      <c r="C34">
        <v>55.08</v>
      </c>
      <c r="D34">
        <v>55.08</v>
      </c>
      <c r="E34">
        <v>55.08</v>
      </c>
      <c r="F34">
        <v>55.08</v>
      </c>
      <c r="G34">
        <v>55.08</v>
      </c>
      <c r="H34">
        <v>65.23</v>
      </c>
      <c r="I34">
        <v>65.23</v>
      </c>
      <c r="J34">
        <v>65.23</v>
      </c>
      <c r="K34">
        <v>65.23</v>
      </c>
      <c r="L34">
        <v>65.23</v>
      </c>
      <c r="M34">
        <v>65.23</v>
      </c>
      <c r="N34">
        <v>65.23</v>
      </c>
      <c r="O34">
        <v>65.23</v>
      </c>
      <c r="P34">
        <v>65.23</v>
      </c>
      <c r="Q34">
        <v>65.23</v>
      </c>
      <c r="R34">
        <v>65.23</v>
      </c>
      <c r="S34">
        <v>65.23</v>
      </c>
      <c r="T34">
        <v>65.23</v>
      </c>
      <c r="U34">
        <v>65.23</v>
      </c>
      <c r="V34">
        <v>65.23</v>
      </c>
      <c r="W34">
        <v>65.23</v>
      </c>
      <c r="X34">
        <v>55.08</v>
      </c>
      <c r="Y34">
        <v>55.08</v>
      </c>
      <c r="Z34">
        <v>65.23</v>
      </c>
      <c r="AA34">
        <v>55.08</v>
      </c>
      <c r="AB34">
        <v>61.85</v>
      </c>
    </row>
    <row r="35" spans="1:28" x14ac:dyDescent="0.25">
      <c r="A35" s="75">
        <v>44706</v>
      </c>
      <c r="B35">
        <v>47.01</v>
      </c>
      <c r="C35">
        <v>47.01</v>
      </c>
      <c r="D35">
        <v>47.01</v>
      </c>
      <c r="E35">
        <v>47.01</v>
      </c>
      <c r="F35">
        <v>47.01</v>
      </c>
      <c r="G35">
        <v>47.01</v>
      </c>
      <c r="H35">
        <v>67.86</v>
      </c>
      <c r="I35">
        <v>67.86</v>
      </c>
      <c r="J35">
        <v>67.86</v>
      </c>
      <c r="K35">
        <v>67.86</v>
      </c>
      <c r="L35">
        <v>67.86</v>
      </c>
      <c r="M35">
        <v>67.86</v>
      </c>
      <c r="N35">
        <v>67.86</v>
      </c>
      <c r="O35">
        <v>67.86</v>
      </c>
      <c r="P35">
        <v>67.86</v>
      </c>
      <c r="Q35">
        <v>67.86</v>
      </c>
      <c r="R35">
        <v>67.86</v>
      </c>
      <c r="S35">
        <v>67.86</v>
      </c>
      <c r="T35">
        <v>67.86</v>
      </c>
      <c r="U35">
        <v>67.86</v>
      </c>
      <c r="V35">
        <v>67.86</v>
      </c>
      <c r="W35">
        <v>67.86</v>
      </c>
      <c r="X35">
        <v>47.01</v>
      </c>
      <c r="Y35">
        <v>47.01</v>
      </c>
      <c r="Z35">
        <v>67.86</v>
      </c>
      <c r="AA35">
        <v>47.01</v>
      </c>
      <c r="AB35">
        <v>60.91</v>
      </c>
    </row>
    <row r="36" spans="1:28" x14ac:dyDescent="0.25">
      <c r="A36" s="75">
        <v>44707</v>
      </c>
      <c r="B36">
        <v>49.86</v>
      </c>
      <c r="C36">
        <v>49.86</v>
      </c>
      <c r="D36">
        <v>49.86</v>
      </c>
      <c r="E36">
        <v>49.86</v>
      </c>
      <c r="F36">
        <v>49.86</v>
      </c>
      <c r="G36">
        <v>49.86</v>
      </c>
      <c r="H36">
        <v>68.58</v>
      </c>
      <c r="I36">
        <v>68.58</v>
      </c>
      <c r="J36">
        <v>68.58</v>
      </c>
      <c r="K36">
        <v>68.58</v>
      </c>
      <c r="L36">
        <v>68.58</v>
      </c>
      <c r="M36">
        <v>68.58</v>
      </c>
      <c r="N36">
        <v>68.58</v>
      </c>
      <c r="O36">
        <v>68.58</v>
      </c>
      <c r="P36">
        <v>68.58</v>
      </c>
      <c r="Q36">
        <v>68.58</v>
      </c>
      <c r="R36">
        <v>68.58</v>
      </c>
      <c r="S36">
        <v>68.58</v>
      </c>
      <c r="T36">
        <v>68.58</v>
      </c>
      <c r="U36">
        <v>68.58</v>
      </c>
      <c r="V36">
        <v>68.58</v>
      </c>
      <c r="W36">
        <v>68.58</v>
      </c>
      <c r="X36">
        <v>49.86</v>
      </c>
      <c r="Y36">
        <v>49.86</v>
      </c>
      <c r="Z36">
        <v>68.58</v>
      </c>
      <c r="AA36">
        <v>49.86</v>
      </c>
      <c r="AB36">
        <v>62.34</v>
      </c>
    </row>
    <row r="37" spans="1:28" x14ac:dyDescent="0.25">
      <c r="A37" s="75">
        <v>44708</v>
      </c>
      <c r="B37">
        <v>49.86</v>
      </c>
      <c r="C37">
        <v>49.86</v>
      </c>
      <c r="D37">
        <v>49.86</v>
      </c>
      <c r="E37">
        <v>49.86</v>
      </c>
      <c r="F37">
        <v>49.86</v>
      </c>
      <c r="G37">
        <v>49.86</v>
      </c>
      <c r="H37">
        <v>68.58</v>
      </c>
      <c r="I37">
        <v>68.58</v>
      </c>
      <c r="J37">
        <v>68.58</v>
      </c>
      <c r="K37">
        <v>68.58</v>
      </c>
      <c r="L37">
        <v>68.58</v>
      </c>
      <c r="M37">
        <v>68.58</v>
      </c>
      <c r="N37">
        <v>68.58</v>
      </c>
      <c r="O37">
        <v>68.58</v>
      </c>
      <c r="P37">
        <v>68.58</v>
      </c>
      <c r="Q37">
        <v>68.58</v>
      </c>
      <c r="R37">
        <v>68.58</v>
      </c>
      <c r="S37">
        <v>68.58</v>
      </c>
      <c r="T37">
        <v>68.58</v>
      </c>
      <c r="U37">
        <v>68.58</v>
      </c>
      <c r="V37">
        <v>68.58</v>
      </c>
      <c r="W37">
        <v>68.58</v>
      </c>
      <c r="X37">
        <v>49.86</v>
      </c>
      <c r="Y37">
        <v>49.86</v>
      </c>
      <c r="Z37">
        <v>68.58</v>
      </c>
      <c r="AA37">
        <v>49.86</v>
      </c>
      <c r="AB37">
        <v>62.34</v>
      </c>
    </row>
    <row r="38" spans="1:28" x14ac:dyDescent="0.25">
      <c r="A38" s="75">
        <v>44709</v>
      </c>
      <c r="B38">
        <v>6.71</v>
      </c>
      <c r="C38">
        <v>6.71</v>
      </c>
      <c r="D38">
        <v>6.71</v>
      </c>
      <c r="E38">
        <v>6.71</v>
      </c>
      <c r="F38">
        <v>6.71</v>
      </c>
      <c r="G38">
        <v>6.71</v>
      </c>
      <c r="H38">
        <v>36.270000000000003</v>
      </c>
      <c r="I38">
        <v>36.270000000000003</v>
      </c>
      <c r="J38">
        <v>36.270000000000003</v>
      </c>
      <c r="K38">
        <v>36.270000000000003</v>
      </c>
      <c r="L38">
        <v>36.270000000000003</v>
      </c>
      <c r="M38">
        <v>36.270000000000003</v>
      </c>
      <c r="N38">
        <v>36.270000000000003</v>
      </c>
      <c r="O38">
        <v>36.270000000000003</v>
      </c>
      <c r="P38">
        <v>36.270000000000003</v>
      </c>
      <c r="Q38">
        <v>36.270000000000003</v>
      </c>
      <c r="R38">
        <v>36.270000000000003</v>
      </c>
      <c r="S38">
        <v>36.270000000000003</v>
      </c>
      <c r="T38">
        <v>36.270000000000003</v>
      </c>
      <c r="U38">
        <v>36.270000000000003</v>
      </c>
      <c r="V38">
        <v>36.270000000000003</v>
      </c>
      <c r="W38">
        <v>36.270000000000003</v>
      </c>
      <c r="X38">
        <v>6.71</v>
      </c>
      <c r="Y38">
        <v>6.71</v>
      </c>
      <c r="Z38">
        <v>36.270000000000003</v>
      </c>
      <c r="AA38">
        <v>6.71</v>
      </c>
      <c r="AB38">
        <v>26.42</v>
      </c>
    </row>
    <row r="39" spans="1:28" x14ac:dyDescent="0.25">
      <c r="A39" s="75">
        <v>44710</v>
      </c>
      <c r="B39">
        <v>6.71</v>
      </c>
      <c r="C39">
        <v>6.71</v>
      </c>
      <c r="D39">
        <v>6.71</v>
      </c>
      <c r="E39">
        <v>6.71</v>
      </c>
      <c r="F39">
        <v>6.71</v>
      </c>
      <c r="G39">
        <v>6.71</v>
      </c>
      <c r="H39">
        <v>6.71</v>
      </c>
      <c r="I39">
        <v>6.71</v>
      </c>
      <c r="J39">
        <v>6.71</v>
      </c>
      <c r="K39">
        <v>6.71</v>
      </c>
      <c r="L39">
        <v>6.71</v>
      </c>
      <c r="M39">
        <v>6.71</v>
      </c>
      <c r="N39">
        <v>6.71</v>
      </c>
      <c r="O39">
        <v>6.71</v>
      </c>
      <c r="P39">
        <v>6.71</v>
      </c>
      <c r="Q39">
        <v>6.71</v>
      </c>
      <c r="R39">
        <v>6.71</v>
      </c>
      <c r="S39">
        <v>6.71</v>
      </c>
      <c r="T39">
        <v>6.71</v>
      </c>
      <c r="U39">
        <v>6.71</v>
      </c>
      <c r="V39">
        <v>6.71</v>
      </c>
      <c r="W39">
        <v>6.71</v>
      </c>
      <c r="X39">
        <v>6.71</v>
      </c>
      <c r="Y39">
        <v>6.71</v>
      </c>
      <c r="Z39">
        <v>0</v>
      </c>
      <c r="AA39">
        <v>6.71</v>
      </c>
      <c r="AB39">
        <v>6.71</v>
      </c>
    </row>
    <row r="40" spans="1:28" x14ac:dyDescent="0.25">
      <c r="A40" s="75">
        <v>44711</v>
      </c>
      <c r="B40">
        <v>3.99</v>
      </c>
      <c r="C40">
        <v>3.99</v>
      </c>
      <c r="D40">
        <v>3.99</v>
      </c>
      <c r="E40">
        <v>3.99</v>
      </c>
      <c r="F40">
        <v>3.99</v>
      </c>
      <c r="G40">
        <v>3.99</v>
      </c>
      <c r="H40">
        <v>3.99</v>
      </c>
      <c r="I40">
        <v>3.99</v>
      </c>
      <c r="J40">
        <v>3.99</v>
      </c>
      <c r="K40">
        <v>3.99</v>
      </c>
      <c r="L40">
        <v>3.99</v>
      </c>
      <c r="M40">
        <v>3.99</v>
      </c>
      <c r="N40">
        <v>3.99</v>
      </c>
      <c r="O40">
        <v>3.99</v>
      </c>
      <c r="P40">
        <v>3.99</v>
      </c>
      <c r="Q40">
        <v>3.99</v>
      </c>
      <c r="R40">
        <v>3.99</v>
      </c>
      <c r="S40">
        <v>3.99</v>
      </c>
      <c r="T40">
        <v>3.99</v>
      </c>
      <c r="U40">
        <v>3.99</v>
      </c>
      <c r="V40">
        <v>3.99</v>
      </c>
      <c r="W40">
        <v>3.99</v>
      </c>
      <c r="X40">
        <v>3.99</v>
      </c>
      <c r="Y40">
        <v>3.99</v>
      </c>
      <c r="Z40">
        <v>0</v>
      </c>
      <c r="AA40">
        <v>3.99</v>
      </c>
      <c r="AB40">
        <v>3.99</v>
      </c>
    </row>
    <row r="41" spans="1:28" x14ac:dyDescent="0.25">
      <c r="A41" s="75">
        <v>44712</v>
      </c>
      <c r="B41">
        <v>3.99</v>
      </c>
      <c r="C41">
        <v>3.99</v>
      </c>
      <c r="D41">
        <v>3.99</v>
      </c>
      <c r="E41">
        <v>3.99</v>
      </c>
      <c r="F41">
        <v>3.99</v>
      </c>
      <c r="G41">
        <v>3.99</v>
      </c>
      <c r="H41">
        <v>53.49</v>
      </c>
      <c r="I41">
        <v>53.49</v>
      </c>
      <c r="J41">
        <v>53.49</v>
      </c>
      <c r="K41">
        <v>53.49</v>
      </c>
      <c r="L41">
        <v>53.49</v>
      </c>
      <c r="M41">
        <v>53.49</v>
      </c>
      <c r="N41">
        <v>53.49</v>
      </c>
      <c r="O41">
        <v>53.49</v>
      </c>
      <c r="P41">
        <v>53.49</v>
      </c>
      <c r="Q41">
        <v>53.49</v>
      </c>
      <c r="R41">
        <v>53.49</v>
      </c>
      <c r="S41">
        <v>53.49</v>
      </c>
      <c r="T41">
        <v>53.49</v>
      </c>
      <c r="U41">
        <v>53.49</v>
      </c>
      <c r="V41">
        <v>53.49</v>
      </c>
      <c r="W41">
        <v>53.49</v>
      </c>
      <c r="X41">
        <v>3.99</v>
      </c>
      <c r="Y41">
        <v>3.99</v>
      </c>
      <c r="Z41">
        <v>53.49</v>
      </c>
      <c r="AA41">
        <v>3.99</v>
      </c>
      <c r="AB41">
        <v>36.99</v>
      </c>
    </row>
    <row r="43" spans="1:28" x14ac:dyDescent="0.25">
      <c r="A43" t="s">
        <v>228</v>
      </c>
    </row>
    <row r="45" spans="1:28" ht="15.75" customHeight="1" x14ac:dyDescent="0.25">
      <c r="A45" t="s">
        <v>205</v>
      </c>
      <c r="B45" s="125">
        <v>55.600215053763264</v>
      </c>
    </row>
    <row r="46" spans="1:28" ht="15.75" x14ac:dyDescent="0.25">
      <c r="A46" t="s">
        <v>353</v>
      </c>
      <c r="B46" s="131">
        <v>5.5599999999999997E-2</v>
      </c>
      <c r="C46" s="92" t="s">
        <v>137</v>
      </c>
    </row>
  </sheetData>
  <printOptions horizontalCentered="1"/>
  <pageMargins left="0" right="0" top="0.5" bottom="0.5" header="0.3" footer="0.1"/>
  <pageSetup scale="70" orientation="landscape" horizontalDpi="1200" verticalDpi="1200" r:id="rId1"/>
  <headerFooter alignWithMargins="0">
    <oddFooter>&amp;L&amp;Z&amp;F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73"/>
  <sheetViews>
    <sheetView showGridLines="0" zoomScale="90" zoomScaleNormal="90" workbookViewId="0">
      <pane ySplit="8" topLeftCell="A49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10.140625" customWidth="1"/>
    <col min="2" max="2" width="6.85546875" customWidth="1"/>
    <col min="3" max="3" width="23.42578125" customWidth="1"/>
    <col min="4" max="4" width="14" customWidth="1"/>
    <col min="5" max="5" width="24.140625" customWidth="1"/>
    <col min="6" max="6" width="10" customWidth="1"/>
    <col min="7" max="7" width="13.140625" customWidth="1"/>
    <col min="8" max="8" width="20.140625" customWidth="1"/>
    <col min="9" max="10" width="13.140625" customWidth="1"/>
    <col min="11" max="11" width="16.42578125" customWidth="1"/>
    <col min="12" max="12" width="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3.25" x14ac:dyDescent="0.35">
      <c r="A1" s="96" t="s">
        <v>140</v>
      </c>
      <c r="H1" s="92" t="s">
        <v>334</v>
      </c>
    </row>
    <row r="2" spans="1:11" ht="14.25" customHeight="1" x14ac:dyDescent="0.35">
      <c r="A2" s="96"/>
    </row>
    <row r="3" spans="1:11" ht="13.5" customHeight="1" x14ac:dyDescent="0.25">
      <c r="A3" s="133" t="s">
        <v>214</v>
      </c>
      <c r="B3" t="s">
        <v>381</v>
      </c>
    </row>
    <row r="4" spans="1:11" ht="13.5" hidden="1" customHeight="1" x14ac:dyDescent="0.25">
      <c r="A4" t="e">
        <v>#NAME?</v>
      </c>
      <c r="B4" t="e">
        <v>#NAME?</v>
      </c>
    </row>
    <row r="5" spans="1:11" ht="13.5" customHeight="1" x14ac:dyDescent="0.25"/>
    <row r="6" spans="1:11" x14ac:dyDescent="0.25">
      <c r="A6" s="82" t="s">
        <v>141</v>
      </c>
      <c r="B6" s="82" t="s">
        <v>141</v>
      </c>
      <c r="C6" s="82" t="s">
        <v>141</v>
      </c>
      <c r="D6" s="82" t="s">
        <v>141</v>
      </c>
      <c r="E6" s="82" t="s">
        <v>141</v>
      </c>
      <c r="F6" s="82" t="s">
        <v>141</v>
      </c>
      <c r="G6" s="82" t="s">
        <v>141</v>
      </c>
      <c r="H6" s="82" t="s">
        <v>142</v>
      </c>
      <c r="I6" s="83" t="s">
        <v>382</v>
      </c>
      <c r="J6" s="84"/>
      <c r="K6" s="84"/>
    </row>
    <row r="7" spans="1:11" ht="38.25" customHeight="1" x14ac:dyDescent="0.25">
      <c r="A7" s="82" t="s">
        <v>141</v>
      </c>
      <c r="B7" s="137" t="s">
        <v>141</v>
      </c>
      <c r="C7" s="137" t="s">
        <v>141</v>
      </c>
      <c r="D7" s="137" t="s">
        <v>141</v>
      </c>
      <c r="E7" s="137" t="s">
        <v>141</v>
      </c>
      <c r="F7" s="137" t="s">
        <v>141</v>
      </c>
      <c r="G7" s="137" t="s">
        <v>141</v>
      </c>
      <c r="H7" s="82" t="s">
        <v>141</v>
      </c>
      <c r="I7" s="93" t="s">
        <v>143</v>
      </c>
      <c r="J7" s="93" t="s">
        <v>144</v>
      </c>
      <c r="K7" s="134" t="s">
        <v>145</v>
      </c>
    </row>
    <row r="8" spans="1:11" x14ac:dyDescent="0.25">
      <c r="A8" s="82" t="s">
        <v>146</v>
      </c>
      <c r="B8" s="86"/>
      <c r="C8" s="82" t="s">
        <v>147</v>
      </c>
      <c r="D8" s="82" t="s">
        <v>148</v>
      </c>
      <c r="E8" s="86"/>
      <c r="F8" s="82" t="s">
        <v>176</v>
      </c>
      <c r="G8" s="82" t="s">
        <v>149</v>
      </c>
      <c r="H8" s="82" t="s">
        <v>150</v>
      </c>
      <c r="I8" s="87" t="s">
        <v>151</v>
      </c>
      <c r="J8" s="87" t="s">
        <v>141</v>
      </c>
      <c r="K8" s="87" t="s">
        <v>152</v>
      </c>
    </row>
    <row r="9" spans="1:11" hidden="1" x14ac:dyDescent="0.25">
      <c r="A9" s="83" t="s">
        <v>153</v>
      </c>
      <c r="B9" s="85" t="s">
        <v>154</v>
      </c>
      <c r="C9" s="85" t="s">
        <v>155</v>
      </c>
      <c r="D9" s="85" t="s">
        <v>156</v>
      </c>
      <c r="E9" s="85" t="s">
        <v>157</v>
      </c>
      <c r="F9" s="85" t="s">
        <v>158</v>
      </c>
      <c r="G9" s="85" t="s">
        <v>159</v>
      </c>
      <c r="H9" s="83" t="s">
        <v>194</v>
      </c>
      <c r="I9" s="128">
        <v>-6968665.1550000003</v>
      </c>
      <c r="J9" s="88"/>
      <c r="K9" s="129">
        <v>-276084.71000000002</v>
      </c>
    </row>
    <row r="10" spans="1:11" x14ac:dyDescent="0.25">
      <c r="A10" s="83" t="s">
        <v>153</v>
      </c>
      <c r="B10" s="85" t="s">
        <v>154</v>
      </c>
      <c r="C10" s="85" t="s">
        <v>155</v>
      </c>
      <c r="D10" s="85" t="s">
        <v>156</v>
      </c>
      <c r="E10" s="85" t="s">
        <v>157</v>
      </c>
      <c r="F10" s="85" t="s">
        <v>158</v>
      </c>
      <c r="G10" s="85" t="s">
        <v>159</v>
      </c>
      <c r="H10" s="83" t="s">
        <v>325</v>
      </c>
      <c r="I10" s="128">
        <v>460.23099999999999</v>
      </c>
      <c r="J10" s="88"/>
      <c r="K10" s="129">
        <v>20.02</v>
      </c>
    </row>
    <row r="11" spans="1:11" x14ac:dyDescent="0.25">
      <c r="A11" s="83" t="s">
        <v>153</v>
      </c>
      <c r="B11" s="85" t="s">
        <v>154</v>
      </c>
      <c r="C11" s="85" t="s">
        <v>155</v>
      </c>
      <c r="D11" s="85" t="s">
        <v>156</v>
      </c>
      <c r="E11" s="85" t="s">
        <v>157</v>
      </c>
      <c r="F11" s="85" t="s">
        <v>158</v>
      </c>
      <c r="G11" s="85" t="s">
        <v>159</v>
      </c>
      <c r="H11" s="83" t="s">
        <v>327</v>
      </c>
      <c r="I11" s="128">
        <v>2176</v>
      </c>
      <c r="J11" s="88"/>
      <c r="K11" s="129">
        <v>95.65</v>
      </c>
    </row>
    <row r="12" spans="1:11" x14ac:dyDescent="0.25">
      <c r="A12" s="83" t="s">
        <v>153</v>
      </c>
      <c r="B12" s="85" t="s">
        <v>154</v>
      </c>
      <c r="C12" s="85" t="s">
        <v>155</v>
      </c>
      <c r="D12" s="85" t="s">
        <v>156</v>
      </c>
      <c r="E12" s="85" t="s">
        <v>157</v>
      </c>
      <c r="F12" s="85" t="s">
        <v>158</v>
      </c>
      <c r="G12" s="85" t="s">
        <v>159</v>
      </c>
      <c r="H12" s="83" t="s">
        <v>326</v>
      </c>
      <c r="I12" s="128">
        <v>5359.6779999999999</v>
      </c>
      <c r="J12" s="88"/>
      <c r="K12" s="129">
        <v>236.3</v>
      </c>
    </row>
    <row r="13" spans="1:11" x14ac:dyDescent="0.25">
      <c r="A13" s="83" t="s">
        <v>153</v>
      </c>
      <c r="B13" s="85" t="s">
        <v>154</v>
      </c>
      <c r="C13" s="85" t="s">
        <v>155</v>
      </c>
      <c r="D13" s="85" t="s">
        <v>156</v>
      </c>
      <c r="E13" s="85" t="s">
        <v>157</v>
      </c>
      <c r="F13" s="85" t="s">
        <v>158</v>
      </c>
      <c r="G13" s="85" t="s">
        <v>159</v>
      </c>
      <c r="H13" s="83" t="s">
        <v>207</v>
      </c>
      <c r="I13" s="128">
        <v>1184013.611</v>
      </c>
      <c r="J13" s="88"/>
      <c r="K13" s="129">
        <v>52557.05</v>
      </c>
    </row>
    <row r="14" spans="1:11" x14ac:dyDescent="0.25">
      <c r="A14" s="83" t="s">
        <v>153</v>
      </c>
      <c r="B14" s="85" t="s">
        <v>154</v>
      </c>
      <c r="C14" s="85" t="s">
        <v>155</v>
      </c>
      <c r="D14" s="85" t="s">
        <v>156</v>
      </c>
      <c r="E14" s="85" t="s">
        <v>157</v>
      </c>
      <c r="F14" s="85" t="s">
        <v>158</v>
      </c>
      <c r="G14" s="85" t="s">
        <v>159</v>
      </c>
      <c r="H14" s="83" t="s">
        <v>324</v>
      </c>
      <c r="I14" s="128">
        <v>74.531000000000006</v>
      </c>
      <c r="J14" s="88"/>
      <c r="K14" s="129">
        <v>3.32</v>
      </c>
    </row>
    <row r="15" spans="1:11" x14ac:dyDescent="0.25">
      <c r="A15" s="83" t="s">
        <v>153</v>
      </c>
      <c r="B15" s="85" t="s">
        <v>154</v>
      </c>
      <c r="C15" s="85" t="s">
        <v>155</v>
      </c>
      <c r="D15" s="85" t="s">
        <v>156</v>
      </c>
      <c r="E15" s="85" t="s">
        <v>157</v>
      </c>
      <c r="F15" s="85" t="s">
        <v>158</v>
      </c>
      <c r="G15" s="85" t="s">
        <v>159</v>
      </c>
      <c r="H15" s="83" t="s">
        <v>208</v>
      </c>
      <c r="I15" s="128">
        <v>133992</v>
      </c>
      <c r="J15" s="88"/>
      <c r="K15" s="129">
        <v>5973.21</v>
      </c>
    </row>
    <row r="16" spans="1:11" x14ac:dyDescent="0.25">
      <c r="A16" s="83" t="s">
        <v>153</v>
      </c>
      <c r="B16" s="85" t="s">
        <v>154</v>
      </c>
      <c r="C16" s="85" t="s">
        <v>155</v>
      </c>
      <c r="D16" s="85" t="s">
        <v>156</v>
      </c>
      <c r="E16" s="85" t="s">
        <v>157</v>
      </c>
      <c r="F16" s="85" t="s">
        <v>158</v>
      </c>
      <c r="G16" s="85" t="s">
        <v>159</v>
      </c>
      <c r="H16" s="83" t="s">
        <v>209</v>
      </c>
      <c r="I16" s="128">
        <v>1272252.5449999999</v>
      </c>
      <c r="J16" s="88"/>
      <c r="K16" s="129">
        <v>57059.19</v>
      </c>
    </row>
    <row r="17" spans="1:11" x14ac:dyDescent="0.25">
      <c r="A17" s="83" t="s">
        <v>153</v>
      </c>
      <c r="B17" s="85" t="s">
        <v>154</v>
      </c>
      <c r="C17" s="85" t="s">
        <v>155</v>
      </c>
      <c r="D17" s="85" t="s">
        <v>156</v>
      </c>
      <c r="E17" s="85" t="s">
        <v>157</v>
      </c>
      <c r="F17" s="85" t="s">
        <v>158</v>
      </c>
      <c r="G17" s="85" t="s">
        <v>159</v>
      </c>
      <c r="H17" s="83" t="s">
        <v>210</v>
      </c>
      <c r="I17" s="128">
        <v>3026653.702</v>
      </c>
      <c r="J17" s="88"/>
      <c r="K17" s="129">
        <v>136108.62</v>
      </c>
    </row>
    <row r="18" spans="1:11" x14ac:dyDescent="0.25">
      <c r="A18" s="83" t="s">
        <v>153</v>
      </c>
      <c r="B18" s="85" t="s">
        <v>154</v>
      </c>
      <c r="C18" s="85" t="s">
        <v>155</v>
      </c>
      <c r="D18" s="85" t="s">
        <v>156</v>
      </c>
      <c r="E18" s="85" t="s">
        <v>157</v>
      </c>
      <c r="F18" s="85" t="s">
        <v>158</v>
      </c>
      <c r="G18" s="85" t="s">
        <v>159</v>
      </c>
      <c r="H18" s="83" t="s">
        <v>211</v>
      </c>
      <c r="I18" s="128">
        <v>166571.99100000001</v>
      </c>
      <c r="J18" s="88"/>
      <c r="K18" s="129">
        <v>7522.38</v>
      </c>
    </row>
    <row r="19" spans="1:11" x14ac:dyDescent="0.25">
      <c r="A19" s="83" t="s">
        <v>153</v>
      </c>
      <c r="B19" s="85" t="s">
        <v>154</v>
      </c>
      <c r="C19" s="85" t="s">
        <v>155</v>
      </c>
      <c r="D19" s="85" t="s">
        <v>156</v>
      </c>
      <c r="E19" s="85" t="s">
        <v>157</v>
      </c>
      <c r="F19" s="85" t="s">
        <v>158</v>
      </c>
      <c r="G19" s="85" t="s">
        <v>159</v>
      </c>
      <c r="H19" s="83" t="s">
        <v>212</v>
      </c>
      <c r="I19" s="128">
        <v>1177110.8659999999</v>
      </c>
      <c r="J19" s="88"/>
      <c r="K19" s="129">
        <v>53476.09</v>
      </c>
    </row>
    <row r="20" spans="1:11" hidden="1" x14ac:dyDescent="0.25">
      <c r="A20" s="83" t="s">
        <v>153</v>
      </c>
      <c r="B20" s="85" t="s">
        <v>154</v>
      </c>
      <c r="C20" s="85" t="s">
        <v>155</v>
      </c>
      <c r="D20" s="85" t="s">
        <v>160</v>
      </c>
      <c r="E20" s="85" t="s">
        <v>161</v>
      </c>
      <c r="F20" s="85" t="s">
        <v>158</v>
      </c>
      <c r="G20" s="85" t="s">
        <v>159</v>
      </c>
      <c r="H20" s="83" t="s">
        <v>194</v>
      </c>
      <c r="I20" s="128">
        <v>-8805368.6649999991</v>
      </c>
      <c r="J20" s="88"/>
      <c r="K20" s="129">
        <v>-348851.14</v>
      </c>
    </row>
    <row r="21" spans="1:11" x14ac:dyDescent="0.25">
      <c r="A21" s="83" t="s">
        <v>153</v>
      </c>
      <c r="B21" s="85" t="s">
        <v>154</v>
      </c>
      <c r="C21" s="85" t="s">
        <v>155</v>
      </c>
      <c r="D21" s="85" t="s">
        <v>160</v>
      </c>
      <c r="E21" s="85" t="s">
        <v>161</v>
      </c>
      <c r="F21" s="85" t="s">
        <v>158</v>
      </c>
      <c r="G21" s="85" t="s">
        <v>159</v>
      </c>
      <c r="H21" s="83" t="s">
        <v>325</v>
      </c>
      <c r="I21" s="128">
        <v>24523.200000000001</v>
      </c>
      <c r="J21" s="88"/>
      <c r="K21" s="129">
        <v>1066.98</v>
      </c>
    </row>
    <row r="22" spans="1:11" x14ac:dyDescent="0.25">
      <c r="A22" s="83" t="s">
        <v>153</v>
      </c>
      <c r="B22" s="85" t="s">
        <v>154</v>
      </c>
      <c r="C22" s="85" t="s">
        <v>155</v>
      </c>
      <c r="D22" s="85" t="s">
        <v>160</v>
      </c>
      <c r="E22" s="85" t="s">
        <v>161</v>
      </c>
      <c r="F22" s="85" t="s">
        <v>158</v>
      </c>
      <c r="G22" s="85" t="s">
        <v>159</v>
      </c>
      <c r="H22" s="83" t="s">
        <v>207</v>
      </c>
      <c r="I22" s="128">
        <v>1841903.1569999999</v>
      </c>
      <c r="J22" s="88"/>
      <c r="K22" s="129">
        <v>81760.160000000003</v>
      </c>
    </row>
    <row r="23" spans="1:11" x14ac:dyDescent="0.25">
      <c r="A23" s="83" t="s">
        <v>153</v>
      </c>
      <c r="B23" s="85" t="s">
        <v>154</v>
      </c>
      <c r="C23" s="85" t="s">
        <v>155</v>
      </c>
      <c r="D23" s="85" t="s">
        <v>160</v>
      </c>
      <c r="E23" s="85" t="s">
        <v>161</v>
      </c>
      <c r="F23" s="85" t="s">
        <v>158</v>
      </c>
      <c r="G23" s="85" t="s">
        <v>159</v>
      </c>
      <c r="H23" s="83" t="s">
        <v>208</v>
      </c>
      <c r="I23" s="128">
        <v>860820</v>
      </c>
      <c r="J23" s="88"/>
      <c r="K23" s="129">
        <v>38374.49</v>
      </c>
    </row>
    <row r="24" spans="1:11" x14ac:dyDescent="0.25">
      <c r="A24" s="83" t="s">
        <v>153</v>
      </c>
      <c r="B24" s="85" t="s">
        <v>154</v>
      </c>
      <c r="C24" s="85" t="s">
        <v>155</v>
      </c>
      <c r="D24" s="85" t="s">
        <v>160</v>
      </c>
      <c r="E24" s="85" t="s">
        <v>161</v>
      </c>
      <c r="F24" s="85" t="s">
        <v>158</v>
      </c>
      <c r="G24" s="85" t="s">
        <v>159</v>
      </c>
      <c r="H24" s="83" t="s">
        <v>209</v>
      </c>
      <c r="I24" s="128">
        <v>2425146.3879999998</v>
      </c>
      <c r="J24" s="88"/>
      <c r="K24" s="129">
        <v>108765.38</v>
      </c>
    </row>
    <row r="25" spans="1:11" x14ac:dyDescent="0.25">
      <c r="A25" s="83" t="s">
        <v>153</v>
      </c>
      <c r="B25" s="85" t="s">
        <v>154</v>
      </c>
      <c r="C25" s="85" t="s">
        <v>155</v>
      </c>
      <c r="D25" s="85" t="s">
        <v>160</v>
      </c>
      <c r="E25" s="85" t="s">
        <v>161</v>
      </c>
      <c r="F25" s="85" t="s">
        <v>158</v>
      </c>
      <c r="G25" s="85" t="s">
        <v>159</v>
      </c>
      <c r="H25" s="83" t="s">
        <v>210</v>
      </c>
      <c r="I25" s="128">
        <v>853929</v>
      </c>
      <c r="J25" s="88"/>
      <c r="K25" s="129">
        <v>38401.22</v>
      </c>
    </row>
    <row r="26" spans="1:11" x14ac:dyDescent="0.25">
      <c r="A26" s="83" t="s">
        <v>153</v>
      </c>
      <c r="B26" s="85" t="s">
        <v>154</v>
      </c>
      <c r="C26" s="85" t="s">
        <v>155</v>
      </c>
      <c r="D26" s="85" t="s">
        <v>160</v>
      </c>
      <c r="E26" s="85" t="s">
        <v>161</v>
      </c>
      <c r="F26" s="85" t="s">
        <v>158</v>
      </c>
      <c r="G26" s="85" t="s">
        <v>159</v>
      </c>
      <c r="H26" s="83" t="s">
        <v>211</v>
      </c>
      <c r="I26" s="128">
        <v>1171766.132</v>
      </c>
      <c r="J26" s="88"/>
      <c r="K26" s="129">
        <v>52916.959999999999</v>
      </c>
    </row>
    <row r="27" spans="1:11" x14ac:dyDescent="0.25">
      <c r="A27" s="83" t="s">
        <v>153</v>
      </c>
      <c r="B27" s="85" t="s">
        <v>154</v>
      </c>
      <c r="C27" s="85" t="s">
        <v>155</v>
      </c>
      <c r="D27" s="85" t="s">
        <v>160</v>
      </c>
      <c r="E27" s="85" t="s">
        <v>161</v>
      </c>
      <c r="F27" s="85" t="s">
        <v>158</v>
      </c>
      <c r="G27" s="85" t="s">
        <v>159</v>
      </c>
      <c r="H27" s="83" t="s">
        <v>212</v>
      </c>
      <c r="I27" s="128">
        <v>1627280.7879999999</v>
      </c>
      <c r="J27" s="88"/>
      <c r="K27" s="129">
        <v>73927.350000000006</v>
      </c>
    </row>
    <row r="28" spans="1:11" hidden="1" x14ac:dyDescent="0.25">
      <c r="A28" s="83" t="s">
        <v>153</v>
      </c>
      <c r="B28" s="85" t="s">
        <v>154</v>
      </c>
      <c r="C28" s="85" t="s">
        <v>155</v>
      </c>
      <c r="D28" s="85" t="s">
        <v>162</v>
      </c>
      <c r="E28" s="85" t="s">
        <v>163</v>
      </c>
      <c r="F28" s="85" t="s">
        <v>158</v>
      </c>
      <c r="G28" s="85" t="s">
        <v>159</v>
      </c>
      <c r="H28" s="83" t="s">
        <v>194</v>
      </c>
      <c r="I28" s="128">
        <v>-20659379.993999999</v>
      </c>
      <c r="J28" s="88"/>
      <c r="K28" s="129">
        <v>-818483.32</v>
      </c>
    </row>
    <row r="29" spans="1:11" x14ac:dyDescent="0.25">
      <c r="A29" s="83" t="s">
        <v>153</v>
      </c>
      <c r="B29" s="85" t="s">
        <v>154</v>
      </c>
      <c r="C29" s="85" t="s">
        <v>155</v>
      </c>
      <c r="D29" s="85" t="s">
        <v>162</v>
      </c>
      <c r="E29" s="85" t="s">
        <v>163</v>
      </c>
      <c r="F29" s="85" t="s">
        <v>158</v>
      </c>
      <c r="G29" s="85" t="s">
        <v>159</v>
      </c>
      <c r="H29" s="83" t="s">
        <v>207</v>
      </c>
      <c r="I29" s="128">
        <v>375900</v>
      </c>
      <c r="J29" s="88"/>
      <c r="K29" s="129">
        <v>16685.82</v>
      </c>
    </row>
    <row r="30" spans="1:11" x14ac:dyDescent="0.25">
      <c r="A30" s="83" t="s">
        <v>153</v>
      </c>
      <c r="B30" s="85" t="s">
        <v>154</v>
      </c>
      <c r="C30" s="85" t="s">
        <v>155</v>
      </c>
      <c r="D30" s="85" t="s">
        <v>162</v>
      </c>
      <c r="E30" s="85" t="s">
        <v>163</v>
      </c>
      <c r="F30" s="85" t="s">
        <v>158</v>
      </c>
      <c r="G30" s="85" t="s">
        <v>159</v>
      </c>
      <c r="H30" s="83" t="s">
        <v>208</v>
      </c>
      <c r="I30" s="128">
        <v>359880</v>
      </c>
      <c r="J30" s="88"/>
      <c r="K30" s="129">
        <v>16043.09</v>
      </c>
    </row>
    <row r="31" spans="1:11" x14ac:dyDescent="0.25">
      <c r="A31" s="83" t="s">
        <v>153</v>
      </c>
      <c r="B31" s="85" t="s">
        <v>154</v>
      </c>
      <c r="C31" s="85" t="s">
        <v>155</v>
      </c>
      <c r="D31" s="85" t="s">
        <v>162</v>
      </c>
      <c r="E31" s="85" t="s">
        <v>163</v>
      </c>
      <c r="F31" s="85" t="s">
        <v>158</v>
      </c>
      <c r="G31" s="85" t="s">
        <v>159</v>
      </c>
      <c r="H31" s="83" t="s">
        <v>209</v>
      </c>
      <c r="I31" s="128">
        <v>5483979.9939999999</v>
      </c>
      <c r="J31" s="88"/>
      <c r="K31" s="129">
        <v>245951.03</v>
      </c>
    </row>
    <row r="32" spans="1:11" x14ac:dyDescent="0.25">
      <c r="A32" s="83" t="s">
        <v>153</v>
      </c>
      <c r="B32" s="85" t="s">
        <v>154</v>
      </c>
      <c r="C32" s="85" t="s">
        <v>155</v>
      </c>
      <c r="D32" s="85" t="s">
        <v>162</v>
      </c>
      <c r="E32" s="85" t="s">
        <v>163</v>
      </c>
      <c r="F32" s="85" t="s">
        <v>158</v>
      </c>
      <c r="G32" s="85" t="s">
        <v>159</v>
      </c>
      <c r="H32" s="83" t="s">
        <v>210</v>
      </c>
      <c r="I32" s="128">
        <v>7335900</v>
      </c>
      <c r="J32" s="88"/>
      <c r="K32" s="129">
        <v>329895.44</v>
      </c>
    </row>
    <row r="33" spans="1:11" x14ac:dyDescent="0.25">
      <c r="A33" s="83" t="s">
        <v>153</v>
      </c>
      <c r="B33" s="85" t="s">
        <v>154</v>
      </c>
      <c r="C33" s="85" t="s">
        <v>155</v>
      </c>
      <c r="D33" s="85" t="s">
        <v>162</v>
      </c>
      <c r="E33" s="85" t="s">
        <v>163</v>
      </c>
      <c r="F33" s="85" t="s">
        <v>158</v>
      </c>
      <c r="G33" s="85" t="s">
        <v>159</v>
      </c>
      <c r="H33" s="83" t="s">
        <v>211</v>
      </c>
      <c r="I33" s="128">
        <v>1020300</v>
      </c>
      <c r="J33" s="88"/>
      <c r="K33" s="129">
        <v>46076.75</v>
      </c>
    </row>
    <row r="34" spans="1:11" x14ac:dyDescent="0.25">
      <c r="A34" s="83" t="s">
        <v>153</v>
      </c>
      <c r="B34" s="85" t="s">
        <v>154</v>
      </c>
      <c r="C34" s="85" t="s">
        <v>155</v>
      </c>
      <c r="D34" s="85" t="s">
        <v>162</v>
      </c>
      <c r="E34" s="85" t="s">
        <v>163</v>
      </c>
      <c r="F34" s="85" t="s">
        <v>158</v>
      </c>
      <c r="G34" s="85" t="s">
        <v>159</v>
      </c>
      <c r="H34" s="83" t="s">
        <v>212</v>
      </c>
      <c r="I34" s="128">
        <v>6083420</v>
      </c>
      <c r="J34" s="88"/>
      <c r="K34" s="129">
        <v>276369.78999999998</v>
      </c>
    </row>
    <row r="35" spans="1:11" hidden="1" x14ac:dyDescent="0.25">
      <c r="A35" s="83" t="s">
        <v>153</v>
      </c>
      <c r="B35" s="85" t="s">
        <v>154</v>
      </c>
      <c r="C35" s="85" t="s">
        <v>155</v>
      </c>
      <c r="D35" s="85" t="s">
        <v>164</v>
      </c>
      <c r="E35" s="85" t="s">
        <v>165</v>
      </c>
      <c r="F35" s="85" t="s">
        <v>158</v>
      </c>
      <c r="G35" s="85" t="s">
        <v>159</v>
      </c>
      <c r="H35" s="83" t="s">
        <v>194</v>
      </c>
      <c r="I35" s="128">
        <v>-5079318.0250000004</v>
      </c>
      <c r="J35" s="88"/>
      <c r="K35" s="129">
        <v>-201232.4</v>
      </c>
    </row>
    <row r="36" spans="1:11" x14ac:dyDescent="0.25">
      <c r="A36" s="83" t="s">
        <v>153</v>
      </c>
      <c r="B36" s="85" t="s">
        <v>154</v>
      </c>
      <c r="C36" s="85" t="s">
        <v>155</v>
      </c>
      <c r="D36" s="85" t="s">
        <v>164</v>
      </c>
      <c r="E36" s="85" t="s">
        <v>165</v>
      </c>
      <c r="F36" s="85" t="s">
        <v>158</v>
      </c>
      <c r="G36" s="85" t="s">
        <v>159</v>
      </c>
      <c r="H36" s="83" t="s">
        <v>207</v>
      </c>
      <c r="I36" s="128">
        <v>1601108.3049999999</v>
      </c>
      <c r="J36" s="88"/>
      <c r="K36" s="129">
        <v>71071.600000000006</v>
      </c>
    </row>
    <row r="37" spans="1:11" x14ac:dyDescent="0.25">
      <c r="A37" s="83" t="s">
        <v>153</v>
      </c>
      <c r="B37" s="85" t="s">
        <v>154</v>
      </c>
      <c r="C37" s="85" t="s">
        <v>155</v>
      </c>
      <c r="D37" s="85" t="s">
        <v>164</v>
      </c>
      <c r="E37" s="85" t="s">
        <v>165</v>
      </c>
      <c r="F37" s="85" t="s">
        <v>158</v>
      </c>
      <c r="G37" s="85" t="s">
        <v>159</v>
      </c>
      <c r="H37" s="83" t="s">
        <v>209</v>
      </c>
      <c r="I37" s="128">
        <v>1787258.52</v>
      </c>
      <c r="J37" s="88"/>
      <c r="K37" s="129">
        <v>80156.77</v>
      </c>
    </row>
    <row r="38" spans="1:11" x14ac:dyDescent="0.25">
      <c r="A38" s="83" t="s">
        <v>153</v>
      </c>
      <c r="B38" s="85" t="s">
        <v>154</v>
      </c>
      <c r="C38" s="85" t="s">
        <v>155</v>
      </c>
      <c r="D38" s="85" t="s">
        <v>164</v>
      </c>
      <c r="E38" s="85" t="s">
        <v>165</v>
      </c>
      <c r="F38" s="85" t="s">
        <v>158</v>
      </c>
      <c r="G38" s="85" t="s">
        <v>159</v>
      </c>
      <c r="H38" s="83" t="s">
        <v>210</v>
      </c>
      <c r="I38" s="128">
        <v>230400</v>
      </c>
      <c r="J38" s="88"/>
      <c r="K38" s="129">
        <v>10361.09</v>
      </c>
    </row>
    <row r="39" spans="1:11" x14ac:dyDescent="0.25">
      <c r="A39" s="83" t="s">
        <v>153</v>
      </c>
      <c r="B39" s="85" t="s">
        <v>154</v>
      </c>
      <c r="C39" s="85" t="s">
        <v>155</v>
      </c>
      <c r="D39" s="85" t="s">
        <v>164</v>
      </c>
      <c r="E39" s="85" t="s">
        <v>165</v>
      </c>
      <c r="F39" s="85" t="s">
        <v>158</v>
      </c>
      <c r="G39" s="85" t="s">
        <v>159</v>
      </c>
      <c r="H39" s="83" t="s">
        <v>212</v>
      </c>
      <c r="I39" s="128">
        <v>1460551.2</v>
      </c>
      <c r="J39" s="88"/>
      <c r="K39" s="129">
        <v>66352.84</v>
      </c>
    </row>
    <row r="40" spans="1:11" hidden="1" x14ac:dyDescent="0.25">
      <c r="A40" s="83" t="s">
        <v>153</v>
      </c>
      <c r="B40" s="85" t="s">
        <v>154</v>
      </c>
      <c r="C40" s="85" t="s">
        <v>155</v>
      </c>
      <c r="D40" s="85" t="s">
        <v>177</v>
      </c>
      <c r="E40" s="85" t="s">
        <v>178</v>
      </c>
      <c r="F40" s="85" t="s">
        <v>158</v>
      </c>
      <c r="G40" s="85" t="s">
        <v>159</v>
      </c>
      <c r="H40" s="83" t="s">
        <v>194</v>
      </c>
      <c r="I40" s="128">
        <v>-1176000</v>
      </c>
      <c r="J40" s="88"/>
      <c r="K40" s="129">
        <v>-46590.78</v>
      </c>
    </row>
    <row r="41" spans="1:11" x14ac:dyDescent="0.25">
      <c r="A41" s="83" t="s">
        <v>153</v>
      </c>
      <c r="B41" s="85" t="s">
        <v>154</v>
      </c>
      <c r="C41" s="85" t="s">
        <v>155</v>
      </c>
      <c r="D41" s="85" t="s">
        <v>177</v>
      </c>
      <c r="E41" s="85" t="s">
        <v>178</v>
      </c>
      <c r="F41" s="85" t="s">
        <v>158</v>
      </c>
      <c r="G41" s="85" t="s">
        <v>159</v>
      </c>
      <c r="H41" s="83" t="s">
        <v>212</v>
      </c>
      <c r="I41" s="128">
        <v>1176000</v>
      </c>
      <c r="J41" s="88"/>
      <c r="K41" s="129">
        <v>53425.68</v>
      </c>
    </row>
    <row r="42" spans="1:11" hidden="1" x14ac:dyDescent="0.25">
      <c r="A42" s="83" t="s">
        <v>153</v>
      </c>
      <c r="B42" s="85" t="s">
        <v>154</v>
      </c>
      <c r="C42" s="85" t="s">
        <v>155</v>
      </c>
      <c r="D42" s="85" t="s">
        <v>330</v>
      </c>
      <c r="E42" s="85" t="s">
        <v>329</v>
      </c>
      <c r="F42" s="85" t="s">
        <v>158</v>
      </c>
      <c r="G42" s="85" t="s">
        <v>159</v>
      </c>
      <c r="H42" s="83" t="s">
        <v>194</v>
      </c>
      <c r="I42" s="128">
        <v>-954246.48</v>
      </c>
      <c r="J42" s="88"/>
      <c r="K42" s="129">
        <v>-37805.339999999997</v>
      </c>
    </row>
    <row r="43" spans="1:11" x14ac:dyDescent="0.25">
      <c r="A43" s="83" t="s">
        <v>153</v>
      </c>
      <c r="B43" s="85" t="s">
        <v>154</v>
      </c>
      <c r="C43" s="85" t="s">
        <v>155</v>
      </c>
      <c r="D43" s="85" t="s">
        <v>330</v>
      </c>
      <c r="E43" s="85" t="s">
        <v>329</v>
      </c>
      <c r="F43" s="85" t="s">
        <v>158</v>
      </c>
      <c r="G43" s="85" t="s">
        <v>159</v>
      </c>
      <c r="H43" s="83" t="s">
        <v>207</v>
      </c>
      <c r="I43" s="128">
        <v>954246.48</v>
      </c>
      <c r="J43" s="88"/>
      <c r="K43" s="129">
        <v>42358.05</v>
      </c>
    </row>
    <row r="44" spans="1:11" hidden="1" x14ac:dyDescent="0.25">
      <c r="A44" s="83" t="s">
        <v>153</v>
      </c>
      <c r="B44" s="85" t="s">
        <v>154</v>
      </c>
      <c r="C44" s="85" t="s">
        <v>155</v>
      </c>
      <c r="D44" s="85" t="s">
        <v>166</v>
      </c>
      <c r="E44" s="85" t="s">
        <v>167</v>
      </c>
      <c r="F44" s="85" t="s">
        <v>158</v>
      </c>
      <c r="G44" s="85" t="s">
        <v>159</v>
      </c>
      <c r="H44" s="83" t="s">
        <v>194</v>
      </c>
      <c r="I44" s="128">
        <v>-6291359.1969999997</v>
      </c>
      <c r="J44" s="88"/>
      <c r="K44" s="129">
        <v>-249251.07</v>
      </c>
    </row>
    <row r="45" spans="1:11" x14ac:dyDescent="0.25">
      <c r="A45" s="83" t="s">
        <v>153</v>
      </c>
      <c r="B45" s="85" t="s">
        <v>154</v>
      </c>
      <c r="C45" s="85" t="s">
        <v>155</v>
      </c>
      <c r="D45" s="85" t="s">
        <v>166</v>
      </c>
      <c r="E45" s="85" t="s">
        <v>167</v>
      </c>
      <c r="F45" s="85" t="s">
        <v>158</v>
      </c>
      <c r="G45" s="85" t="s">
        <v>159</v>
      </c>
      <c r="H45" s="83" t="s">
        <v>207</v>
      </c>
      <c r="I45" s="128">
        <v>2611257.2930000001</v>
      </c>
      <c r="J45" s="88"/>
      <c r="K45" s="129">
        <v>115911.1</v>
      </c>
    </row>
    <row r="46" spans="1:11" x14ac:dyDescent="0.25">
      <c r="A46" s="83" t="s">
        <v>153</v>
      </c>
      <c r="B46" s="85" t="s">
        <v>154</v>
      </c>
      <c r="C46" s="85" t="s">
        <v>155</v>
      </c>
      <c r="D46" s="85" t="s">
        <v>166</v>
      </c>
      <c r="E46" s="85" t="s">
        <v>167</v>
      </c>
      <c r="F46" s="85" t="s">
        <v>158</v>
      </c>
      <c r="G46" s="85" t="s">
        <v>159</v>
      </c>
      <c r="H46" s="83" t="s">
        <v>209</v>
      </c>
      <c r="I46" s="128">
        <v>3680101.9040000001</v>
      </c>
      <c r="J46" s="88"/>
      <c r="K46" s="129">
        <v>165048.89000000001</v>
      </c>
    </row>
    <row r="47" spans="1:11" hidden="1" x14ac:dyDescent="0.25">
      <c r="A47" s="83" t="s">
        <v>153</v>
      </c>
      <c r="B47" s="85" t="s">
        <v>154</v>
      </c>
      <c r="C47" s="85" t="s">
        <v>168</v>
      </c>
      <c r="D47" s="85" t="s">
        <v>169</v>
      </c>
      <c r="E47" s="85" t="s">
        <v>157</v>
      </c>
      <c r="F47" s="85" t="s">
        <v>158</v>
      </c>
      <c r="G47" s="85" t="s">
        <v>159</v>
      </c>
      <c r="H47" s="83" t="s">
        <v>194</v>
      </c>
      <c r="I47" s="128">
        <v>-16424</v>
      </c>
      <c r="J47" s="88"/>
      <c r="K47" s="129">
        <v>-650.67999999999995</v>
      </c>
    </row>
    <row r="48" spans="1:11" x14ac:dyDescent="0.25">
      <c r="A48" s="83" t="s">
        <v>153</v>
      </c>
      <c r="B48" s="85" t="s">
        <v>154</v>
      </c>
      <c r="C48" s="85" t="s">
        <v>168</v>
      </c>
      <c r="D48" s="85" t="s">
        <v>169</v>
      </c>
      <c r="E48" s="85" t="s">
        <v>157</v>
      </c>
      <c r="F48" s="85" t="s">
        <v>158</v>
      </c>
      <c r="G48" s="85" t="s">
        <v>159</v>
      </c>
      <c r="H48" s="83" t="s">
        <v>207</v>
      </c>
      <c r="I48" s="128">
        <v>13280</v>
      </c>
      <c r="J48" s="88"/>
      <c r="K48" s="129">
        <v>589.48</v>
      </c>
    </row>
    <row r="49" spans="1:11" x14ac:dyDescent="0.25">
      <c r="A49" s="83" t="s">
        <v>153</v>
      </c>
      <c r="B49" s="85" t="s">
        <v>154</v>
      </c>
      <c r="C49" s="85" t="s">
        <v>168</v>
      </c>
      <c r="D49" s="85" t="s">
        <v>169</v>
      </c>
      <c r="E49" s="85" t="s">
        <v>157</v>
      </c>
      <c r="F49" s="85" t="s">
        <v>158</v>
      </c>
      <c r="G49" s="85" t="s">
        <v>159</v>
      </c>
      <c r="H49" s="83" t="s">
        <v>208</v>
      </c>
      <c r="I49" s="128">
        <v>116</v>
      </c>
      <c r="J49" s="88"/>
      <c r="K49" s="129">
        <v>5.17</v>
      </c>
    </row>
    <row r="50" spans="1:11" x14ac:dyDescent="0.25">
      <c r="A50" s="83" t="s">
        <v>153</v>
      </c>
      <c r="B50" s="85" t="s">
        <v>154</v>
      </c>
      <c r="C50" s="85" t="s">
        <v>168</v>
      </c>
      <c r="D50" s="85" t="s">
        <v>169</v>
      </c>
      <c r="E50" s="85" t="s">
        <v>157</v>
      </c>
      <c r="F50" s="85" t="s">
        <v>158</v>
      </c>
      <c r="G50" s="85" t="s">
        <v>159</v>
      </c>
      <c r="H50" s="83" t="s">
        <v>209</v>
      </c>
      <c r="I50" s="128">
        <v>80</v>
      </c>
      <c r="J50" s="88"/>
      <c r="K50" s="129">
        <v>3.59</v>
      </c>
    </row>
    <row r="51" spans="1:11" x14ac:dyDescent="0.25">
      <c r="A51" s="83" t="s">
        <v>153</v>
      </c>
      <c r="B51" s="85" t="s">
        <v>154</v>
      </c>
      <c r="C51" s="85" t="s">
        <v>168</v>
      </c>
      <c r="D51" s="85" t="s">
        <v>169</v>
      </c>
      <c r="E51" s="85" t="s">
        <v>157</v>
      </c>
      <c r="F51" s="85" t="s">
        <v>158</v>
      </c>
      <c r="G51" s="85" t="s">
        <v>159</v>
      </c>
      <c r="H51" s="83" t="s">
        <v>210</v>
      </c>
      <c r="I51" s="128">
        <v>2240</v>
      </c>
      <c r="J51" s="88"/>
      <c r="K51" s="129">
        <v>100.73</v>
      </c>
    </row>
    <row r="52" spans="1:11" x14ac:dyDescent="0.25">
      <c r="A52" s="83" t="s">
        <v>153</v>
      </c>
      <c r="B52" s="85" t="s">
        <v>154</v>
      </c>
      <c r="C52" s="85" t="s">
        <v>168</v>
      </c>
      <c r="D52" s="85" t="s">
        <v>169</v>
      </c>
      <c r="E52" s="85" t="s">
        <v>157</v>
      </c>
      <c r="F52" s="85" t="s">
        <v>158</v>
      </c>
      <c r="G52" s="85" t="s">
        <v>159</v>
      </c>
      <c r="H52" s="83" t="s">
        <v>212</v>
      </c>
      <c r="I52" s="128">
        <v>708</v>
      </c>
      <c r="J52" s="88"/>
      <c r="K52" s="129">
        <v>32.159999999999997</v>
      </c>
    </row>
    <row r="53" spans="1:11" hidden="1" x14ac:dyDescent="0.25">
      <c r="A53" s="83" t="s">
        <v>153</v>
      </c>
      <c r="B53" s="85" t="s">
        <v>154</v>
      </c>
      <c r="C53" s="85" t="s">
        <v>168</v>
      </c>
      <c r="D53" s="85" t="s">
        <v>213</v>
      </c>
      <c r="E53" s="85" t="s">
        <v>161</v>
      </c>
      <c r="F53" s="85" t="s">
        <v>158</v>
      </c>
      <c r="G53" s="85" t="s">
        <v>159</v>
      </c>
      <c r="H53" s="83" t="s">
        <v>194</v>
      </c>
      <c r="I53" s="128">
        <v>-309300</v>
      </c>
      <c r="J53" s="88"/>
      <c r="K53" s="129">
        <v>-12253.84</v>
      </c>
    </row>
    <row r="54" spans="1:11" x14ac:dyDescent="0.25">
      <c r="A54" s="83" t="s">
        <v>153</v>
      </c>
      <c r="B54" s="85" t="s">
        <v>154</v>
      </c>
      <c r="C54" s="85" t="s">
        <v>168</v>
      </c>
      <c r="D54" s="85" t="s">
        <v>213</v>
      </c>
      <c r="E54" s="85" t="s">
        <v>161</v>
      </c>
      <c r="F54" s="85" t="s">
        <v>158</v>
      </c>
      <c r="G54" s="85" t="s">
        <v>159</v>
      </c>
      <c r="H54" s="83" t="s">
        <v>324</v>
      </c>
      <c r="I54" s="128">
        <v>149746.79999999999</v>
      </c>
      <c r="J54" s="88"/>
      <c r="K54" s="129">
        <v>6669.72</v>
      </c>
    </row>
    <row r="55" spans="1:11" x14ac:dyDescent="0.25">
      <c r="A55" s="83" t="s">
        <v>153</v>
      </c>
      <c r="B55" s="85" t="s">
        <v>154</v>
      </c>
      <c r="C55" s="85" t="s">
        <v>168</v>
      </c>
      <c r="D55" s="85" t="s">
        <v>213</v>
      </c>
      <c r="E55" s="85" t="s">
        <v>161</v>
      </c>
      <c r="F55" s="85" t="s">
        <v>158</v>
      </c>
      <c r="G55" s="85" t="s">
        <v>159</v>
      </c>
      <c r="H55" s="83" t="s">
        <v>212</v>
      </c>
      <c r="I55" s="128">
        <v>159553.20000000001</v>
      </c>
      <c r="J55" s="88"/>
      <c r="K55" s="129">
        <v>7248.5</v>
      </c>
    </row>
    <row r="56" spans="1:11" hidden="1" x14ac:dyDescent="0.25">
      <c r="A56" s="83" t="s">
        <v>153</v>
      </c>
      <c r="B56" s="85" t="s">
        <v>154</v>
      </c>
      <c r="C56" s="85" t="s">
        <v>170</v>
      </c>
      <c r="D56" s="85" t="s">
        <v>171</v>
      </c>
      <c r="E56" s="85" t="s">
        <v>157</v>
      </c>
      <c r="F56" s="85" t="s">
        <v>158</v>
      </c>
      <c r="G56" s="85" t="s">
        <v>159</v>
      </c>
      <c r="H56" s="83" t="s">
        <v>194</v>
      </c>
      <c r="I56" s="128">
        <v>-414512.77899999998</v>
      </c>
      <c r="J56" s="88"/>
      <c r="K56" s="129">
        <v>-16422.150000000001</v>
      </c>
    </row>
    <row r="57" spans="1:11" x14ac:dyDescent="0.25">
      <c r="A57" s="83" t="s">
        <v>153</v>
      </c>
      <c r="B57" s="85" t="s">
        <v>154</v>
      </c>
      <c r="C57" s="85" t="s">
        <v>170</v>
      </c>
      <c r="D57" s="85" t="s">
        <v>171</v>
      </c>
      <c r="E57" s="85" t="s">
        <v>157</v>
      </c>
      <c r="F57" s="85" t="s">
        <v>158</v>
      </c>
      <c r="G57" s="85" t="s">
        <v>159</v>
      </c>
      <c r="H57" s="83" t="s">
        <v>207</v>
      </c>
      <c r="I57" s="128">
        <v>102756.879</v>
      </c>
      <c r="J57" s="88"/>
      <c r="K57" s="129">
        <v>4561.3100000000004</v>
      </c>
    </row>
    <row r="58" spans="1:11" x14ac:dyDescent="0.25">
      <c r="A58" s="83" t="s">
        <v>153</v>
      </c>
      <c r="B58" s="85" t="s">
        <v>154</v>
      </c>
      <c r="C58" s="85" t="s">
        <v>170</v>
      </c>
      <c r="D58" s="85" t="s">
        <v>171</v>
      </c>
      <c r="E58" s="85" t="s">
        <v>157</v>
      </c>
      <c r="F58" s="85" t="s">
        <v>158</v>
      </c>
      <c r="G58" s="85" t="s">
        <v>159</v>
      </c>
      <c r="H58" s="83" t="s">
        <v>209</v>
      </c>
      <c r="I58" s="128">
        <v>2999</v>
      </c>
      <c r="J58" s="88"/>
      <c r="K58" s="129">
        <v>134.51</v>
      </c>
    </row>
    <row r="59" spans="1:11" x14ac:dyDescent="0.25">
      <c r="A59" s="83" t="s">
        <v>153</v>
      </c>
      <c r="B59" s="85" t="s">
        <v>154</v>
      </c>
      <c r="C59" s="85" t="s">
        <v>170</v>
      </c>
      <c r="D59" s="85" t="s">
        <v>171</v>
      </c>
      <c r="E59" s="85" t="s">
        <v>157</v>
      </c>
      <c r="F59" s="85" t="s">
        <v>158</v>
      </c>
      <c r="G59" s="85" t="s">
        <v>159</v>
      </c>
      <c r="H59" s="83" t="s">
        <v>210</v>
      </c>
      <c r="I59" s="128">
        <v>12024</v>
      </c>
      <c r="J59" s="88"/>
      <c r="K59" s="129">
        <v>540.71</v>
      </c>
    </row>
    <row r="60" spans="1:11" x14ac:dyDescent="0.25">
      <c r="A60" s="83" t="s">
        <v>153</v>
      </c>
      <c r="B60" s="85" t="s">
        <v>154</v>
      </c>
      <c r="C60" s="85" t="s">
        <v>170</v>
      </c>
      <c r="D60" s="85" t="s">
        <v>171</v>
      </c>
      <c r="E60" s="85" t="s">
        <v>157</v>
      </c>
      <c r="F60" s="85" t="s">
        <v>158</v>
      </c>
      <c r="G60" s="85" t="s">
        <v>159</v>
      </c>
      <c r="H60" s="83" t="s">
        <v>211</v>
      </c>
      <c r="I60" s="128">
        <v>238</v>
      </c>
      <c r="J60" s="88"/>
      <c r="K60" s="129">
        <v>10.75</v>
      </c>
    </row>
    <row r="61" spans="1:11" x14ac:dyDescent="0.25">
      <c r="A61" s="83" t="s">
        <v>153</v>
      </c>
      <c r="B61" s="85" t="s">
        <v>154</v>
      </c>
      <c r="C61" s="85" t="s">
        <v>170</v>
      </c>
      <c r="D61" s="85" t="s">
        <v>171</v>
      </c>
      <c r="E61" s="85" t="s">
        <v>157</v>
      </c>
      <c r="F61" s="85" t="s">
        <v>158</v>
      </c>
      <c r="G61" s="85" t="s">
        <v>159</v>
      </c>
      <c r="H61" s="83" t="s">
        <v>212</v>
      </c>
      <c r="I61" s="128">
        <v>296494.90000000002</v>
      </c>
      <c r="J61" s="88"/>
      <c r="K61" s="129">
        <v>13469.76</v>
      </c>
    </row>
    <row r="62" spans="1:11" hidden="1" x14ac:dyDescent="0.25">
      <c r="A62" s="83" t="s">
        <v>153</v>
      </c>
      <c r="B62" s="85" t="s">
        <v>154</v>
      </c>
      <c r="C62" s="85" t="s">
        <v>170</v>
      </c>
      <c r="D62" s="85" t="s">
        <v>172</v>
      </c>
      <c r="E62" s="85" t="s">
        <v>161</v>
      </c>
      <c r="F62" s="85" t="s">
        <v>158</v>
      </c>
      <c r="G62" s="85" t="s">
        <v>159</v>
      </c>
      <c r="H62" s="83" t="s">
        <v>194</v>
      </c>
      <c r="I62" s="128">
        <v>-54854</v>
      </c>
      <c r="J62" s="88"/>
      <c r="K62" s="129">
        <v>-2173.21</v>
      </c>
    </row>
    <row r="63" spans="1:11" x14ac:dyDescent="0.25">
      <c r="A63" s="83" t="s">
        <v>153</v>
      </c>
      <c r="B63" s="85" t="s">
        <v>154</v>
      </c>
      <c r="C63" s="85" t="s">
        <v>170</v>
      </c>
      <c r="D63" s="85" t="s">
        <v>172</v>
      </c>
      <c r="E63" s="85" t="s">
        <v>161</v>
      </c>
      <c r="F63" s="85" t="s">
        <v>158</v>
      </c>
      <c r="G63" s="85" t="s">
        <v>159</v>
      </c>
      <c r="H63" s="83" t="s">
        <v>207</v>
      </c>
      <c r="I63" s="128">
        <v>24000</v>
      </c>
      <c r="J63" s="88"/>
      <c r="K63" s="129">
        <v>1065.3399999999999</v>
      </c>
    </row>
    <row r="64" spans="1:11" x14ac:dyDescent="0.25">
      <c r="A64" s="83" t="s">
        <v>153</v>
      </c>
      <c r="B64" s="85" t="s">
        <v>154</v>
      </c>
      <c r="C64" s="85" t="s">
        <v>170</v>
      </c>
      <c r="D64" s="85" t="s">
        <v>172</v>
      </c>
      <c r="E64" s="85" t="s">
        <v>161</v>
      </c>
      <c r="F64" s="85" t="s">
        <v>158</v>
      </c>
      <c r="G64" s="85" t="s">
        <v>159</v>
      </c>
      <c r="H64" s="83" t="s">
        <v>212</v>
      </c>
      <c r="I64" s="132">
        <v>30854</v>
      </c>
      <c r="J64" s="89"/>
      <c r="K64" s="130">
        <v>1401.7</v>
      </c>
    </row>
    <row r="66" spans="8:11" x14ac:dyDescent="0.25">
      <c r="I66" s="90">
        <v>50729428.295000002</v>
      </c>
      <c r="J66" t="s">
        <v>383</v>
      </c>
      <c r="K66" s="90"/>
    </row>
    <row r="68" spans="8:11" ht="15.75" x14ac:dyDescent="0.25">
      <c r="H68" s="203" t="s">
        <v>233</v>
      </c>
      <c r="I68" s="90">
        <v>31095567</v>
      </c>
      <c r="J68" t="s">
        <v>384</v>
      </c>
    </row>
    <row r="69" spans="8:11" ht="15.75" x14ac:dyDescent="0.25">
      <c r="H69" s="203" t="s">
        <v>234</v>
      </c>
      <c r="I69" s="94">
        <v>32501451</v>
      </c>
      <c r="J69" t="s">
        <v>366</v>
      </c>
    </row>
    <row r="70" spans="8:11" x14ac:dyDescent="0.25">
      <c r="I70" s="91">
        <v>-1405884</v>
      </c>
      <c r="J70" t="s">
        <v>174</v>
      </c>
    </row>
    <row r="72" spans="8:11" ht="16.5" thickBot="1" x14ac:dyDescent="0.3">
      <c r="I72" s="95">
        <v>49323544.295000002</v>
      </c>
      <c r="J72" t="s">
        <v>175</v>
      </c>
    </row>
    <row r="73" spans="8:11" ht="15.75" thickTop="1" x14ac:dyDescent="0.25"/>
  </sheetData>
  <autoFilter ref="A8:K64">
    <filterColumn colId="7">
      <filters>
        <filter val="0.04350900"/>
        <filter val="0.04395900"/>
        <filter val="0.04409000"/>
        <filter val="0.04438900"/>
        <filter val="0.04454000"/>
        <filter val="0.04457900"/>
        <filter val="0.04484900"/>
        <filter val="0.04497000"/>
        <filter val="0.04516000"/>
        <filter val="0.04543000"/>
      </filters>
    </filterColumn>
  </autoFilter>
  <printOptions horizontalCentered="1"/>
  <pageMargins left="0" right="0" top="0.65" bottom="0.75" header="0.3" footer="0.1"/>
  <pageSetup scale="80" orientation="landscape" horizontalDpi="1200" verticalDpi="1200" r:id="rId1"/>
  <headerFooter alignWithMargins="0">
    <oddFooter>&amp;L&amp;Z&amp;F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A5" sqref="A5:XFD5"/>
    </sheetView>
  </sheetViews>
  <sheetFormatPr defaultRowHeight="15" outlineLevelRow="1" x14ac:dyDescent="0.25"/>
  <cols>
    <col min="1" max="1" width="10" customWidth="1"/>
    <col min="2" max="2" width="30.5703125" customWidth="1"/>
    <col min="3" max="3" width="4" customWidth="1"/>
    <col min="4" max="4" width="12.85546875" customWidth="1"/>
    <col min="5" max="5" width="4.85546875" customWidth="1"/>
    <col min="6" max="6" width="11.42578125" customWidth="1"/>
    <col min="7" max="7" width="5.85546875" customWidth="1"/>
    <col min="8" max="8" width="16.5703125" customWidth="1"/>
    <col min="9" max="9" width="3.28515625" customWidth="1"/>
    <col min="12" max="12" width="0" hidden="1" customWidth="1"/>
    <col min="13" max="13" width="13.140625" hidden="1" customWidth="1"/>
    <col min="14" max="14" width="9.85546875" hidden="1" customWidth="1"/>
    <col min="15" max="15" width="11.7109375" hidden="1" customWidth="1"/>
    <col min="16" max="16" width="13.28515625" hidden="1" customWidth="1"/>
    <col min="17" max="17" width="0" hidden="1" customWidth="1"/>
    <col min="18" max="18" width="14.42578125" customWidth="1"/>
  </cols>
  <sheetData>
    <row r="1" spans="1:18" ht="26.25" x14ac:dyDescent="0.4">
      <c r="A1" s="313" t="s">
        <v>740</v>
      </c>
    </row>
    <row r="3" spans="1:18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5" spans="1:18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18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18" x14ac:dyDescent="0.25">
      <c r="B7" s="403">
        <v>44652</v>
      </c>
      <c r="C7" s="403"/>
      <c r="D7" s="403"/>
      <c r="E7" s="403"/>
      <c r="F7" s="403"/>
      <c r="G7" s="403"/>
      <c r="H7" s="403"/>
      <c r="I7" s="403"/>
    </row>
    <row r="8" spans="1:18" ht="21.75" customHeight="1" x14ac:dyDescent="0.25">
      <c r="E8" s="105"/>
    </row>
    <row r="9" spans="1:18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102" t="s">
        <v>181</v>
      </c>
      <c r="M9" s="404" t="s">
        <v>352</v>
      </c>
      <c r="N9" s="404"/>
      <c r="O9" s="404"/>
      <c r="R9" s="215"/>
    </row>
    <row r="10" spans="1:18" s="76" customFormat="1" ht="16.5" thickTop="1" thickBot="1" x14ac:dyDescent="0.3">
      <c r="B10" s="97" t="s">
        <v>206</v>
      </c>
      <c r="C10" s="109" t="s">
        <v>139</v>
      </c>
      <c r="D10" s="322" t="s">
        <v>739</v>
      </c>
      <c r="E10" s="109" t="s">
        <v>193</v>
      </c>
      <c r="F10" s="323" t="s">
        <v>739</v>
      </c>
      <c r="H10" s="104">
        <v>1347896.5298351999</v>
      </c>
      <c r="J10" s="100"/>
      <c r="M10" s="209">
        <v>0</v>
      </c>
      <c r="N10" t="s">
        <v>345</v>
      </c>
      <c r="O10"/>
      <c r="R10" s="212"/>
    </row>
    <row r="11" spans="1:18" s="76" customFormat="1" hidden="1" outlineLevel="1" x14ac:dyDescent="0.25">
      <c r="B11" s="97">
        <v>0</v>
      </c>
      <c r="C11" s="109" t="s">
        <v>351</v>
      </c>
      <c r="D11" s="98">
        <v>0</v>
      </c>
      <c r="E11" s="109" t="s">
        <v>193</v>
      </c>
      <c r="F11" s="76">
        <v>4.6440000000000002E-2</v>
      </c>
      <c r="H11" s="104">
        <v>0</v>
      </c>
      <c r="J11" s="100"/>
      <c r="M11" s="209"/>
      <c r="N11"/>
      <c r="O11"/>
      <c r="R11" s="214"/>
    </row>
    <row r="12" spans="1:18" s="76" customFormat="1" ht="15.75" hidden="1" outlineLevel="1" x14ac:dyDescent="0.25">
      <c r="B12" s="97">
        <v>0</v>
      </c>
      <c r="C12" s="109" t="s">
        <v>204</v>
      </c>
      <c r="D12" s="98"/>
      <c r="E12" s="211"/>
      <c r="F12" s="76">
        <v>4.5749999999999999E-2</v>
      </c>
      <c r="H12" s="104">
        <v>0</v>
      </c>
      <c r="J12" s="100"/>
      <c r="M12" s="213">
        <v>0</v>
      </c>
      <c r="N12" t="s">
        <v>350</v>
      </c>
      <c r="O12"/>
      <c r="R12" s="212"/>
    </row>
    <row r="13" spans="1:18" s="76" customFormat="1" ht="17.25" outlineLevel="1" thickTop="1" thickBot="1" x14ac:dyDescent="0.3">
      <c r="B13" s="97" t="s">
        <v>385</v>
      </c>
      <c r="C13" s="109"/>
      <c r="D13" s="98">
        <v>0</v>
      </c>
      <c r="E13" s="211"/>
      <c r="F13" s="98"/>
      <c r="G13" s="109" t="s">
        <v>351</v>
      </c>
      <c r="H13" s="104">
        <v>108.48</v>
      </c>
      <c r="J13" s="100"/>
      <c r="M13" s="210"/>
      <c r="N13"/>
      <c r="O13"/>
    </row>
    <row r="14" spans="1:18" s="76" customFormat="1" ht="15.75" thickTop="1" x14ac:dyDescent="0.25">
      <c r="B14" s="97" t="s">
        <v>179</v>
      </c>
      <c r="C14" s="109" t="s">
        <v>187</v>
      </c>
      <c r="D14" s="314" t="s">
        <v>739</v>
      </c>
      <c r="E14" s="109" t="s">
        <v>190</v>
      </c>
      <c r="F14" s="317" t="s">
        <v>739</v>
      </c>
      <c r="G14" s="109"/>
      <c r="H14" s="104">
        <v>1266153.75</v>
      </c>
      <c r="J14" s="99"/>
      <c r="M14" s="209">
        <v>0</v>
      </c>
      <c r="N14" t="s">
        <v>348</v>
      </c>
      <c r="O14"/>
    </row>
    <row r="15" spans="1:18" s="76" customFormat="1" x14ac:dyDescent="0.25">
      <c r="B15" s="97" t="s">
        <v>191</v>
      </c>
      <c r="C15" s="109" t="s">
        <v>232</v>
      </c>
      <c r="D15" s="315" t="s">
        <v>739</v>
      </c>
      <c r="E15" s="109" t="s">
        <v>190</v>
      </c>
      <c r="F15" s="318" t="s">
        <v>739</v>
      </c>
      <c r="G15" s="112"/>
      <c r="H15" s="104">
        <v>152005.32750000001</v>
      </c>
      <c r="J15" s="99"/>
      <c r="M15" s="209"/>
      <c r="N15"/>
      <c r="O15"/>
    </row>
    <row r="16" spans="1:18" s="76" customFormat="1" ht="16.5" thickBot="1" x14ac:dyDescent="0.3">
      <c r="B16" s="97" t="s">
        <v>192</v>
      </c>
      <c r="C16" s="109" t="s">
        <v>232</v>
      </c>
      <c r="D16" s="316" t="s">
        <v>739</v>
      </c>
      <c r="E16" s="111"/>
      <c r="F16" s="319" t="s">
        <v>739</v>
      </c>
      <c r="G16" s="109" t="s">
        <v>232</v>
      </c>
      <c r="H16" s="121">
        <v>-108579.42</v>
      </c>
      <c r="J16" s="99"/>
      <c r="M16" s="206"/>
      <c r="N16"/>
      <c r="O16"/>
    </row>
    <row r="17" spans="2:18" s="76" customFormat="1" ht="16.5" thickTop="1" x14ac:dyDescent="0.25">
      <c r="B17" s="97" t="s">
        <v>386</v>
      </c>
      <c r="C17" s="109"/>
      <c r="D17" s="122"/>
      <c r="E17" s="111"/>
      <c r="F17" s="120"/>
      <c r="G17" s="109" t="s">
        <v>230</v>
      </c>
      <c r="H17" s="121">
        <v>287.86</v>
      </c>
      <c r="J17" s="99"/>
      <c r="M17" s="206"/>
      <c r="N17"/>
      <c r="O17"/>
    </row>
    <row r="18" spans="2:18" s="76" customFormat="1" ht="15.75" outlineLevel="1" x14ac:dyDescent="0.25">
      <c r="B18" s="97" t="s">
        <v>347</v>
      </c>
      <c r="C18" s="109"/>
      <c r="D18" s="122"/>
      <c r="E18" s="111"/>
      <c r="F18" s="120"/>
      <c r="G18" s="109" t="s">
        <v>231</v>
      </c>
      <c r="H18" s="121">
        <v>-1714.46</v>
      </c>
      <c r="J18" s="99"/>
      <c r="M18" s="206"/>
      <c r="N18"/>
      <c r="O18"/>
    </row>
    <row r="19" spans="2:18" s="76" customFormat="1" ht="17.25" customHeight="1" x14ac:dyDescent="0.25">
      <c r="B19" s="97" t="s">
        <v>173</v>
      </c>
      <c r="C19" s="97"/>
      <c r="D19" s="113">
        <v>64049473.079999998</v>
      </c>
      <c r="E19" s="114" t="s">
        <v>137</v>
      </c>
      <c r="F19" s="115"/>
      <c r="G19" s="115"/>
      <c r="H19" s="116">
        <v>2656158.0673352</v>
      </c>
      <c r="K19" s="76" t="s">
        <v>362</v>
      </c>
    </row>
    <row r="20" spans="2:18" s="76" customFormat="1" ht="25.5" customHeight="1" x14ac:dyDescent="0.2">
      <c r="D20" s="108" t="s">
        <v>185</v>
      </c>
      <c r="E20" s="99"/>
      <c r="H20" s="108" t="s">
        <v>186</v>
      </c>
      <c r="M20" s="404" t="s">
        <v>189</v>
      </c>
      <c r="N20" s="404"/>
      <c r="O20" s="404"/>
    </row>
    <row r="21" spans="2:18" s="76" customFormat="1" x14ac:dyDescent="0.25">
      <c r="D21" s="99"/>
      <c r="E21" s="99"/>
      <c r="F21" s="97" t="s">
        <v>183</v>
      </c>
      <c r="G21" s="208" t="s">
        <v>186</v>
      </c>
      <c r="H21" s="104">
        <v>2656158.0673352</v>
      </c>
      <c r="L21" s="207" t="s">
        <v>190</v>
      </c>
      <c r="M21" s="118">
        <v>58067.76</v>
      </c>
      <c r="N21" t="s">
        <v>345</v>
      </c>
      <c r="O21"/>
    </row>
    <row r="22" spans="2:18" s="76" customFormat="1" ht="15.75" thickBot="1" x14ac:dyDescent="0.3">
      <c r="D22" s="99"/>
      <c r="E22" s="99"/>
      <c r="F22" s="97" t="s">
        <v>182</v>
      </c>
      <c r="G22" s="208" t="s">
        <v>185</v>
      </c>
      <c r="H22" s="289">
        <v>64049473.079999998</v>
      </c>
      <c r="L22" s="207" t="s">
        <v>190</v>
      </c>
      <c r="M22" s="119">
        <v>-58887</v>
      </c>
      <c r="N22" t="s">
        <v>344</v>
      </c>
      <c r="O22"/>
      <c r="R22" s="126"/>
    </row>
    <row r="23" spans="2:18" s="76" customFormat="1" ht="15" customHeight="1" thickTop="1" thickBot="1" x14ac:dyDescent="0.3">
      <c r="D23" s="99"/>
      <c r="E23" s="99"/>
      <c r="F23" s="97" t="s">
        <v>184</v>
      </c>
      <c r="G23" s="97"/>
      <c r="H23" s="320" t="s">
        <v>739</v>
      </c>
      <c r="I23" s="107" t="s">
        <v>137</v>
      </c>
      <c r="L23" s="207" t="s">
        <v>190</v>
      </c>
      <c r="M23" s="118">
        <v>-819.23999999999796</v>
      </c>
      <c r="N23" t="s">
        <v>343</v>
      </c>
      <c r="O23"/>
    </row>
    <row r="24" spans="2:18" s="76" customFormat="1" ht="15.75" thickTop="1" x14ac:dyDescent="0.25">
      <c r="M24" s="206" t="s">
        <v>342</v>
      </c>
      <c r="N24"/>
      <c r="O24"/>
    </row>
    <row r="28" spans="2:18" ht="21" customHeight="1" x14ac:dyDescent="0.25">
      <c r="B28" t="s">
        <v>341</v>
      </c>
      <c r="D28" s="110"/>
      <c r="H28" s="124"/>
    </row>
    <row r="29" spans="2:18" x14ac:dyDescent="0.25">
      <c r="B29" t="s">
        <v>340</v>
      </c>
    </row>
    <row r="30" spans="2:18" x14ac:dyDescent="0.25">
      <c r="B30" t="s">
        <v>339</v>
      </c>
      <c r="D30" s="91"/>
      <c r="N30" s="404" t="s">
        <v>189</v>
      </c>
      <c r="O30" s="404"/>
      <c r="P30" s="404"/>
    </row>
    <row r="31" spans="2:18" x14ac:dyDescent="0.25">
      <c r="N31" s="205">
        <v>0</v>
      </c>
      <c r="O31" t="s">
        <v>338</v>
      </c>
    </row>
    <row r="32" spans="2:18" x14ac:dyDescent="0.25">
      <c r="N32" s="94">
        <v>0</v>
      </c>
      <c r="O32" t="s">
        <v>337</v>
      </c>
    </row>
    <row r="33" spans="2:15" x14ac:dyDescent="0.25">
      <c r="H33" s="124"/>
      <c r="N33" s="90">
        <v>0</v>
      </c>
      <c r="O33" t="s">
        <v>336</v>
      </c>
    </row>
    <row r="34" spans="2:15" x14ac:dyDescent="0.25">
      <c r="N34" s="90">
        <v>0</v>
      </c>
      <c r="O34" t="s">
        <v>335</v>
      </c>
    </row>
    <row r="35" spans="2:15" x14ac:dyDescent="0.25">
      <c r="H35" s="124"/>
    </row>
    <row r="37" spans="2:15" x14ac:dyDescent="0.25">
      <c r="B37" s="123"/>
    </row>
  </sheetData>
  <mergeCells count="7">
    <mergeCell ref="A3:R3"/>
    <mergeCell ref="N30:P30"/>
    <mergeCell ref="B5:I5"/>
    <mergeCell ref="B6:I6"/>
    <mergeCell ref="B7:I7"/>
    <mergeCell ref="M9:O9"/>
    <mergeCell ref="M20:O20"/>
  </mergeCells>
  <pageMargins left="0.7" right="0.7" top="0.75" bottom="0.75" header="0.3" footer="0.2"/>
  <pageSetup orientation="portrait" horizontalDpi="1200" verticalDpi="1200" r:id="rId1"/>
  <headerFooter alignWithMargins="0">
    <oddFooter>&amp;L&amp;Z&amp;F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topLeftCell="A7" zoomScale="87" zoomScaleNormal="87" workbookViewId="0">
      <selection activeCell="H15" sqref="H15"/>
    </sheetView>
  </sheetViews>
  <sheetFormatPr defaultRowHeight="15" x14ac:dyDescent="0.25"/>
  <cols>
    <col min="1" max="1" width="11.7109375" customWidth="1"/>
    <col min="2" max="2" width="11.85546875" customWidth="1"/>
    <col min="3" max="25" width="7.85546875" customWidth="1"/>
    <col min="31" max="31" width="12.5703125" customWidth="1"/>
  </cols>
  <sheetData>
    <row r="1" spans="1:30" x14ac:dyDescent="0.25">
      <c r="A1" t="s">
        <v>387</v>
      </c>
    </row>
    <row r="3" spans="1:30" x14ac:dyDescent="0.25">
      <c r="A3" t="s">
        <v>136</v>
      </c>
      <c r="B3" t="s">
        <v>388</v>
      </c>
    </row>
    <row r="4" spans="1:30" x14ac:dyDescent="0.25">
      <c r="A4" t="s">
        <v>197</v>
      </c>
      <c r="B4" t="s">
        <v>356</v>
      </c>
    </row>
    <row r="5" spans="1:30" x14ac:dyDescent="0.25">
      <c r="A5" t="s">
        <v>198</v>
      </c>
      <c r="B5" t="s">
        <v>131</v>
      </c>
    </row>
    <row r="6" spans="1:30" x14ac:dyDescent="0.25">
      <c r="A6" t="s">
        <v>199</v>
      </c>
      <c r="B6" t="s">
        <v>132</v>
      </c>
    </row>
    <row r="7" spans="1:30" x14ac:dyDescent="0.25">
      <c r="A7" t="s">
        <v>200</v>
      </c>
      <c r="B7" t="s">
        <v>130</v>
      </c>
    </row>
    <row r="8" spans="1:30" x14ac:dyDescent="0.25">
      <c r="A8" t="s">
        <v>135</v>
      </c>
      <c r="B8" t="s">
        <v>134</v>
      </c>
    </row>
    <row r="10" spans="1:30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  <c r="AC10" t="s">
        <v>355</v>
      </c>
      <c r="AD10" t="s">
        <v>354</v>
      </c>
    </row>
    <row r="11" spans="1:30" x14ac:dyDescent="0.25">
      <c r="A11" s="75">
        <v>44652</v>
      </c>
      <c r="B11">
        <v>36.17</v>
      </c>
      <c r="C11">
        <v>36.17</v>
      </c>
      <c r="D11">
        <v>36.17</v>
      </c>
      <c r="E11">
        <v>36.17</v>
      </c>
      <c r="F11">
        <v>36.17</v>
      </c>
      <c r="G11">
        <v>36.17</v>
      </c>
      <c r="H11">
        <v>35.130000000000003</v>
      </c>
      <c r="I11">
        <v>35.130000000000003</v>
      </c>
      <c r="J11">
        <v>35.130000000000003</v>
      </c>
      <c r="K11">
        <v>35.130000000000003</v>
      </c>
      <c r="L11">
        <v>35.130000000000003</v>
      </c>
      <c r="M11">
        <v>35.130000000000003</v>
      </c>
      <c r="N11">
        <v>35.130000000000003</v>
      </c>
      <c r="O11">
        <v>35.130000000000003</v>
      </c>
      <c r="P11">
        <v>35.130000000000003</v>
      </c>
      <c r="Q11">
        <v>35.130000000000003</v>
      </c>
      <c r="R11">
        <v>35.130000000000003</v>
      </c>
      <c r="S11">
        <v>35.130000000000003</v>
      </c>
      <c r="T11">
        <v>35.130000000000003</v>
      </c>
      <c r="U11">
        <v>35.130000000000003</v>
      </c>
      <c r="V11">
        <v>35.130000000000003</v>
      </c>
      <c r="W11">
        <v>35.130000000000003</v>
      </c>
      <c r="X11">
        <v>36.17</v>
      </c>
      <c r="Y11">
        <v>36.17</v>
      </c>
      <c r="Z11">
        <v>35.130000000000003</v>
      </c>
      <c r="AA11">
        <v>36.17</v>
      </c>
      <c r="AB11">
        <v>35.479999999999997</v>
      </c>
    </row>
    <row r="12" spans="1:30" x14ac:dyDescent="0.25">
      <c r="A12" s="75">
        <v>44653</v>
      </c>
      <c r="B12">
        <v>36.17</v>
      </c>
      <c r="C12">
        <v>36.17</v>
      </c>
      <c r="D12">
        <v>36.17</v>
      </c>
      <c r="E12">
        <v>36.17</v>
      </c>
      <c r="F12">
        <v>36.17</v>
      </c>
      <c r="G12">
        <v>36.17</v>
      </c>
      <c r="H12">
        <v>35.130000000000003</v>
      </c>
      <c r="I12">
        <v>35.130000000000003</v>
      </c>
      <c r="J12">
        <v>35.130000000000003</v>
      </c>
      <c r="K12">
        <v>35.130000000000003</v>
      </c>
      <c r="L12">
        <v>35.130000000000003</v>
      </c>
      <c r="M12">
        <v>35.130000000000003</v>
      </c>
      <c r="N12">
        <v>35.130000000000003</v>
      </c>
      <c r="O12">
        <v>35.130000000000003</v>
      </c>
      <c r="P12">
        <v>35.130000000000003</v>
      </c>
      <c r="Q12">
        <v>35.130000000000003</v>
      </c>
      <c r="R12">
        <v>35.130000000000003</v>
      </c>
      <c r="S12">
        <v>35.130000000000003</v>
      </c>
      <c r="T12">
        <v>35.130000000000003</v>
      </c>
      <c r="U12">
        <v>35.130000000000003</v>
      </c>
      <c r="V12">
        <v>35.130000000000003</v>
      </c>
      <c r="W12">
        <v>35.130000000000003</v>
      </c>
      <c r="X12">
        <v>36.17</v>
      </c>
      <c r="Y12">
        <v>36.17</v>
      </c>
      <c r="Z12">
        <v>35.130000000000003</v>
      </c>
      <c r="AA12">
        <v>36.17</v>
      </c>
      <c r="AB12">
        <v>35.479999999999997</v>
      </c>
    </row>
    <row r="13" spans="1:30" x14ac:dyDescent="0.25">
      <c r="A13" s="75">
        <v>44654</v>
      </c>
      <c r="B13">
        <v>40.61</v>
      </c>
      <c r="C13">
        <v>40.61</v>
      </c>
      <c r="D13">
        <v>40.61</v>
      </c>
      <c r="E13">
        <v>40.61</v>
      </c>
      <c r="F13">
        <v>40.61</v>
      </c>
      <c r="G13">
        <v>40.61</v>
      </c>
      <c r="H13">
        <v>40.61</v>
      </c>
      <c r="I13">
        <v>40.61</v>
      </c>
      <c r="J13">
        <v>40.61</v>
      </c>
      <c r="K13">
        <v>40.61</v>
      </c>
      <c r="L13">
        <v>40.61</v>
      </c>
      <c r="M13">
        <v>40.61</v>
      </c>
      <c r="N13">
        <v>40.61</v>
      </c>
      <c r="O13">
        <v>40.61</v>
      </c>
      <c r="P13">
        <v>40.61</v>
      </c>
      <c r="Q13">
        <v>40.61</v>
      </c>
      <c r="R13">
        <v>40.61</v>
      </c>
      <c r="S13">
        <v>40.61</v>
      </c>
      <c r="T13">
        <v>40.61</v>
      </c>
      <c r="U13">
        <v>40.61</v>
      </c>
      <c r="V13">
        <v>40.61</v>
      </c>
      <c r="W13">
        <v>40.61</v>
      </c>
      <c r="X13">
        <v>40.61</v>
      </c>
      <c r="Y13">
        <v>40.61</v>
      </c>
      <c r="Z13">
        <v>0</v>
      </c>
      <c r="AA13">
        <v>40.61</v>
      </c>
      <c r="AB13">
        <v>40.61</v>
      </c>
    </row>
    <row r="14" spans="1:30" x14ac:dyDescent="0.25">
      <c r="A14" s="75">
        <v>44655</v>
      </c>
      <c r="B14">
        <v>40.61</v>
      </c>
      <c r="C14">
        <v>40.61</v>
      </c>
      <c r="D14">
        <v>40.61</v>
      </c>
      <c r="E14">
        <v>40.61</v>
      </c>
      <c r="F14">
        <v>40.61</v>
      </c>
      <c r="G14">
        <v>40.61</v>
      </c>
      <c r="H14">
        <v>39.659999999999997</v>
      </c>
      <c r="I14">
        <v>39.659999999999997</v>
      </c>
      <c r="J14">
        <v>39.659999999999997</v>
      </c>
      <c r="K14">
        <v>39.659999999999997</v>
      </c>
      <c r="L14">
        <v>39.659999999999997</v>
      </c>
      <c r="M14">
        <v>39.659999999999997</v>
      </c>
      <c r="N14">
        <v>39.659999999999997</v>
      </c>
      <c r="O14">
        <v>39.659999999999997</v>
      </c>
      <c r="P14">
        <v>39.659999999999997</v>
      </c>
      <c r="Q14">
        <v>39.659999999999997</v>
      </c>
      <c r="R14">
        <v>39.659999999999997</v>
      </c>
      <c r="S14">
        <v>39.659999999999997</v>
      </c>
      <c r="T14">
        <v>39.659999999999997</v>
      </c>
      <c r="U14">
        <v>39.659999999999997</v>
      </c>
      <c r="V14">
        <v>39.659999999999997</v>
      </c>
      <c r="W14">
        <v>39.659999999999997</v>
      </c>
      <c r="X14">
        <v>40.61</v>
      </c>
      <c r="Y14">
        <v>40.61</v>
      </c>
      <c r="Z14">
        <v>39.659999999999997</v>
      </c>
      <c r="AA14">
        <v>40.61</v>
      </c>
      <c r="AB14">
        <v>39.979999999999997</v>
      </c>
    </row>
    <row r="15" spans="1:30" x14ac:dyDescent="0.25">
      <c r="A15" s="75">
        <v>44656</v>
      </c>
      <c r="B15">
        <v>36.49</v>
      </c>
      <c r="C15">
        <v>36.49</v>
      </c>
      <c r="D15">
        <v>36.49</v>
      </c>
      <c r="E15">
        <v>36.49</v>
      </c>
      <c r="F15">
        <v>36.49</v>
      </c>
      <c r="G15">
        <v>36.49</v>
      </c>
      <c r="H15">
        <v>39.53</v>
      </c>
      <c r="I15">
        <v>39.53</v>
      </c>
      <c r="J15">
        <v>39.53</v>
      </c>
      <c r="K15">
        <v>39.53</v>
      </c>
      <c r="L15">
        <v>39.53</v>
      </c>
      <c r="M15">
        <v>39.53</v>
      </c>
      <c r="N15">
        <v>39.53</v>
      </c>
      <c r="O15">
        <v>39.53</v>
      </c>
      <c r="P15">
        <v>39.53</v>
      </c>
      <c r="Q15">
        <v>39.53</v>
      </c>
      <c r="R15">
        <v>39.53</v>
      </c>
      <c r="S15">
        <v>39.53</v>
      </c>
      <c r="T15">
        <v>39.53</v>
      </c>
      <c r="U15">
        <v>39.53</v>
      </c>
      <c r="V15">
        <v>39.53</v>
      </c>
      <c r="W15">
        <v>39.53</v>
      </c>
      <c r="X15">
        <v>36.49</v>
      </c>
      <c r="Y15">
        <v>36.49</v>
      </c>
      <c r="Z15">
        <v>39.53</v>
      </c>
      <c r="AA15">
        <v>36.49</v>
      </c>
      <c r="AB15">
        <v>38.520000000000003</v>
      </c>
    </row>
    <row r="16" spans="1:30" x14ac:dyDescent="0.25">
      <c r="A16" s="75">
        <v>44657</v>
      </c>
      <c r="B16">
        <v>51.32</v>
      </c>
      <c r="C16">
        <v>51.32</v>
      </c>
      <c r="D16">
        <v>51.32</v>
      </c>
      <c r="E16">
        <v>51.32</v>
      </c>
      <c r="F16">
        <v>51.32</v>
      </c>
      <c r="G16">
        <v>51.32</v>
      </c>
      <c r="H16">
        <v>61.16</v>
      </c>
      <c r="I16">
        <v>61.16</v>
      </c>
      <c r="J16">
        <v>61.16</v>
      </c>
      <c r="K16">
        <v>61.16</v>
      </c>
      <c r="L16">
        <v>61.16</v>
      </c>
      <c r="M16">
        <v>61.16</v>
      </c>
      <c r="N16">
        <v>61.16</v>
      </c>
      <c r="O16">
        <v>61.16</v>
      </c>
      <c r="P16">
        <v>61.16</v>
      </c>
      <c r="Q16">
        <v>61.16</v>
      </c>
      <c r="R16">
        <v>61.16</v>
      </c>
      <c r="S16">
        <v>61.16</v>
      </c>
      <c r="T16">
        <v>61.16</v>
      </c>
      <c r="U16">
        <v>61.16</v>
      </c>
      <c r="V16">
        <v>61.16</v>
      </c>
      <c r="W16">
        <v>61.16</v>
      </c>
      <c r="X16">
        <v>51.32</v>
      </c>
      <c r="Y16">
        <v>51.32</v>
      </c>
      <c r="Z16">
        <v>61.16</v>
      </c>
      <c r="AA16">
        <v>51.32</v>
      </c>
      <c r="AB16">
        <v>57.88</v>
      </c>
    </row>
    <row r="17" spans="1:28" x14ac:dyDescent="0.25">
      <c r="A17" s="75">
        <v>44658</v>
      </c>
      <c r="B17">
        <v>49.42</v>
      </c>
      <c r="C17">
        <v>49.42</v>
      </c>
      <c r="D17">
        <v>49.42</v>
      </c>
      <c r="E17">
        <v>49.42</v>
      </c>
      <c r="F17">
        <v>49.42</v>
      </c>
      <c r="G17">
        <v>49.42</v>
      </c>
      <c r="H17">
        <v>60.76</v>
      </c>
      <c r="I17">
        <v>60.76</v>
      </c>
      <c r="J17">
        <v>60.76</v>
      </c>
      <c r="K17">
        <v>60.76</v>
      </c>
      <c r="L17">
        <v>60.76</v>
      </c>
      <c r="M17">
        <v>60.76</v>
      </c>
      <c r="N17">
        <v>60.76</v>
      </c>
      <c r="O17">
        <v>60.76</v>
      </c>
      <c r="P17">
        <v>60.76</v>
      </c>
      <c r="Q17">
        <v>60.76</v>
      </c>
      <c r="R17">
        <v>60.76</v>
      </c>
      <c r="S17">
        <v>60.76</v>
      </c>
      <c r="T17">
        <v>60.76</v>
      </c>
      <c r="U17">
        <v>60.76</v>
      </c>
      <c r="V17">
        <v>60.76</v>
      </c>
      <c r="W17">
        <v>60.76</v>
      </c>
      <c r="X17">
        <v>49.42</v>
      </c>
      <c r="Y17">
        <v>49.42</v>
      </c>
      <c r="Z17">
        <v>60.76</v>
      </c>
      <c r="AA17">
        <v>49.42</v>
      </c>
      <c r="AB17">
        <v>56.98</v>
      </c>
    </row>
    <row r="18" spans="1:28" x14ac:dyDescent="0.25">
      <c r="A18" s="75">
        <v>44659</v>
      </c>
      <c r="B18">
        <v>37</v>
      </c>
      <c r="C18">
        <v>37</v>
      </c>
      <c r="D18">
        <v>37</v>
      </c>
      <c r="E18">
        <v>37</v>
      </c>
      <c r="F18">
        <v>37</v>
      </c>
      <c r="G18">
        <v>37</v>
      </c>
      <c r="H18">
        <v>40.68</v>
      </c>
      <c r="I18">
        <v>40.68</v>
      </c>
      <c r="J18">
        <v>40.68</v>
      </c>
      <c r="K18">
        <v>40.68</v>
      </c>
      <c r="L18">
        <v>40.68</v>
      </c>
      <c r="M18">
        <v>40.68</v>
      </c>
      <c r="N18">
        <v>40.68</v>
      </c>
      <c r="O18">
        <v>40.68</v>
      </c>
      <c r="P18">
        <v>40.68</v>
      </c>
      <c r="Q18">
        <v>40.68</v>
      </c>
      <c r="R18">
        <v>40.68</v>
      </c>
      <c r="S18">
        <v>40.68</v>
      </c>
      <c r="T18">
        <v>40.68</v>
      </c>
      <c r="U18">
        <v>40.68</v>
      </c>
      <c r="V18">
        <v>40.68</v>
      </c>
      <c r="W18">
        <v>40.68</v>
      </c>
      <c r="X18">
        <v>37</v>
      </c>
      <c r="Y18">
        <v>37</v>
      </c>
      <c r="Z18">
        <v>40.68</v>
      </c>
      <c r="AA18">
        <v>37</v>
      </c>
      <c r="AB18">
        <v>39.450000000000003</v>
      </c>
    </row>
    <row r="19" spans="1:28" x14ac:dyDescent="0.25">
      <c r="A19" s="75">
        <v>44660</v>
      </c>
      <c r="B19">
        <v>37</v>
      </c>
      <c r="C19">
        <v>37</v>
      </c>
      <c r="D19">
        <v>37</v>
      </c>
      <c r="E19">
        <v>37</v>
      </c>
      <c r="F19">
        <v>37</v>
      </c>
      <c r="G19">
        <v>37</v>
      </c>
      <c r="H19">
        <v>40.68</v>
      </c>
      <c r="I19">
        <v>40.68</v>
      </c>
      <c r="J19">
        <v>40.68</v>
      </c>
      <c r="K19">
        <v>40.68</v>
      </c>
      <c r="L19">
        <v>40.68</v>
      </c>
      <c r="M19">
        <v>40.68</v>
      </c>
      <c r="N19">
        <v>40.68</v>
      </c>
      <c r="O19">
        <v>40.68</v>
      </c>
      <c r="P19">
        <v>40.68</v>
      </c>
      <c r="Q19">
        <v>40.68</v>
      </c>
      <c r="R19">
        <v>40.68</v>
      </c>
      <c r="S19">
        <v>40.68</v>
      </c>
      <c r="T19">
        <v>40.68</v>
      </c>
      <c r="U19">
        <v>40.68</v>
      </c>
      <c r="V19">
        <v>40.68</v>
      </c>
      <c r="W19">
        <v>40.68</v>
      </c>
      <c r="X19">
        <v>37</v>
      </c>
      <c r="Y19">
        <v>37</v>
      </c>
      <c r="Z19">
        <v>40.68</v>
      </c>
      <c r="AA19">
        <v>37</v>
      </c>
      <c r="AB19">
        <v>39.450000000000003</v>
      </c>
    </row>
    <row r="20" spans="1:28" x14ac:dyDescent="0.25">
      <c r="A20" s="75">
        <v>44661</v>
      </c>
      <c r="B20">
        <v>56.35</v>
      </c>
      <c r="C20">
        <v>56.35</v>
      </c>
      <c r="D20">
        <v>56.35</v>
      </c>
      <c r="E20">
        <v>56.35</v>
      </c>
      <c r="F20">
        <v>56.35</v>
      </c>
      <c r="G20">
        <v>56.35</v>
      </c>
      <c r="H20">
        <v>56.35</v>
      </c>
      <c r="I20">
        <v>56.35</v>
      </c>
      <c r="J20">
        <v>56.35</v>
      </c>
      <c r="K20">
        <v>56.35</v>
      </c>
      <c r="L20">
        <v>56.35</v>
      </c>
      <c r="M20">
        <v>56.35</v>
      </c>
      <c r="N20">
        <v>56.35</v>
      </c>
      <c r="O20">
        <v>56.35</v>
      </c>
      <c r="P20">
        <v>56.35</v>
      </c>
      <c r="Q20">
        <v>56.35</v>
      </c>
      <c r="R20">
        <v>56.35</v>
      </c>
      <c r="S20">
        <v>56.35</v>
      </c>
      <c r="T20">
        <v>56.35</v>
      </c>
      <c r="U20">
        <v>56.35</v>
      </c>
      <c r="V20">
        <v>56.35</v>
      </c>
      <c r="W20">
        <v>56.35</v>
      </c>
      <c r="X20">
        <v>56.35</v>
      </c>
      <c r="Y20">
        <v>56.35</v>
      </c>
      <c r="Z20">
        <v>0</v>
      </c>
      <c r="AA20">
        <v>56.35</v>
      </c>
      <c r="AB20">
        <v>56.35</v>
      </c>
    </row>
    <row r="21" spans="1:28" x14ac:dyDescent="0.25">
      <c r="A21" s="75">
        <v>44662</v>
      </c>
      <c r="B21">
        <v>56.35</v>
      </c>
      <c r="C21">
        <v>56.35</v>
      </c>
      <c r="D21">
        <v>56.35</v>
      </c>
      <c r="E21">
        <v>56.35</v>
      </c>
      <c r="F21">
        <v>56.35</v>
      </c>
      <c r="G21">
        <v>56.35</v>
      </c>
      <c r="H21">
        <v>75.34</v>
      </c>
      <c r="I21">
        <v>75.34</v>
      </c>
      <c r="J21">
        <v>75.34</v>
      </c>
      <c r="K21">
        <v>75.34</v>
      </c>
      <c r="L21">
        <v>75.34</v>
      </c>
      <c r="M21">
        <v>75.34</v>
      </c>
      <c r="N21">
        <v>75.34</v>
      </c>
      <c r="O21">
        <v>75.34</v>
      </c>
      <c r="P21">
        <v>75.34</v>
      </c>
      <c r="Q21">
        <v>75.34</v>
      </c>
      <c r="R21">
        <v>75.34</v>
      </c>
      <c r="S21">
        <v>75.34</v>
      </c>
      <c r="T21">
        <v>75.34</v>
      </c>
      <c r="U21">
        <v>75.34</v>
      </c>
      <c r="V21">
        <v>75.34</v>
      </c>
      <c r="W21">
        <v>75.34</v>
      </c>
      <c r="X21">
        <v>56.35</v>
      </c>
      <c r="Y21">
        <v>56.35</v>
      </c>
      <c r="Z21">
        <v>75.34</v>
      </c>
      <c r="AA21">
        <v>56.35</v>
      </c>
      <c r="AB21">
        <v>69.010000000000005</v>
      </c>
    </row>
    <row r="22" spans="1:28" x14ac:dyDescent="0.25">
      <c r="A22" s="75">
        <v>44663</v>
      </c>
      <c r="B22">
        <v>58.79</v>
      </c>
      <c r="C22">
        <v>58.79</v>
      </c>
      <c r="D22">
        <v>58.79</v>
      </c>
      <c r="E22">
        <v>58.79</v>
      </c>
      <c r="F22">
        <v>58.79</v>
      </c>
      <c r="G22">
        <v>58.79</v>
      </c>
      <c r="H22">
        <v>79.790000000000006</v>
      </c>
      <c r="I22">
        <v>79.790000000000006</v>
      </c>
      <c r="J22">
        <v>79.790000000000006</v>
      </c>
      <c r="K22">
        <v>79.790000000000006</v>
      </c>
      <c r="L22">
        <v>79.790000000000006</v>
      </c>
      <c r="M22">
        <v>79.790000000000006</v>
      </c>
      <c r="N22">
        <v>79.790000000000006</v>
      </c>
      <c r="O22">
        <v>79.790000000000006</v>
      </c>
      <c r="P22">
        <v>79.790000000000006</v>
      </c>
      <c r="Q22">
        <v>79.790000000000006</v>
      </c>
      <c r="R22">
        <v>79.790000000000006</v>
      </c>
      <c r="S22">
        <v>79.790000000000006</v>
      </c>
      <c r="T22">
        <v>79.790000000000006</v>
      </c>
      <c r="U22">
        <v>79.790000000000006</v>
      </c>
      <c r="V22">
        <v>79.790000000000006</v>
      </c>
      <c r="W22">
        <v>79.790000000000006</v>
      </c>
      <c r="X22">
        <v>58.79</v>
      </c>
      <c r="Y22">
        <v>58.79</v>
      </c>
      <c r="Z22">
        <v>79.790000000000006</v>
      </c>
      <c r="AA22">
        <v>58.79</v>
      </c>
      <c r="AB22">
        <v>72.790000000000006</v>
      </c>
    </row>
    <row r="23" spans="1:28" x14ac:dyDescent="0.25">
      <c r="A23" s="75">
        <v>44664</v>
      </c>
      <c r="B23">
        <v>86.37</v>
      </c>
      <c r="C23">
        <v>86.37</v>
      </c>
      <c r="D23">
        <v>86.37</v>
      </c>
      <c r="E23">
        <v>86.37</v>
      </c>
      <c r="F23">
        <v>86.37</v>
      </c>
      <c r="G23">
        <v>86.37</v>
      </c>
      <c r="H23">
        <v>101.18</v>
      </c>
      <c r="I23">
        <v>101.18</v>
      </c>
      <c r="J23">
        <v>101.18</v>
      </c>
      <c r="K23">
        <v>101.18</v>
      </c>
      <c r="L23">
        <v>101.18</v>
      </c>
      <c r="M23">
        <v>101.18</v>
      </c>
      <c r="N23">
        <v>101.18</v>
      </c>
      <c r="O23">
        <v>101.18</v>
      </c>
      <c r="P23">
        <v>101.18</v>
      </c>
      <c r="Q23">
        <v>101.18</v>
      </c>
      <c r="R23">
        <v>101.18</v>
      </c>
      <c r="S23">
        <v>101.18</v>
      </c>
      <c r="T23">
        <v>101.18</v>
      </c>
      <c r="U23">
        <v>101.18</v>
      </c>
      <c r="V23">
        <v>101.18</v>
      </c>
      <c r="W23">
        <v>101.18</v>
      </c>
      <c r="X23">
        <v>86.37</v>
      </c>
      <c r="Y23">
        <v>86.37</v>
      </c>
      <c r="Z23">
        <v>101.18</v>
      </c>
      <c r="AA23">
        <v>86.37</v>
      </c>
      <c r="AB23">
        <v>96.24</v>
      </c>
    </row>
    <row r="24" spans="1:28" x14ac:dyDescent="0.25">
      <c r="A24" s="75">
        <v>44665</v>
      </c>
      <c r="B24">
        <v>86.37</v>
      </c>
      <c r="C24">
        <v>86.37</v>
      </c>
      <c r="D24">
        <v>86.37</v>
      </c>
      <c r="E24">
        <v>86.37</v>
      </c>
      <c r="F24">
        <v>86.37</v>
      </c>
      <c r="G24">
        <v>86.37</v>
      </c>
      <c r="H24">
        <v>101.18</v>
      </c>
      <c r="I24">
        <v>101.18</v>
      </c>
      <c r="J24">
        <v>101.18</v>
      </c>
      <c r="K24">
        <v>101.18</v>
      </c>
      <c r="L24">
        <v>101.18</v>
      </c>
      <c r="M24">
        <v>101.18</v>
      </c>
      <c r="N24">
        <v>101.18</v>
      </c>
      <c r="O24">
        <v>101.18</v>
      </c>
      <c r="P24">
        <v>101.18</v>
      </c>
      <c r="Q24">
        <v>101.18</v>
      </c>
      <c r="R24">
        <v>101.18</v>
      </c>
      <c r="S24">
        <v>101.18</v>
      </c>
      <c r="T24">
        <v>101.18</v>
      </c>
      <c r="U24">
        <v>101.18</v>
      </c>
      <c r="V24">
        <v>101.18</v>
      </c>
      <c r="W24">
        <v>101.18</v>
      </c>
      <c r="X24">
        <v>86.37</v>
      </c>
      <c r="Y24">
        <v>86.37</v>
      </c>
      <c r="Z24">
        <v>101.18</v>
      </c>
      <c r="AA24">
        <v>86.37</v>
      </c>
      <c r="AB24">
        <v>96.24</v>
      </c>
    </row>
    <row r="25" spans="1:28" x14ac:dyDescent="0.25">
      <c r="A25" s="75">
        <v>44666</v>
      </c>
      <c r="B25">
        <v>88.7</v>
      </c>
      <c r="C25">
        <v>88.7</v>
      </c>
      <c r="D25">
        <v>88.7</v>
      </c>
      <c r="E25">
        <v>88.7</v>
      </c>
      <c r="F25">
        <v>88.7</v>
      </c>
      <c r="G25">
        <v>88.7</v>
      </c>
      <c r="H25">
        <v>104.45</v>
      </c>
      <c r="I25">
        <v>104.45</v>
      </c>
      <c r="J25">
        <v>104.45</v>
      </c>
      <c r="K25">
        <v>104.45</v>
      </c>
      <c r="L25">
        <v>104.45</v>
      </c>
      <c r="M25">
        <v>104.45</v>
      </c>
      <c r="N25">
        <v>104.45</v>
      </c>
      <c r="O25">
        <v>104.45</v>
      </c>
      <c r="P25">
        <v>104.45</v>
      </c>
      <c r="Q25">
        <v>104.45</v>
      </c>
      <c r="R25">
        <v>104.45</v>
      </c>
      <c r="S25">
        <v>104.45</v>
      </c>
      <c r="T25">
        <v>104.45</v>
      </c>
      <c r="U25">
        <v>104.45</v>
      </c>
      <c r="V25">
        <v>104.45</v>
      </c>
      <c r="W25">
        <v>104.45</v>
      </c>
      <c r="X25">
        <v>88.7</v>
      </c>
      <c r="Y25">
        <v>88.7</v>
      </c>
      <c r="Z25">
        <v>104.45</v>
      </c>
      <c r="AA25">
        <v>88.7</v>
      </c>
      <c r="AB25">
        <v>99.2</v>
      </c>
    </row>
    <row r="26" spans="1:28" x14ac:dyDescent="0.25">
      <c r="A26" s="75">
        <v>44667</v>
      </c>
      <c r="B26">
        <v>88.7</v>
      </c>
      <c r="C26">
        <v>88.7</v>
      </c>
      <c r="D26">
        <v>88.7</v>
      </c>
      <c r="E26">
        <v>88.7</v>
      </c>
      <c r="F26">
        <v>88.7</v>
      </c>
      <c r="G26">
        <v>88.7</v>
      </c>
      <c r="H26">
        <v>104.45</v>
      </c>
      <c r="I26">
        <v>104.45</v>
      </c>
      <c r="J26">
        <v>104.45</v>
      </c>
      <c r="K26">
        <v>104.45</v>
      </c>
      <c r="L26">
        <v>104.45</v>
      </c>
      <c r="M26">
        <v>104.45</v>
      </c>
      <c r="N26">
        <v>104.45</v>
      </c>
      <c r="O26">
        <v>104.45</v>
      </c>
      <c r="P26">
        <v>104.45</v>
      </c>
      <c r="Q26">
        <v>104.45</v>
      </c>
      <c r="R26">
        <v>104.45</v>
      </c>
      <c r="S26">
        <v>104.45</v>
      </c>
      <c r="T26">
        <v>104.45</v>
      </c>
      <c r="U26">
        <v>104.45</v>
      </c>
      <c r="V26">
        <v>104.45</v>
      </c>
      <c r="W26">
        <v>104.45</v>
      </c>
      <c r="X26">
        <v>88.7</v>
      </c>
      <c r="Y26">
        <v>88.7</v>
      </c>
      <c r="Z26">
        <v>104.45</v>
      </c>
      <c r="AA26">
        <v>88.7</v>
      </c>
      <c r="AB26">
        <v>99.2</v>
      </c>
    </row>
    <row r="27" spans="1:28" x14ac:dyDescent="0.25">
      <c r="A27" s="75">
        <v>44668</v>
      </c>
      <c r="B27">
        <v>72.040000000000006</v>
      </c>
      <c r="C27">
        <v>72.040000000000006</v>
      </c>
      <c r="D27">
        <v>72.040000000000006</v>
      </c>
      <c r="E27">
        <v>72.040000000000006</v>
      </c>
      <c r="F27">
        <v>72.040000000000006</v>
      </c>
      <c r="G27">
        <v>72.040000000000006</v>
      </c>
      <c r="H27">
        <v>72.040000000000006</v>
      </c>
      <c r="I27">
        <v>72.040000000000006</v>
      </c>
      <c r="J27">
        <v>72.040000000000006</v>
      </c>
      <c r="K27">
        <v>72.040000000000006</v>
      </c>
      <c r="L27">
        <v>72.040000000000006</v>
      </c>
      <c r="M27">
        <v>72.040000000000006</v>
      </c>
      <c r="N27">
        <v>72.040000000000006</v>
      </c>
      <c r="O27">
        <v>72.040000000000006</v>
      </c>
      <c r="P27">
        <v>72.040000000000006</v>
      </c>
      <c r="Q27">
        <v>72.040000000000006</v>
      </c>
      <c r="R27">
        <v>72.040000000000006</v>
      </c>
      <c r="S27">
        <v>72.040000000000006</v>
      </c>
      <c r="T27">
        <v>72.040000000000006</v>
      </c>
      <c r="U27">
        <v>72.040000000000006</v>
      </c>
      <c r="V27">
        <v>72.040000000000006</v>
      </c>
      <c r="W27">
        <v>72.040000000000006</v>
      </c>
      <c r="X27">
        <v>72.040000000000006</v>
      </c>
      <c r="Y27">
        <v>72.040000000000006</v>
      </c>
      <c r="Z27">
        <v>0</v>
      </c>
      <c r="AA27">
        <v>72.040000000000006</v>
      </c>
      <c r="AB27">
        <v>72.040000000000006</v>
      </c>
    </row>
    <row r="28" spans="1:28" x14ac:dyDescent="0.25">
      <c r="A28" s="75">
        <v>44669</v>
      </c>
      <c r="B28">
        <v>72.040000000000006</v>
      </c>
      <c r="C28">
        <v>72.040000000000006</v>
      </c>
      <c r="D28">
        <v>72.040000000000006</v>
      </c>
      <c r="E28">
        <v>72.040000000000006</v>
      </c>
      <c r="F28">
        <v>72.040000000000006</v>
      </c>
      <c r="G28">
        <v>72.040000000000006</v>
      </c>
      <c r="H28">
        <v>99.66</v>
      </c>
      <c r="I28">
        <v>99.66</v>
      </c>
      <c r="J28">
        <v>99.66</v>
      </c>
      <c r="K28">
        <v>99.66</v>
      </c>
      <c r="L28">
        <v>99.66</v>
      </c>
      <c r="M28">
        <v>99.66</v>
      </c>
      <c r="N28">
        <v>99.66</v>
      </c>
      <c r="O28">
        <v>99.66</v>
      </c>
      <c r="P28">
        <v>99.66</v>
      </c>
      <c r="Q28">
        <v>99.66</v>
      </c>
      <c r="R28">
        <v>99.66</v>
      </c>
      <c r="S28">
        <v>99.66</v>
      </c>
      <c r="T28">
        <v>99.66</v>
      </c>
      <c r="U28">
        <v>99.66</v>
      </c>
      <c r="V28">
        <v>99.66</v>
      </c>
      <c r="W28">
        <v>99.66</v>
      </c>
      <c r="X28">
        <v>72.040000000000006</v>
      </c>
      <c r="Y28">
        <v>72.040000000000006</v>
      </c>
      <c r="Z28">
        <v>99.66</v>
      </c>
      <c r="AA28">
        <v>72.040000000000006</v>
      </c>
      <c r="AB28">
        <v>90.45</v>
      </c>
    </row>
    <row r="29" spans="1:28" x14ac:dyDescent="0.25">
      <c r="A29" s="75">
        <v>44670</v>
      </c>
      <c r="B29">
        <v>71.47</v>
      </c>
      <c r="C29">
        <v>71.47</v>
      </c>
      <c r="D29">
        <v>71.47</v>
      </c>
      <c r="E29">
        <v>71.47</v>
      </c>
      <c r="F29">
        <v>71.47</v>
      </c>
      <c r="G29">
        <v>71.47</v>
      </c>
      <c r="H29">
        <v>80.23</v>
      </c>
      <c r="I29">
        <v>80.23</v>
      </c>
      <c r="J29">
        <v>80.23</v>
      </c>
      <c r="K29">
        <v>80.23</v>
      </c>
      <c r="L29">
        <v>80.23</v>
      </c>
      <c r="M29">
        <v>80.23</v>
      </c>
      <c r="N29">
        <v>80.23</v>
      </c>
      <c r="O29">
        <v>80.23</v>
      </c>
      <c r="P29">
        <v>80.23</v>
      </c>
      <c r="Q29">
        <v>80.23</v>
      </c>
      <c r="R29">
        <v>80.23</v>
      </c>
      <c r="S29">
        <v>80.23</v>
      </c>
      <c r="T29">
        <v>80.23</v>
      </c>
      <c r="U29">
        <v>80.23</v>
      </c>
      <c r="V29">
        <v>80.23</v>
      </c>
      <c r="W29">
        <v>80.23</v>
      </c>
      <c r="X29">
        <v>71.47</v>
      </c>
      <c r="Y29">
        <v>71.47</v>
      </c>
      <c r="Z29">
        <v>80.23</v>
      </c>
      <c r="AA29">
        <v>71.47</v>
      </c>
      <c r="AB29">
        <v>77.31</v>
      </c>
    </row>
    <row r="30" spans="1:28" x14ac:dyDescent="0.25">
      <c r="A30" s="75">
        <v>44671</v>
      </c>
      <c r="B30">
        <v>89.77</v>
      </c>
      <c r="C30">
        <v>89.77</v>
      </c>
      <c r="D30">
        <v>89.77</v>
      </c>
      <c r="E30">
        <v>89.77</v>
      </c>
      <c r="F30">
        <v>89.77</v>
      </c>
      <c r="G30">
        <v>89.77</v>
      </c>
      <c r="H30">
        <v>110.36</v>
      </c>
      <c r="I30">
        <v>110.36</v>
      </c>
      <c r="J30">
        <v>110.36</v>
      </c>
      <c r="K30">
        <v>110.36</v>
      </c>
      <c r="L30">
        <v>110.36</v>
      </c>
      <c r="M30">
        <v>110.36</v>
      </c>
      <c r="N30">
        <v>110.36</v>
      </c>
      <c r="O30">
        <v>110.36</v>
      </c>
      <c r="P30">
        <v>110.36</v>
      </c>
      <c r="Q30">
        <v>110.36</v>
      </c>
      <c r="R30">
        <v>110.36</v>
      </c>
      <c r="S30">
        <v>110.36</v>
      </c>
      <c r="T30">
        <v>110.36</v>
      </c>
      <c r="U30">
        <v>110.36</v>
      </c>
      <c r="V30">
        <v>110.36</v>
      </c>
      <c r="W30">
        <v>110.36</v>
      </c>
      <c r="X30">
        <v>89.77</v>
      </c>
      <c r="Y30">
        <v>89.77</v>
      </c>
      <c r="Z30">
        <v>110.36</v>
      </c>
      <c r="AA30">
        <v>89.77</v>
      </c>
      <c r="AB30">
        <v>103.5</v>
      </c>
    </row>
    <row r="31" spans="1:28" x14ac:dyDescent="0.25">
      <c r="A31" s="75">
        <v>44672</v>
      </c>
      <c r="B31">
        <v>77.47</v>
      </c>
      <c r="C31">
        <v>77.47</v>
      </c>
      <c r="D31">
        <v>77.47</v>
      </c>
      <c r="E31">
        <v>77.47</v>
      </c>
      <c r="F31">
        <v>77.47</v>
      </c>
      <c r="G31">
        <v>77.47</v>
      </c>
      <c r="H31">
        <v>81.77</v>
      </c>
      <c r="I31">
        <v>81.77</v>
      </c>
      <c r="J31">
        <v>81.77</v>
      </c>
      <c r="K31">
        <v>81.77</v>
      </c>
      <c r="L31">
        <v>81.77</v>
      </c>
      <c r="M31">
        <v>81.77</v>
      </c>
      <c r="N31">
        <v>81.77</v>
      </c>
      <c r="O31">
        <v>81.77</v>
      </c>
      <c r="P31">
        <v>81.77</v>
      </c>
      <c r="Q31">
        <v>81.77</v>
      </c>
      <c r="R31">
        <v>81.77</v>
      </c>
      <c r="S31">
        <v>81.77</v>
      </c>
      <c r="T31">
        <v>81.77</v>
      </c>
      <c r="U31">
        <v>81.77</v>
      </c>
      <c r="V31">
        <v>81.77</v>
      </c>
      <c r="W31">
        <v>81.77</v>
      </c>
      <c r="X31">
        <v>77.47</v>
      </c>
      <c r="Y31">
        <v>77.47</v>
      </c>
      <c r="Z31">
        <v>81.77</v>
      </c>
      <c r="AA31">
        <v>77.47</v>
      </c>
      <c r="AB31">
        <v>80.34</v>
      </c>
    </row>
    <row r="32" spans="1:28" x14ac:dyDescent="0.25">
      <c r="A32" s="75">
        <v>44673</v>
      </c>
      <c r="B32">
        <v>69.64</v>
      </c>
      <c r="C32">
        <v>69.64</v>
      </c>
      <c r="D32">
        <v>69.64</v>
      </c>
      <c r="E32">
        <v>69.64</v>
      </c>
      <c r="F32">
        <v>69.64</v>
      </c>
      <c r="G32">
        <v>69.64</v>
      </c>
      <c r="H32">
        <v>73.27</v>
      </c>
      <c r="I32">
        <v>73.27</v>
      </c>
      <c r="J32">
        <v>73.27</v>
      </c>
      <c r="K32">
        <v>73.27</v>
      </c>
      <c r="L32">
        <v>73.27</v>
      </c>
      <c r="M32">
        <v>73.27</v>
      </c>
      <c r="N32">
        <v>73.27</v>
      </c>
      <c r="O32">
        <v>73.27</v>
      </c>
      <c r="P32">
        <v>73.27</v>
      </c>
      <c r="Q32">
        <v>73.27</v>
      </c>
      <c r="R32">
        <v>73.27</v>
      </c>
      <c r="S32">
        <v>73.27</v>
      </c>
      <c r="T32">
        <v>73.27</v>
      </c>
      <c r="U32">
        <v>73.27</v>
      </c>
      <c r="V32">
        <v>73.27</v>
      </c>
      <c r="W32">
        <v>73.27</v>
      </c>
      <c r="X32">
        <v>69.64</v>
      </c>
      <c r="Y32">
        <v>69.64</v>
      </c>
      <c r="Z32">
        <v>73.27</v>
      </c>
      <c r="AA32">
        <v>69.64</v>
      </c>
      <c r="AB32">
        <v>72.06</v>
      </c>
    </row>
    <row r="33" spans="1:28" x14ac:dyDescent="0.25">
      <c r="A33" s="75">
        <v>44674</v>
      </c>
      <c r="B33">
        <v>69.64</v>
      </c>
      <c r="C33">
        <v>69.64</v>
      </c>
      <c r="D33">
        <v>69.64</v>
      </c>
      <c r="E33">
        <v>69.64</v>
      </c>
      <c r="F33">
        <v>69.64</v>
      </c>
      <c r="G33">
        <v>69.64</v>
      </c>
      <c r="H33">
        <v>73.27</v>
      </c>
      <c r="I33">
        <v>73.27</v>
      </c>
      <c r="J33">
        <v>73.27</v>
      </c>
      <c r="K33">
        <v>73.27</v>
      </c>
      <c r="L33">
        <v>73.27</v>
      </c>
      <c r="M33">
        <v>73.27</v>
      </c>
      <c r="N33">
        <v>73.27</v>
      </c>
      <c r="O33">
        <v>73.27</v>
      </c>
      <c r="P33">
        <v>73.27</v>
      </c>
      <c r="Q33">
        <v>73.27</v>
      </c>
      <c r="R33">
        <v>73.27</v>
      </c>
      <c r="S33">
        <v>73.27</v>
      </c>
      <c r="T33">
        <v>73.27</v>
      </c>
      <c r="U33">
        <v>73.27</v>
      </c>
      <c r="V33">
        <v>73.27</v>
      </c>
      <c r="W33">
        <v>73.27</v>
      </c>
      <c r="X33">
        <v>69.64</v>
      </c>
      <c r="Y33">
        <v>69.64</v>
      </c>
      <c r="Z33">
        <v>73.27</v>
      </c>
      <c r="AA33">
        <v>69.64</v>
      </c>
      <c r="AB33">
        <v>72.06</v>
      </c>
    </row>
    <row r="34" spans="1:28" x14ac:dyDescent="0.25">
      <c r="A34" s="75">
        <v>44675</v>
      </c>
      <c r="B34">
        <v>79.45</v>
      </c>
      <c r="C34">
        <v>79.45</v>
      </c>
      <c r="D34">
        <v>79.45</v>
      </c>
      <c r="E34">
        <v>79.45</v>
      </c>
      <c r="F34">
        <v>79.45</v>
      </c>
      <c r="G34">
        <v>79.45</v>
      </c>
      <c r="H34">
        <v>79.45</v>
      </c>
      <c r="I34">
        <v>79.45</v>
      </c>
      <c r="J34">
        <v>79.45</v>
      </c>
      <c r="K34">
        <v>79.45</v>
      </c>
      <c r="L34">
        <v>79.45</v>
      </c>
      <c r="M34">
        <v>79.45</v>
      </c>
      <c r="N34">
        <v>79.45</v>
      </c>
      <c r="O34">
        <v>79.45</v>
      </c>
      <c r="P34">
        <v>79.45</v>
      </c>
      <c r="Q34">
        <v>79.45</v>
      </c>
      <c r="R34">
        <v>79.45</v>
      </c>
      <c r="S34">
        <v>79.45</v>
      </c>
      <c r="T34">
        <v>79.45</v>
      </c>
      <c r="U34">
        <v>79.45</v>
      </c>
      <c r="V34">
        <v>79.45</v>
      </c>
      <c r="W34">
        <v>79.45</v>
      </c>
      <c r="X34">
        <v>79.45</v>
      </c>
      <c r="Y34">
        <v>79.45</v>
      </c>
      <c r="Z34">
        <v>0</v>
      </c>
      <c r="AA34">
        <v>79.45</v>
      </c>
      <c r="AB34">
        <v>79.45</v>
      </c>
    </row>
    <row r="35" spans="1:28" x14ac:dyDescent="0.25">
      <c r="A35" s="75">
        <v>44676</v>
      </c>
      <c r="B35">
        <v>79.45</v>
      </c>
      <c r="C35">
        <v>79.45</v>
      </c>
      <c r="D35">
        <v>79.45</v>
      </c>
      <c r="E35">
        <v>79.45</v>
      </c>
      <c r="F35">
        <v>79.45</v>
      </c>
      <c r="G35">
        <v>79.45</v>
      </c>
      <c r="H35">
        <v>97.61</v>
      </c>
      <c r="I35">
        <v>97.61</v>
      </c>
      <c r="J35">
        <v>97.61</v>
      </c>
      <c r="K35">
        <v>97.61</v>
      </c>
      <c r="L35">
        <v>97.61</v>
      </c>
      <c r="M35">
        <v>97.61</v>
      </c>
      <c r="N35">
        <v>97.61</v>
      </c>
      <c r="O35">
        <v>97.61</v>
      </c>
      <c r="P35">
        <v>97.61</v>
      </c>
      <c r="Q35">
        <v>97.61</v>
      </c>
      <c r="R35">
        <v>97.61</v>
      </c>
      <c r="S35">
        <v>97.61</v>
      </c>
      <c r="T35">
        <v>97.61</v>
      </c>
      <c r="U35">
        <v>97.61</v>
      </c>
      <c r="V35">
        <v>97.61</v>
      </c>
      <c r="W35">
        <v>97.61</v>
      </c>
      <c r="X35">
        <v>79.45</v>
      </c>
      <c r="Y35">
        <v>79.45</v>
      </c>
      <c r="Z35">
        <v>97.61</v>
      </c>
      <c r="AA35">
        <v>79.45</v>
      </c>
      <c r="AB35">
        <v>91.56</v>
      </c>
    </row>
    <row r="36" spans="1:28" x14ac:dyDescent="0.25">
      <c r="A36" s="75">
        <v>44677</v>
      </c>
      <c r="B36">
        <v>69.209999999999994</v>
      </c>
      <c r="C36">
        <v>69.209999999999994</v>
      </c>
      <c r="D36">
        <v>69.209999999999994</v>
      </c>
      <c r="E36">
        <v>69.209999999999994</v>
      </c>
      <c r="F36">
        <v>69.209999999999994</v>
      </c>
      <c r="G36">
        <v>69.209999999999994</v>
      </c>
      <c r="H36">
        <v>85.81</v>
      </c>
      <c r="I36">
        <v>85.81</v>
      </c>
      <c r="J36">
        <v>85.81</v>
      </c>
      <c r="K36">
        <v>85.81</v>
      </c>
      <c r="L36">
        <v>85.81</v>
      </c>
      <c r="M36">
        <v>85.81</v>
      </c>
      <c r="N36">
        <v>85.81</v>
      </c>
      <c r="O36">
        <v>85.81</v>
      </c>
      <c r="P36">
        <v>85.81</v>
      </c>
      <c r="Q36">
        <v>85.81</v>
      </c>
      <c r="R36">
        <v>85.81</v>
      </c>
      <c r="S36">
        <v>85.81</v>
      </c>
      <c r="T36">
        <v>85.81</v>
      </c>
      <c r="U36">
        <v>85.81</v>
      </c>
      <c r="V36">
        <v>85.81</v>
      </c>
      <c r="W36">
        <v>85.81</v>
      </c>
      <c r="X36">
        <v>69.209999999999994</v>
      </c>
      <c r="Y36">
        <v>69.209999999999994</v>
      </c>
      <c r="Z36">
        <v>85.81</v>
      </c>
      <c r="AA36">
        <v>69.209999999999994</v>
      </c>
      <c r="AB36">
        <v>80.28</v>
      </c>
    </row>
    <row r="37" spans="1:28" x14ac:dyDescent="0.25">
      <c r="A37" s="75">
        <v>44678</v>
      </c>
      <c r="B37">
        <v>81.34</v>
      </c>
      <c r="C37">
        <v>81.34</v>
      </c>
      <c r="D37">
        <v>81.34</v>
      </c>
      <c r="E37">
        <v>81.34</v>
      </c>
      <c r="F37">
        <v>81.34</v>
      </c>
      <c r="G37">
        <v>81.34</v>
      </c>
      <c r="H37">
        <v>117.97</v>
      </c>
      <c r="I37">
        <v>117.97</v>
      </c>
      <c r="J37">
        <v>117.97</v>
      </c>
      <c r="K37">
        <v>117.97</v>
      </c>
      <c r="L37">
        <v>117.97</v>
      </c>
      <c r="M37">
        <v>117.97</v>
      </c>
      <c r="N37">
        <v>117.97</v>
      </c>
      <c r="O37">
        <v>117.97</v>
      </c>
      <c r="P37">
        <v>117.97</v>
      </c>
      <c r="Q37">
        <v>117.97</v>
      </c>
      <c r="R37">
        <v>117.97</v>
      </c>
      <c r="S37">
        <v>117.97</v>
      </c>
      <c r="T37">
        <v>117.97</v>
      </c>
      <c r="U37">
        <v>117.97</v>
      </c>
      <c r="V37">
        <v>117.97</v>
      </c>
      <c r="W37">
        <v>117.97</v>
      </c>
      <c r="X37">
        <v>81.34</v>
      </c>
      <c r="Y37">
        <v>81.34</v>
      </c>
      <c r="Z37">
        <v>117.97</v>
      </c>
      <c r="AA37">
        <v>81.34</v>
      </c>
      <c r="AB37">
        <v>105.76</v>
      </c>
    </row>
    <row r="38" spans="1:28" x14ac:dyDescent="0.25">
      <c r="A38" s="75">
        <v>44679</v>
      </c>
      <c r="B38">
        <v>78.02</v>
      </c>
      <c r="C38">
        <v>78.02</v>
      </c>
      <c r="D38">
        <v>78.02</v>
      </c>
      <c r="E38">
        <v>78.02</v>
      </c>
      <c r="F38">
        <v>78.02</v>
      </c>
      <c r="G38">
        <v>78.02</v>
      </c>
      <c r="H38">
        <v>85.23</v>
      </c>
      <c r="I38">
        <v>85.23</v>
      </c>
      <c r="J38">
        <v>85.23</v>
      </c>
      <c r="K38">
        <v>85.23</v>
      </c>
      <c r="L38">
        <v>85.23</v>
      </c>
      <c r="M38">
        <v>85.23</v>
      </c>
      <c r="N38">
        <v>85.23</v>
      </c>
      <c r="O38">
        <v>85.23</v>
      </c>
      <c r="P38">
        <v>85.23</v>
      </c>
      <c r="Q38">
        <v>85.23</v>
      </c>
      <c r="R38">
        <v>85.23</v>
      </c>
      <c r="S38">
        <v>85.23</v>
      </c>
      <c r="T38">
        <v>85.23</v>
      </c>
      <c r="U38">
        <v>85.23</v>
      </c>
      <c r="V38">
        <v>85.23</v>
      </c>
      <c r="W38">
        <v>85.23</v>
      </c>
      <c r="X38">
        <v>78.02</v>
      </c>
      <c r="Y38">
        <v>78.02</v>
      </c>
      <c r="Z38">
        <v>85.23</v>
      </c>
      <c r="AA38">
        <v>78.02</v>
      </c>
      <c r="AB38">
        <v>82.83</v>
      </c>
    </row>
    <row r="39" spans="1:28" x14ac:dyDescent="0.25">
      <c r="A39" s="75">
        <v>44680</v>
      </c>
      <c r="B39">
        <v>91.25</v>
      </c>
      <c r="C39">
        <v>91.25</v>
      </c>
      <c r="D39">
        <v>91.25</v>
      </c>
      <c r="E39">
        <v>91.25</v>
      </c>
      <c r="F39">
        <v>91.25</v>
      </c>
      <c r="G39">
        <v>91.25</v>
      </c>
      <c r="H39">
        <v>95.8</v>
      </c>
      <c r="I39">
        <v>95.8</v>
      </c>
      <c r="J39">
        <v>95.8</v>
      </c>
      <c r="K39">
        <v>95.8</v>
      </c>
      <c r="L39">
        <v>95.8</v>
      </c>
      <c r="M39">
        <v>95.8</v>
      </c>
      <c r="N39">
        <v>95.8</v>
      </c>
      <c r="O39">
        <v>95.8</v>
      </c>
      <c r="P39">
        <v>95.8</v>
      </c>
      <c r="Q39">
        <v>95.8</v>
      </c>
      <c r="R39">
        <v>95.8</v>
      </c>
      <c r="S39">
        <v>95.8</v>
      </c>
      <c r="T39">
        <v>95.8</v>
      </c>
      <c r="U39">
        <v>95.8</v>
      </c>
      <c r="V39">
        <v>95.8</v>
      </c>
      <c r="W39">
        <v>95.8</v>
      </c>
      <c r="X39">
        <v>91.25</v>
      </c>
      <c r="Y39">
        <v>91.25</v>
      </c>
      <c r="Z39">
        <v>95.8</v>
      </c>
      <c r="AA39">
        <v>91.25</v>
      </c>
      <c r="AB39">
        <v>94.28</v>
      </c>
    </row>
    <row r="40" spans="1:28" x14ac:dyDescent="0.25">
      <c r="A40" s="75">
        <v>44681</v>
      </c>
      <c r="B40">
        <v>91.25</v>
      </c>
      <c r="C40">
        <v>91.25</v>
      </c>
      <c r="D40">
        <v>91.25</v>
      </c>
      <c r="E40">
        <v>91.25</v>
      </c>
      <c r="F40">
        <v>91.25</v>
      </c>
      <c r="G40">
        <v>91.25</v>
      </c>
      <c r="H40">
        <v>95.8</v>
      </c>
      <c r="I40">
        <v>95.8</v>
      </c>
      <c r="J40">
        <v>95.8</v>
      </c>
      <c r="K40">
        <v>95.8</v>
      </c>
      <c r="L40">
        <v>95.8</v>
      </c>
      <c r="M40">
        <v>95.8</v>
      </c>
      <c r="N40">
        <v>95.8</v>
      </c>
      <c r="O40">
        <v>95.8</v>
      </c>
      <c r="P40">
        <v>95.8</v>
      </c>
      <c r="Q40">
        <v>95.8</v>
      </c>
      <c r="R40">
        <v>95.8</v>
      </c>
      <c r="S40">
        <v>95.8</v>
      </c>
      <c r="T40">
        <v>95.8</v>
      </c>
      <c r="U40">
        <v>95.8</v>
      </c>
      <c r="V40">
        <v>95.8</v>
      </c>
      <c r="W40">
        <v>95.8</v>
      </c>
      <c r="X40">
        <v>91.25</v>
      </c>
      <c r="Y40">
        <v>91.25</v>
      </c>
      <c r="Z40">
        <v>95.8</v>
      </c>
      <c r="AA40">
        <v>91.25</v>
      </c>
      <c r="AB40">
        <v>94.28</v>
      </c>
    </row>
    <row r="42" spans="1:28" x14ac:dyDescent="0.25">
      <c r="A42" t="s">
        <v>389</v>
      </c>
    </row>
    <row r="44" spans="1:28" x14ac:dyDescent="0.25">
      <c r="A44" t="s">
        <v>205</v>
      </c>
      <c r="B44" s="125">
        <v>72.301777777777758</v>
      </c>
    </row>
    <row r="45" spans="1:28" ht="15.75" x14ac:dyDescent="0.25">
      <c r="A45" t="s">
        <v>353</v>
      </c>
      <c r="B45" s="131">
        <v>7.2300000000000003E-2</v>
      </c>
      <c r="C45" s="92" t="s">
        <v>137</v>
      </c>
    </row>
  </sheetData>
  <printOptions horizontalCentered="1"/>
  <pageMargins left="0" right="0" top="0.5" bottom="0.5" header="0.3" footer="0.1"/>
  <pageSetup scale="66" orientation="landscape" horizontalDpi="1200" verticalDpi="1200" r:id="rId1"/>
  <headerFooter alignWithMargins="0">
    <oddFooter>&amp;L&amp;Z&amp;F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487"/>
  <sheetViews>
    <sheetView showGridLines="0" zoomScale="96" zoomScaleNormal="96" workbookViewId="0">
      <pane ySplit="76" topLeftCell="A136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8.5703125" customWidth="1"/>
    <col min="2" max="2" width="6.85546875" customWidth="1"/>
    <col min="3" max="3" width="12.85546875" customWidth="1"/>
    <col min="4" max="4" width="12.140625" customWidth="1"/>
    <col min="5" max="5" width="24.5703125" customWidth="1"/>
    <col min="6" max="6" width="9.140625" customWidth="1"/>
    <col min="7" max="7" width="11.85546875" customWidth="1"/>
    <col min="8" max="8" width="14.42578125" customWidth="1"/>
    <col min="9" max="9" width="14.5703125" style="90" customWidth="1"/>
    <col min="10" max="10" width="17.7109375" customWidth="1"/>
    <col min="11" max="11" width="15.140625" style="90" customWidth="1"/>
    <col min="12" max="12" width="2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3.25" x14ac:dyDescent="0.35">
      <c r="A1" s="96" t="s">
        <v>140</v>
      </c>
      <c r="H1" s="92" t="s">
        <v>334</v>
      </c>
    </row>
    <row r="2" spans="1:11" ht="23.25" x14ac:dyDescent="0.35">
      <c r="A2" s="96"/>
    </row>
    <row r="3" spans="1:11" x14ac:dyDescent="0.25">
      <c r="A3" t="s">
        <v>377</v>
      </c>
    </row>
    <row r="4" spans="1:11" ht="13.5" hidden="1" customHeight="1" x14ac:dyDescent="0.25">
      <c r="A4" t="e">
        <v>#NAME?</v>
      </c>
      <c r="B4" t="e">
        <v>#NAME?</v>
      </c>
      <c r="I4"/>
      <c r="K4"/>
    </row>
    <row r="5" spans="1:11" ht="13.5" customHeight="1" x14ac:dyDescent="0.25"/>
    <row r="6" spans="1:11" x14ac:dyDescent="0.25">
      <c r="A6" s="82" t="s">
        <v>141</v>
      </c>
      <c r="B6" s="82" t="s">
        <v>141</v>
      </c>
      <c r="C6" s="82" t="s">
        <v>141</v>
      </c>
      <c r="D6" s="82" t="s">
        <v>141</v>
      </c>
      <c r="E6" s="82" t="s">
        <v>141</v>
      </c>
      <c r="F6" s="82" t="s">
        <v>141</v>
      </c>
      <c r="G6" s="82" t="s">
        <v>141</v>
      </c>
      <c r="H6" s="82" t="s">
        <v>142</v>
      </c>
      <c r="I6" s="223" t="s">
        <v>376</v>
      </c>
      <c r="J6" s="84"/>
      <c r="K6" s="222"/>
    </row>
    <row r="7" spans="1:11" ht="33" x14ac:dyDescent="0.25">
      <c r="A7" s="82" t="s">
        <v>141</v>
      </c>
      <c r="B7" s="137" t="s">
        <v>141</v>
      </c>
      <c r="C7" s="137" t="s">
        <v>141</v>
      </c>
      <c r="D7" s="137" t="s">
        <v>141</v>
      </c>
      <c r="E7" s="137" t="s">
        <v>141</v>
      </c>
      <c r="F7" s="137" t="s">
        <v>141</v>
      </c>
      <c r="G7" s="137" t="s">
        <v>141</v>
      </c>
      <c r="H7" s="82" t="s">
        <v>141</v>
      </c>
      <c r="I7" s="221" t="s">
        <v>143</v>
      </c>
      <c r="J7" s="93" t="s">
        <v>144</v>
      </c>
      <c r="K7" s="221" t="s">
        <v>145</v>
      </c>
    </row>
    <row r="8" spans="1:11" x14ac:dyDescent="0.25">
      <c r="A8" s="82" t="s">
        <v>146</v>
      </c>
      <c r="B8" s="86"/>
      <c r="C8" s="82" t="s">
        <v>147</v>
      </c>
      <c r="D8" s="82" t="s">
        <v>148</v>
      </c>
      <c r="E8" s="86"/>
      <c r="F8" s="82" t="s">
        <v>176</v>
      </c>
      <c r="G8" s="82" t="s">
        <v>149</v>
      </c>
      <c r="H8" s="82" t="s">
        <v>150</v>
      </c>
      <c r="I8" s="220" t="s">
        <v>151</v>
      </c>
      <c r="J8" s="87" t="s">
        <v>141</v>
      </c>
      <c r="K8" s="220" t="s">
        <v>152</v>
      </c>
    </row>
    <row r="9" spans="1:11" hidden="1" x14ac:dyDescent="0.25">
      <c r="A9" s="83" t="s">
        <v>153</v>
      </c>
      <c r="B9" s="85" t="s">
        <v>154</v>
      </c>
      <c r="C9" s="85" t="s">
        <v>375</v>
      </c>
      <c r="D9" s="85" t="s">
        <v>156</v>
      </c>
      <c r="E9" s="85" t="s">
        <v>157</v>
      </c>
      <c r="F9" s="85" t="s">
        <v>158</v>
      </c>
      <c r="G9" s="85" t="s">
        <v>159</v>
      </c>
      <c r="H9" s="83" t="s">
        <v>194</v>
      </c>
      <c r="I9" s="88"/>
      <c r="J9" s="88"/>
      <c r="K9" s="129"/>
    </row>
    <row r="10" spans="1:11" hidden="1" x14ac:dyDescent="0.25">
      <c r="A10" s="83" t="s">
        <v>153</v>
      </c>
      <c r="B10" s="85" t="s">
        <v>154</v>
      </c>
      <c r="C10" s="85" t="s">
        <v>375</v>
      </c>
      <c r="D10" s="217" t="s">
        <v>156</v>
      </c>
      <c r="E10" s="217" t="s">
        <v>157</v>
      </c>
      <c r="F10" s="217" t="s">
        <v>158</v>
      </c>
      <c r="G10" s="217" t="s">
        <v>159</v>
      </c>
      <c r="H10" s="83" t="s">
        <v>325</v>
      </c>
      <c r="I10" s="88"/>
      <c r="J10" s="88"/>
      <c r="K10" s="129"/>
    </row>
    <row r="11" spans="1:11" hidden="1" x14ac:dyDescent="0.25">
      <c r="A11" s="83" t="s">
        <v>153</v>
      </c>
      <c r="B11" s="85" t="s">
        <v>154</v>
      </c>
      <c r="C11" s="85" t="s">
        <v>375</v>
      </c>
      <c r="D11" s="217" t="s">
        <v>156</v>
      </c>
      <c r="E11" s="217" t="s">
        <v>157</v>
      </c>
      <c r="F11" s="217" t="s">
        <v>158</v>
      </c>
      <c r="G11" s="217" t="s">
        <v>159</v>
      </c>
      <c r="H11" s="83" t="s">
        <v>372</v>
      </c>
      <c r="I11" s="88"/>
      <c r="J11" s="88"/>
      <c r="K11" s="129"/>
    </row>
    <row r="12" spans="1:11" hidden="1" x14ac:dyDescent="0.25">
      <c r="A12" s="83" t="s">
        <v>153</v>
      </c>
      <c r="B12" s="85" t="s">
        <v>154</v>
      </c>
      <c r="C12" s="85" t="s">
        <v>375</v>
      </c>
      <c r="D12" s="217" t="s">
        <v>156</v>
      </c>
      <c r="E12" s="217" t="s">
        <v>157</v>
      </c>
      <c r="F12" s="217" t="s">
        <v>158</v>
      </c>
      <c r="G12" s="217" t="s">
        <v>159</v>
      </c>
      <c r="H12" s="83" t="s">
        <v>328</v>
      </c>
      <c r="I12" s="88"/>
      <c r="J12" s="88"/>
      <c r="K12" s="129"/>
    </row>
    <row r="13" spans="1:11" hidden="1" x14ac:dyDescent="0.25">
      <c r="A13" s="83" t="s">
        <v>153</v>
      </c>
      <c r="B13" s="85" t="s">
        <v>154</v>
      </c>
      <c r="C13" s="85" t="s">
        <v>375</v>
      </c>
      <c r="D13" s="217" t="s">
        <v>156</v>
      </c>
      <c r="E13" s="217" t="s">
        <v>157</v>
      </c>
      <c r="F13" s="217" t="s">
        <v>158</v>
      </c>
      <c r="G13" s="217" t="s">
        <v>159</v>
      </c>
      <c r="H13" s="83" t="s">
        <v>327</v>
      </c>
      <c r="I13" s="88"/>
      <c r="J13" s="88"/>
      <c r="K13" s="129"/>
    </row>
    <row r="14" spans="1:11" hidden="1" x14ac:dyDescent="0.25">
      <c r="A14" s="83" t="s">
        <v>153</v>
      </c>
      <c r="B14" s="85" t="s">
        <v>154</v>
      </c>
      <c r="C14" s="85" t="s">
        <v>375</v>
      </c>
      <c r="D14" s="217" t="s">
        <v>156</v>
      </c>
      <c r="E14" s="217" t="s">
        <v>157</v>
      </c>
      <c r="F14" s="217" t="s">
        <v>158</v>
      </c>
      <c r="G14" s="217" t="s">
        <v>159</v>
      </c>
      <c r="H14" s="83" t="s">
        <v>326</v>
      </c>
      <c r="I14" s="88"/>
      <c r="J14" s="88"/>
      <c r="K14" s="129"/>
    </row>
    <row r="15" spans="1:11" hidden="1" x14ac:dyDescent="0.25">
      <c r="A15" s="83" t="s">
        <v>153</v>
      </c>
      <c r="B15" s="85" t="s">
        <v>154</v>
      </c>
      <c r="C15" s="85" t="s">
        <v>375</v>
      </c>
      <c r="D15" s="217" t="s">
        <v>156</v>
      </c>
      <c r="E15" s="217" t="s">
        <v>157</v>
      </c>
      <c r="F15" s="217" t="s">
        <v>158</v>
      </c>
      <c r="G15" s="217" t="s">
        <v>159</v>
      </c>
      <c r="H15" s="83" t="s">
        <v>220</v>
      </c>
      <c r="I15" s="88"/>
      <c r="J15" s="88"/>
      <c r="K15" s="129"/>
    </row>
    <row r="16" spans="1:11" hidden="1" x14ac:dyDescent="0.25">
      <c r="A16" s="83" t="s">
        <v>153</v>
      </c>
      <c r="B16" s="85" t="s">
        <v>154</v>
      </c>
      <c r="C16" s="85" t="s">
        <v>375</v>
      </c>
      <c r="D16" s="217" t="s">
        <v>156</v>
      </c>
      <c r="E16" s="217" t="s">
        <v>157</v>
      </c>
      <c r="F16" s="217" t="s">
        <v>158</v>
      </c>
      <c r="G16" s="217" t="s">
        <v>159</v>
      </c>
      <c r="H16" s="83" t="s">
        <v>207</v>
      </c>
      <c r="I16" s="88"/>
      <c r="J16" s="88"/>
      <c r="K16" s="129"/>
    </row>
    <row r="17" spans="1:11" hidden="1" x14ac:dyDescent="0.25">
      <c r="A17" s="83" t="s">
        <v>153</v>
      </c>
      <c r="B17" s="85" t="s">
        <v>154</v>
      </c>
      <c r="C17" s="85" t="s">
        <v>375</v>
      </c>
      <c r="D17" s="217" t="s">
        <v>156</v>
      </c>
      <c r="E17" s="217" t="s">
        <v>157</v>
      </c>
      <c r="F17" s="217" t="s">
        <v>158</v>
      </c>
      <c r="G17" s="217" t="s">
        <v>159</v>
      </c>
      <c r="H17" s="83" t="s">
        <v>324</v>
      </c>
      <c r="I17" s="88"/>
      <c r="J17" s="88"/>
      <c r="K17" s="129"/>
    </row>
    <row r="18" spans="1:11" hidden="1" x14ac:dyDescent="0.25">
      <c r="A18" s="83" t="s">
        <v>153</v>
      </c>
      <c r="B18" s="85" t="s">
        <v>154</v>
      </c>
      <c r="C18" s="85" t="s">
        <v>375</v>
      </c>
      <c r="D18" s="217" t="s">
        <v>156</v>
      </c>
      <c r="E18" s="217" t="s">
        <v>157</v>
      </c>
      <c r="F18" s="217" t="s">
        <v>158</v>
      </c>
      <c r="G18" s="217" t="s">
        <v>159</v>
      </c>
      <c r="H18" s="83" t="s">
        <v>208</v>
      </c>
      <c r="I18" s="88"/>
      <c r="J18" s="88"/>
      <c r="K18" s="129"/>
    </row>
    <row r="19" spans="1:11" hidden="1" x14ac:dyDescent="0.25">
      <c r="A19" s="83" t="s">
        <v>153</v>
      </c>
      <c r="B19" s="85" t="s">
        <v>154</v>
      </c>
      <c r="C19" s="85" t="s">
        <v>375</v>
      </c>
      <c r="D19" s="217" t="s">
        <v>156</v>
      </c>
      <c r="E19" s="217" t="s">
        <v>157</v>
      </c>
      <c r="F19" s="217" t="s">
        <v>158</v>
      </c>
      <c r="G19" s="217" t="s">
        <v>159</v>
      </c>
      <c r="H19" s="83" t="s">
        <v>209</v>
      </c>
      <c r="I19" s="88"/>
      <c r="J19" s="88"/>
      <c r="K19" s="129"/>
    </row>
    <row r="20" spans="1:11" hidden="1" x14ac:dyDescent="0.25">
      <c r="A20" s="83" t="s">
        <v>153</v>
      </c>
      <c r="B20" s="85" t="s">
        <v>154</v>
      </c>
      <c r="C20" s="85" t="s">
        <v>375</v>
      </c>
      <c r="D20" s="217" t="s">
        <v>156</v>
      </c>
      <c r="E20" s="217" t="s">
        <v>157</v>
      </c>
      <c r="F20" s="217" t="s">
        <v>158</v>
      </c>
      <c r="G20" s="217" t="s">
        <v>159</v>
      </c>
      <c r="H20" s="83" t="s">
        <v>331</v>
      </c>
      <c r="I20" s="88"/>
      <c r="J20" s="88"/>
      <c r="K20" s="129"/>
    </row>
    <row r="21" spans="1:11" hidden="1" x14ac:dyDescent="0.25">
      <c r="A21" s="83" t="s">
        <v>153</v>
      </c>
      <c r="B21" s="85" t="s">
        <v>154</v>
      </c>
      <c r="C21" s="85" t="s">
        <v>375</v>
      </c>
      <c r="D21" s="217" t="s">
        <v>156</v>
      </c>
      <c r="E21" s="217" t="s">
        <v>157</v>
      </c>
      <c r="F21" s="217" t="s">
        <v>158</v>
      </c>
      <c r="G21" s="217" t="s">
        <v>159</v>
      </c>
      <c r="H21" s="83" t="s">
        <v>210</v>
      </c>
      <c r="I21" s="88"/>
      <c r="J21" s="88"/>
      <c r="K21" s="129"/>
    </row>
    <row r="22" spans="1:11" hidden="1" x14ac:dyDescent="0.25">
      <c r="A22" s="83" t="s">
        <v>153</v>
      </c>
      <c r="B22" s="85" t="s">
        <v>154</v>
      </c>
      <c r="C22" s="85" t="s">
        <v>375</v>
      </c>
      <c r="D22" s="217" t="s">
        <v>156</v>
      </c>
      <c r="E22" s="217" t="s">
        <v>157</v>
      </c>
      <c r="F22" s="217" t="s">
        <v>158</v>
      </c>
      <c r="G22" s="217" t="s">
        <v>159</v>
      </c>
      <c r="H22" s="83" t="s">
        <v>211</v>
      </c>
      <c r="I22" s="88"/>
      <c r="J22" s="88"/>
      <c r="K22" s="129"/>
    </row>
    <row r="23" spans="1:11" hidden="1" x14ac:dyDescent="0.25">
      <c r="A23" s="83" t="s">
        <v>153</v>
      </c>
      <c r="B23" s="85" t="s">
        <v>154</v>
      </c>
      <c r="C23" s="85" t="s">
        <v>375</v>
      </c>
      <c r="D23" s="217" t="s">
        <v>156</v>
      </c>
      <c r="E23" s="217" t="s">
        <v>157</v>
      </c>
      <c r="F23" s="217" t="s">
        <v>158</v>
      </c>
      <c r="G23" s="217" t="s">
        <v>159</v>
      </c>
      <c r="H23" s="83" t="s">
        <v>212</v>
      </c>
      <c r="I23" s="88"/>
      <c r="J23" s="88"/>
      <c r="K23" s="129"/>
    </row>
    <row r="24" spans="1:11" hidden="1" x14ac:dyDescent="0.25">
      <c r="A24" s="83" t="s">
        <v>153</v>
      </c>
      <c r="B24" s="85" t="s">
        <v>154</v>
      </c>
      <c r="C24" s="85" t="s">
        <v>375</v>
      </c>
      <c r="D24" s="217" t="s">
        <v>156</v>
      </c>
      <c r="E24" s="217" t="s">
        <v>157</v>
      </c>
      <c r="F24" s="217" t="s">
        <v>158</v>
      </c>
      <c r="G24" s="217" t="s">
        <v>159</v>
      </c>
      <c r="H24" s="83" t="s">
        <v>371</v>
      </c>
      <c r="I24" s="88"/>
      <c r="J24" s="88"/>
      <c r="K24" s="129"/>
    </row>
    <row r="25" spans="1:11" hidden="1" x14ac:dyDescent="0.25">
      <c r="A25" s="83" t="s">
        <v>153</v>
      </c>
      <c r="B25" s="85" t="s">
        <v>154</v>
      </c>
      <c r="C25" s="85" t="s">
        <v>375</v>
      </c>
      <c r="D25" s="85" t="s">
        <v>169</v>
      </c>
      <c r="E25" s="85" t="s">
        <v>157</v>
      </c>
      <c r="F25" s="85" t="s">
        <v>158</v>
      </c>
      <c r="G25" s="85" t="s">
        <v>159</v>
      </c>
      <c r="H25" s="83" t="s">
        <v>194</v>
      </c>
      <c r="I25" s="88"/>
      <c r="J25" s="88"/>
      <c r="K25" s="129"/>
    </row>
    <row r="26" spans="1:11" hidden="1" x14ac:dyDescent="0.25">
      <c r="A26" s="83" t="s">
        <v>153</v>
      </c>
      <c r="B26" s="85" t="s">
        <v>154</v>
      </c>
      <c r="C26" s="85" t="s">
        <v>375</v>
      </c>
      <c r="D26" s="217" t="s">
        <v>169</v>
      </c>
      <c r="E26" s="217" t="s">
        <v>157</v>
      </c>
      <c r="F26" s="217" t="s">
        <v>158</v>
      </c>
      <c r="G26" s="217" t="s">
        <v>159</v>
      </c>
      <c r="H26" s="83" t="s">
        <v>207</v>
      </c>
      <c r="I26" s="88"/>
      <c r="J26" s="88"/>
      <c r="K26" s="129"/>
    </row>
    <row r="27" spans="1:11" hidden="1" x14ac:dyDescent="0.25">
      <c r="A27" s="83" t="s">
        <v>153</v>
      </c>
      <c r="B27" s="85" t="s">
        <v>154</v>
      </c>
      <c r="C27" s="85" t="s">
        <v>375</v>
      </c>
      <c r="D27" s="217" t="s">
        <v>169</v>
      </c>
      <c r="E27" s="217" t="s">
        <v>157</v>
      </c>
      <c r="F27" s="217" t="s">
        <v>158</v>
      </c>
      <c r="G27" s="217" t="s">
        <v>159</v>
      </c>
      <c r="H27" s="83" t="s">
        <v>208</v>
      </c>
      <c r="I27" s="88"/>
      <c r="J27" s="88"/>
      <c r="K27" s="129"/>
    </row>
    <row r="28" spans="1:11" hidden="1" x14ac:dyDescent="0.25">
      <c r="A28" s="83" t="s">
        <v>153</v>
      </c>
      <c r="B28" s="85" t="s">
        <v>154</v>
      </c>
      <c r="C28" s="85" t="s">
        <v>375</v>
      </c>
      <c r="D28" s="217" t="s">
        <v>169</v>
      </c>
      <c r="E28" s="217" t="s">
        <v>157</v>
      </c>
      <c r="F28" s="217" t="s">
        <v>158</v>
      </c>
      <c r="G28" s="217" t="s">
        <v>159</v>
      </c>
      <c r="H28" s="83" t="s">
        <v>209</v>
      </c>
      <c r="I28" s="88"/>
      <c r="J28" s="88"/>
      <c r="K28" s="129"/>
    </row>
    <row r="29" spans="1:11" hidden="1" x14ac:dyDescent="0.25">
      <c r="A29" s="83" t="s">
        <v>153</v>
      </c>
      <c r="B29" s="85" t="s">
        <v>154</v>
      </c>
      <c r="C29" s="85" t="s">
        <v>375</v>
      </c>
      <c r="D29" s="217" t="s">
        <v>169</v>
      </c>
      <c r="E29" s="217" t="s">
        <v>157</v>
      </c>
      <c r="F29" s="217" t="s">
        <v>158</v>
      </c>
      <c r="G29" s="217" t="s">
        <v>159</v>
      </c>
      <c r="H29" s="83" t="s">
        <v>210</v>
      </c>
      <c r="I29" s="88"/>
      <c r="J29" s="88"/>
      <c r="K29" s="129"/>
    </row>
    <row r="30" spans="1:11" hidden="1" x14ac:dyDescent="0.25">
      <c r="A30" s="83" t="s">
        <v>153</v>
      </c>
      <c r="B30" s="85" t="s">
        <v>154</v>
      </c>
      <c r="C30" s="85" t="s">
        <v>375</v>
      </c>
      <c r="D30" s="217" t="s">
        <v>169</v>
      </c>
      <c r="E30" s="217" t="s">
        <v>157</v>
      </c>
      <c r="F30" s="217" t="s">
        <v>158</v>
      </c>
      <c r="G30" s="217" t="s">
        <v>159</v>
      </c>
      <c r="H30" s="83" t="s">
        <v>212</v>
      </c>
      <c r="I30" s="88"/>
      <c r="J30" s="88"/>
      <c r="K30" s="129"/>
    </row>
    <row r="31" spans="1:11" hidden="1" x14ac:dyDescent="0.25">
      <c r="A31" s="83" t="s">
        <v>153</v>
      </c>
      <c r="B31" s="85" t="s">
        <v>154</v>
      </c>
      <c r="C31" s="85" t="s">
        <v>375</v>
      </c>
      <c r="D31" s="85" t="s">
        <v>171</v>
      </c>
      <c r="E31" s="85" t="s">
        <v>157</v>
      </c>
      <c r="F31" s="85" t="s">
        <v>158</v>
      </c>
      <c r="G31" s="85" t="s">
        <v>159</v>
      </c>
      <c r="H31" s="83" t="s">
        <v>194</v>
      </c>
      <c r="I31" s="88"/>
      <c r="J31" s="88"/>
      <c r="K31" s="129"/>
    </row>
    <row r="32" spans="1:11" hidden="1" x14ac:dyDescent="0.25">
      <c r="A32" s="83" t="s">
        <v>153</v>
      </c>
      <c r="B32" s="85" t="s">
        <v>154</v>
      </c>
      <c r="C32" s="85" t="s">
        <v>375</v>
      </c>
      <c r="D32" s="217" t="s">
        <v>171</v>
      </c>
      <c r="E32" s="217" t="s">
        <v>157</v>
      </c>
      <c r="F32" s="217" t="s">
        <v>158</v>
      </c>
      <c r="G32" s="217" t="s">
        <v>159</v>
      </c>
      <c r="H32" s="83" t="s">
        <v>207</v>
      </c>
      <c r="I32" s="88"/>
      <c r="J32" s="88"/>
      <c r="K32" s="129"/>
    </row>
    <row r="33" spans="1:11" hidden="1" x14ac:dyDescent="0.25">
      <c r="A33" s="83" t="s">
        <v>153</v>
      </c>
      <c r="B33" s="85" t="s">
        <v>154</v>
      </c>
      <c r="C33" s="85" t="s">
        <v>375</v>
      </c>
      <c r="D33" s="217" t="s">
        <v>171</v>
      </c>
      <c r="E33" s="217" t="s">
        <v>157</v>
      </c>
      <c r="F33" s="217" t="s">
        <v>158</v>
      </c>
      <c r="G33" s="217" t="s">
        <v>159</v>
      </c>
      <c r="H33" s="83" t="s">
        <v>324</v>
      </c>
      <c r="I33" s="88"/>
      <c r="J33" s="88"/>
      <c r="K33" s="129"/>
    </row>
    <row r="34" spans="1:11" hidden="1" x14ac:dyDescent="0.25">
      <c r="A34" s="83" t="s">
        <v>153</v>
      </c>
      <c r="B34" s="85" t="s">
        <v>154</v>
      </c>
      <c r="C34" s="85" t="s">
        <v>375</v>
      </c>
      <c r="D34" s="217" t="s">
        <v>171</v>
      </c>
      <c r="E34" s="217" t="s">
        <v>157</v>
      </c>
      <c r="F34" s="217" t="s">
        <v>158</v>
      </c>
      <c r="G34" s="217" t="s">
        <v>159</v>
      </c>
      <c r="H34" s="83" t="s">
        <v>209</v>
      </c>
      <c r="I34" s="88"/>
      <c r="J34" s="88"/>
      <c r="K34" s="129"/>
    </row>
    <row r="35" spans="1:11" hidden="1" x14ac:dyDescent="0.25">
      <c r="A35" s="83" t="s">
        <v>153</v>
      </c>
      <c r="B35" s="85" t="s">
        <v>154</v>
      </c>
      <c r="C35" s="85" t="s">
        <v>375</v>
      </c>
      <c r="D35" s="217" t="s">
        <v>171</v>
      </c>
      <c r="E35" s="217" t="s">
        <v>157</v>
      </c>
      <c r="F35" s="217" t="s">
        <v>158</v>
      </c>
      <c r="G35" s="217" t="s">
        <v>159</v>
      </c>
      <c r="H35" s="83" t="s">
        <v>210</v>
      </c>
      <c r="I35" s="88"/>
      <c r="J35" s="88"/>
      <c r="K35" s="129"/>
    </row>
    <row r="36" spans="1:11" hidden="1" x14ac:dyDescent="0.25">
      <c r="A36" s="83" t="s">
        <v>153</v>
      </c>
      <c r="B36" s="85" t="s">
        <v>154</v>
      </c>
      <c r="C36" s="85" t="s">
        <v>375</v>
      </c>
      <c r="D36" s="217" t="s">
        <v>171</v>
      </c>
      <c r="E36" s="217" t="s">
        <v>157</v>
      </c>
      <c r="F36" s="217" t="s">
        <v>158</v>
      </c>
      <c r="G36" s="217" t="s">
        <v>159</v>
      </c>
      <c r="H36" s="83" t="s">
        <v>211</v>
      </c>
      <c r="I36" s="88"/>
      <c r="J36" s="88"/>
      <c r="K36" s="129"/>
    </row>
    <row r="37" spans="1:11" hidden="1" x14ac:dyDescent="0.25">
      <c r="A37" s="83" t="s">
        <v>153</v>
      </c>
      <c r="B37" s="85" t="s">
        <v>154</v>
      </c>
      <c r="C37" s="85" t="s">
        <v>375</v>
      </c>
      <c r="D37" s="217" t="s">
        <v>171</v>
      </c>
      <c r="E37" s="217" t="s">
        <v>157</v>
      </c>
      <c r="F37" s="217" t="s">
        <v>158</v>
      </c>
      <c r="G37" s="217" t="s">
        <v>159</v>
      </c>
      <c r="H37" s="83" t="s">
        <v>212</v>
      </c>
      <c r="I37" s="88"/>
      <c r="J37" s="88"/>
      <c r="K37" s="129"/>
    </row>
    <row r="38" spans="1:11" hidden="1" x14ac:dyDescent="0.25">
      <c r="A38" s="83" t="s">
        <v>153</v>
      </c>
      <c r="B38" s="85" t="s">
        <v>154</v>
      </c>
      <c r="C38" s="85" t="s">
        <v>375</v>
      </c>
      <c r="D38" s="85" t="s">
        <v>160</v>
      </c>
      <c r="E38" s="85" t="s">
        <v>161</v>
      </c>
      <c r="F38" s="85" t="s">
        <v>158</v>
      </c>
      <c r="G38" s="85" t="s">
        <v>159</v>
      </c>
      <c r="H38" s="83" t="s">
        <v>194</v>
      </c>
      <c r="I38" s="88"/>
      <c r="J38" s="88"/>
      <c r="K38" s="129"/>
    </row>
    <row r="39" spans="1:11" hidden="1" x14ac:dyDescent="0.25">
      <c r="A39" s="83" t="s">
        <v>153</v>
      </c>
      <c r="B39" s="85" t="s">
        <v>154</v>
      </c>
      <c r="C39" s="85" t="s">
        <v>375</v>
      </c>
      <c r="D39" s="217" t="s">
        <v>160</v>
      </c>
      <c r="E39" s="217" t="s">
        <v>161</v>
      </c>
      <c r="F39" s="217" t="s">
        <v>158</v>
      </c>
      <c r="G39" s="217" t="s">
        <v>159</v>
      </c>
      <c r="H39" s="83" t="s">
        <v>325</v>
      </c>
      <c r="I39" s="88"/>
      <c r="J39" s="88"/>
      <c r="K39" s="129"/>
    </row>
    <row r="40" spans="1:11" hidden="1" x14ac:dyDescent="0.25">
      <c r="A40" s="83" t="s">
        <v>153</v>
      </c>
      <c r="B40" s="85" t="s">
        <v>154</v>
      </c>
      <c r="C40" s="85" t="s">
        <v>375</v>
      </c>
      <c r="D40" s="217" t="s">
        <v>160</v>
      </c>
      <c r="E40" s="217" t="s">
        <v>161</v>
      </c>
      <c r="F40" s="217" t="s">
        <v>158</v>
      </c>
      <c r="G40" s="217" t="s">
        <v>159</v>
      </c>
      <c r="H40" s="83" t="s">
        <v>327</v>
      </c>
      <c r="I40" s="88"/>
      <c r="J40" s="88"/>
      <c r="K40" s="129"/>
    </row>
    <row r="41" spans="1:11" hidden="1" x14ac:dyDescent="0.25">
      <c r="A41" s="83" t="s">
        <v>153</v>
      </c>
      <c r="B41" s="85" t="s">
        <v>154</v>
      </c>
      <c r="C41" s="85" t="s">
        <v>375</v>
      </c>
      <c r="D41" s="217" t="s">
        <v>160</v>
      </c>
      <c r="E41" s="217" t="s">
        <v>161</v>
      </c>
      <c r="F41" s="217" t="s">
        <v>158</v>
      </c>
      <c r="G41" s="217" t="s">
        <v>159</v>
      </c>
      <c r="H41" s="83" t="s">
        <v>326</v>
      </c>
      <c r="I41" s="88"/>
      <c r="J41" s="88"/>
      <c r="K41" s="129"/>
    </row>
    <row r="42" spans="1:11" hidden="1" x14ac:dyDescent="0.25">
      <c r="A42" s="83" t="s">
        <v>153</v>
      </c>
      <c r="B42" s="85" t="s">
        <v>154</v>
      </c>
      <c r="C42" s="85" t="s">
        <v>375</v>
      </c>
      <c r="D42" s="217" t="s">
        <v>160</v>
      </c>
      <c r="E42" s="217" t="s">
        <v>161</v>
      </c>
      <c r="F42" s="217" t="s">
        <v>158</v>
      </c>
      <c r="G42" s="217" t="s">
        <v>159</v>
      </c>
      <c r="H42" s="83" t="s">
        <v>220</v>
      </c>
      <c r="I42" s="88"/>
      <c r="J42" s="88"/>
      <c r="K42" s="129"/>
    </row>
    <row r="43" spans="1:11" hidden="1" x14ac:dyDescent="0.25">
      <c r="A43" s="83" t="s">
        <v>153</v>
      </c>
      <c r="B43" s="85" t="s">
        <v>154</v>
      </c>
      <c r="C43" s="85" t="s">
        <v>375</v>
      </c>
      <c r="D43" s="217" t="s">
        <v>160</v>
      </c>
      <c r="E43" s="217" t="s">
        <v>161</v>
      </c>
      <c r="F43" s="217" t="s">
        <v>158</v>
      </c>
      <c r="G43" s="217" t="s">
        <v>159</v>
      </c>
      <c r="H43" s="83" t="s">
        <v>207</v>
      </c>
      <c r="I43" s="88"/>
      <c r="J43" s="88"/>
      <c r="K43" s="129"/>
    </row>
    <row r="44" spans="1:11" hidden="1" x14ac:dyDescent="0.25">
      <c r="A44" s="83" t="s">
        <v>153</v>
      </c>
      <c r="B44" s="85" t="s">
        <v>154</v>
      </c>
      <c r="C44" s="85" t="s">
        <v>375</v>
      </c>
      <c r="D44" s="217" t="s">
        <v>160</v>
      </c>
      <c r="E44" s="217" t="s">
        <v>161</v>
      </c>
      <c r="F44" s="217" t="s">
        <v>158</v>
      </c>
      <c r="G44" s="217" t="s">
        <v>159</v>
      </c>
      <c r="H44" s="83" t="s">
        <v>324</v>
      </c>
      <c r="I44" s="88"/>
      <c r="J44" s="88"/>
      <c r="K44" s="129"/>
    </row>
    <row r="45" spans="1:11" hidden="1" x14ac:dyDescent="0.25">
      <c r="A45" s="83" t="s">
        <v>153</v>
      </c>
      <c r="B45" s="85" t="s">
        <v>154</v>
      </c>
      <c r="C45" s="85" t="s">
        <v>375</v>
      </c>
      <c r="D45" s="217" t="s">
        <v>160</v>
      </c>
      <c r="E45" s="217" t="s">
        <v>161</v>
      </c>
      <c r="F45" s="217" t="s">
        <v>158</v>
      </c>
      <c r="G45" s="217" t="s">
        <v>159</v>
      </c>
      <c r="H45" s="83" t="s">
        <v>208</v>
      </c>
      <c r="I45" s="88"/>
      <c r="J45" s="88"/>
      <c r="K45" s="129"/>
    </row>
    <row r="46" spans="1:11" hidden="1" x14ac:dyDescent="0.25">
      <c r="A46" s="83" t="s">
        <v>153</v>
      </c>
      <c r="B46" s="85" t="s">
        <v>154</v>
      </c>
      <c r="C46" s="85" t="s">
        <v>375</v>
      </c>
      <c r="D46" s="217" t="s">
        <v>160</v>
      </c>
      <c r="E46" s="217" t="s">
        <v>161</v>
      </c>
      <c r="F46" s="217" t="s">
        <v>158</v>
      </c>
      <c r="G46" s="217" t="s">
        <v>159</v>
      </c>
      <c r="H46" s="83" t="s">
        <v>209</v>
      </c>
      <c r="I46" s="88"/>
      <c r="J46" s="88"/>
      <c r="K46" s="129"/>
    </row>
    <row r="47" spans="1:11" hidden="1" x14ac:dyDescent="0.25">
      <c r="A47" s="83" t="s">
        <v>153</v>
      </c>
      <c r="B47" s="85" t="s">
        <v>154</v>
      </c>
      <c r="C47" s="85" t="s">
        <v>375</v>
      </c>
      <c r="D47" s="217" t="s">
        <v>160</v>
      </c>
      <c r="E47" s="217" t="s">
        <v>161</v>
      </c>
      <c r="F47" s="217" t="s">
        <v>158</v>
      </c>
      <c r="G47" s="217" t="s">
        <v>159</v>
      </c>
      <c r="H47" s="83" t="s">
        <v>210</v>
      </c>
      <c r="I47" s="88"/>
      <c r="J47" s="88"/>
      <c r="K47" s="129"/>
    </row>
    <row r="48" spans="1:11" hidden="1" x14ac:dyDescent="0.25">
      <c r="A48" s="83" t="s">
        <v>153</v>
      </c>
      <c r="B48" s="85" t="s">
        <v>154</v>
      </c>
      <c r="C48" s="85" t="s">
        <v>375</v>
      </c>
      <c r="D48" s="217" t="s">
        <v>160</v>
      </c>
      <c r="E48" s="217" t="s">
        <v>161</v>
      </c>
      <c r="F48" s="217" t="s">
        <v>158</v>
      </c>
      <c r="G48" s="217" t="s">
        <v>159</v>
      </c>
      <c r="H48" s="83" t="s">
        <v>211</v>
      </c>
      <c r="I48" s="88"/>
      <c r="J48" s="88"/>
      <c r="K48" s="129"/>
    </row>
    <row r="49" spans="1:11" hidden="1" x14ac:dyDescent="0.25">
      <c r="A49" s="83" t="s">
        <v>153</v>
      </c>
      <c r="B49" s="85" t="s">
        <v>154</v>
      </c>
      <c r="C49" s="85" t="s">
        <v>375</v>
      </c>
      <c r="D49" s="217" t="s">
        <v>160</v>
      </c>
      <c r="E49" s="217" t="s">
        <v>161</v>
      </c>
      <c r="F49" s="217" t="s">
        <v>158</v>
      </c>
      <c r="G49" s="217" t="s">
        <v>159</v>
      </c>
      <c r="H49" s="83" t="s">
        <v>212</v>
      </c>
      <c r="I49" s="88"/>
      <c r="J49" s="88"/>
      <c r="K49" s="129"/>
    </row>
    <row r="50" spans="1:11" hidden="1" x14ac:dyDescent="0.25">
      <c r="A50" s="83" t="s">
        <v>153</v>
      </c>
      <c r="B50" s="85" t="s">
        <v>154</v>
      </c>
      <c r="C50" s="85" t="s">
        <v>375</v>
      </c>
      <c r="D50" s="85" t="s">
        <v>172</v>
      </c>
      <c r="E50" s="85" t="s">
        <v>161</v>
      </c>
      <c r="F50" s="85" t="s">
        <v>158</v>
      </c>
      <c r="G50" s="85" t="s">
        <v>159</v>
      </c>
      <c r="H50" s="83" t="s">
        <v>194</v>
      </c>
      <c r="I50" s="88"/>
      <c r="J50" s="88"/>
      <c r="K50" s="129"/>
    </row>
    <row r="51" spans="1:11" hidden="1" x14ac:dyDescent="0.25">
      <c r="A51" s="83" t="s">
        <v>153</v>
      </c>
      <c r="B51" s="85" t="s">
        <v>154</v>
      </c>
      <c r="C51" s="85" t="s">
        <v>375</v>
      </c>
      <c r="D51" s="217" t="s">
        <v>172</v>
      </c>
      <c r="E51" s="217" t="s">
        <v>161</v>
      </c>
      <c r="F51" s="217" t="s">
        <v>158</v>
      </c>
      <c r="G51" s="217" t="s">
        <v>159</v>
      </c>
      <c r="H51" s="83" t="s">
        <v>207</v>
      </c>
      <c r="I51" s="88"/>
      <c r="J51" s="88"/>
      <c r="K51" s="129"/>
    </row>
    <row r="52" spans="1:11" hidden="1" x14ac:dyDescent="0.25">
      <c r="A52" s="83" t="s">
        <v>153</v>
      </c>
      <c r="B52" s="85" t="s">
        <v>154</v>
      </c>
      <c r="C52" s="85" t="s">
        <v>375</v>
      </c>
      <c r="D52" s="217" t="s">
        <v>172</v>
      </c>
      <c r="E52" s="217" t="s">
        <v>161</v>
      </c>
      <c r="F52" s="217" t="s">
        <v>158</v>
      </c>
      <c r="G52" s="217" t="s">
        <v>159</v>
      </c>
      <c r="H52" s="83" t="s">
        <v>212</v>
      </c>
      <c r="I52" s="88"/>
      <c r="J52" s="88"/>
      <c r="K52" s="129"/>
    </row>
    <row r="53" spans="1:11" hidden="1" x14ac:dyDescent="0.25">
      <c r="A53" s="83" t="s">
        <v>153</v>
      </c>
      <c r="B53" s="85" t="s">
        <v>154</v>
      </c>
      <c r="C53" s="85" t="s">
        <v>375</v>
      </c>
      <c r="D53" s="85" t="s">
        <v>162</v>
      </c>
      <c r="E53" s="85" t="s">
        <v>163</v>
      </c>
      <c r="F53" s="85" t="s">
        <v>158</v>
      </c>
      <c r="G53" s="85" t="s">
        <v>159</v>
      </c>
      <c r="H53" s="83" t="s">
        <v>194</v>
      </c>
      <c r="I53" s="88"/>
      <c r="J53" s="88"/>
      <c r="K53" s="129"/>
    </row>
    <row r="54" spans="1:11" hidden="1" x14ac:dyDescent="0.25">
      <c r="A54" s="83" t="s">
        <v>153</v>
      </c>
      <c r="B54" s="85" t="s">
        <v>154</v>
      </c>
      <c r="C54" s="85" t="s">
        <v>375</v>
      </c>
      <c r="D54" s="217" t="s">
        <v>162</v>
      </c>
      <c r="E54" s="217" t="s">
        <v>163</v>
      </c>
      <c r="F54" s="217" t="s">
        <v>158</v>
      </c>
      <c r="G54" s="217" t="s">
        <v>159</v>
      </c>
      <c r="H54" s="83" t="s">
        <v>325</v>
      </c>
      <c r="I54" s="88"/>
      <c r="J54" s="88"/>
      <c r="K54" s="129"/>
    </row>
    <row r="55" spans="1:11" hidden="1" x14ac:dyDescent="0.25">
      <c r="A55" s="83" t="s">
        <v>153</v>
      </c>
      <c r="B55" s="85" t="s">
        <v>154</v>
      </c>
      <c r="C55" s="85" t="s">
        <v>375</v>
      </c>
      <c r="D55" s="217" t="s">
        <v>162</v>
      </c>
      <c r="E55" s="217" t="s">
        <v>163</v>
      </c>
      <c r="F55" s="217" t="s">
        <v>158</v>
      </c>
      <c r="G55" s="217" t="s">
        <v>159</v>
      </c>
      <c r="H55" s="83" t="s">
        <v>326</v>
      </c>
      <c r="I55" s="88"/>
      <c r="J55" s="88"/>
      <c r="K55" s="129"/>
    </row>
    <row r="56" spans="1:11" hidden="1" x14ac:dyDescent="0.25">
      <c r="A56" s="83" t="s">
        <v>153</v>
      </c>
      <c r="B56" s="85" t="s">
        <v>154</v>
      </c>
      <c r="C56" s="85" t="s">
        <v>375</v>
      </c>
      <c r="D56" s="217" t="s">
        <v>162</v>
      </c>
      <c r="E56" s="217" t="s">
        <v>163</v>
      </c>
      <c r="F56" s="217" t="s">
        <v>158</v>
      </c>
      <c r="G56" s="217" t="s">
        <v>159</v>
      </c>
      <c r="H56" s="83" t="s">
        <v>207</v>
      </c>
      <c r="I56" s="88"/>
      <c r="J56" s="88"/>
      <c r="K56" s="129"/>
    </row>
    <row r="57" spans="1:11" hidden="1" x14ac:dyDescent="0.25">
      <c r="A57" s="83" t="s">
        <v>153</v>
      </c>
      <c r="B57" s="85" t="s">
        <v>154</v>
      </c>
      <c r="C57" s="85" t="s">
        <v>375</v>
      </c>
      <c r="D57" s="217" t="s">
        <v>162</v>
      </c>
      <c r="E57" s="217" t="s">
        <v>163</v>
      </c>
      <c r="F57" s="217" t="s">
        <v>158</v>
      </c>
      <c r="G57" s="217" t="s">
        <v>159</v>
      </c>
      <c r="H57" s="83" t="s">
        <v>324</v>
      </c>
      <c r="I57" s="88"/>
      <c r="J57" s="88"/>
      <c r="K57" s="129"/>
    </row>
    <row r="58" spans="1:11" hidden="1" x14ac:dyDescent="0.25">
      <c r="A58" s="83" t="s">
        <v>153</v>
      </c>
      <c r="B58" s="85" t="s">
        <v>154</v>
      </c>
      <c r="C58" s="85" t="s">
        <v>375</v>
      </c>
      <c r="D58" s="217" t="s">
        <v>162</v>
      </c>
      <c r="E58" s="217" t="s">
        <v>163</v>
      </c>
      <c r="F58" s="217" t="s">
        <v>158</v>
      </c>
      <c r="G58" s="217" t="s">
        <v>159</v>
      </c>
      <c r="H58" s="83" t="s">
        <v>208</v>
      </c>
      <c r="I58" s="88"/>
      <c r="J58" s="88"/>
      <c r="K58" s="129"/>
    </row>
    <row r="59" spans="1:11" hidden="1" x14ac:dyDescent="0.25">
      <c r="A59" s="83" t="s">
        <v>153</v>
      </c>
      <c r="B59" s="85" t="s">
        <v>154</v>
      </c>
      <c r="C59" s="85" t="s">
        <v>375</v>
      </c>
      <c r="D59" s="217" t="s">
        <v>162</v>
      </c>
      <c r="E59" s="217" t="s">
        <v>163</v>
      </c>
      <c r="F59" s="217" t="s">
        <v>158</v>
      </c>
      <c r="G59" s="217" t="s">
        <v>159</v>
      </c>
      <c r="H59" s="83" t="s">
        <v>209</v>
      </c>
      <c r="I59" s="88"/>
      <c r="J59" s="88"/>
      <c r="K59" s="129"/>
    </row>
    <row r="60" spans="1:11" hidden="1" x14ac:dyDescent="0.25">
      <c r="A60" s="83" t="s">
        <v>153</v>
      </c>
      <c r="B60" s="85" t="s">
        <v>154</v>
      </c>
      <c r="C60" s="85" t="s">
        <v>375</v>
      </c>
      <c r="D60" s="217" t="s">
        <v>162</v>
      </c>
      <c r="E60" s="217" t="s">
        <v>163</v>
      </c>
      <c r="F60" s="217" t="s">
        <v>158</v>
      </c>
      <c r="G60" s="217" t="s">
        <v>159</v>
      </c>
      <c r="H60" s="83" t="s">
        <v>210</v>
      </c>
      <c r="I60" s="88"/>
      <c r="J60" s="88"/>
      <c r="K60" s="129"/>
    </row>
    <row r="61" spans="1:11" hidden="1" x14ac:dyDescent="0.25">
      <c r="A61" s="83" t="s">
        <v>153</v>
      </c>
      <c r="B61" s="85" t="s">
        <v>154</v>
      </c>
      <c r="C61" s="85" t="s">
        <v>375</v>
      </c>
      <c r="D61" s="217" t="s">
        <v>162</v>
      </c>
      <c r="E61" s="217" t="s">
        <v>163</v>
      </c>
      <c r="F61" s="217" t="s">
        <v>158</v>
      </c>
      <c r="G61" s="217" t="s">
        <v>159</v>
      </c>
      <c r="H61" s="83" t="s">
        <v>211</v>
      </c>
      <c r="I61" s="88"/>
      <c r="J61" s="88"/>
      <c r="K61" s="129"/>
    </row>
    <row r="62" spans="1:11" hidden="1" x14ac:dyDescent="0.25">
      <c r="A62" s="83" t="s">
        <v>153</v>
      </c>
      <c r="B62" s="85" t="s">
        <v>154</v>
      </c>
      <c r="C62" s="85" t="s">
        <v>375</v>
      </c>
      <c r="D62" s="217" t="s">
        <v>162</v>
      </c>
      <c r="E62" s="217" t="s">
        <v>163</v>
      </c>
      <c r="F62" s="217" t="s">
        <v>158</v>
      </c>
      <c r="G62" s="217" t="s">
        <v>159</v>
      </c>
      <c r="H62" s="83" t="s">
        <v>212</v>
      </c>
      <c r="I62" s="88"/>
      <c r="J62" s="88"/>
      <c r="K62" s="129"/>
    </row>
    <row r="63" spans="1:11" hidden="1" x14ac:dyDescent="0.25">
      <c r="A63" s="83" t="s">
        <v>153</v>
      </c>
      <c r="B63" s="85" t="s">
        <v>154</v>
      </c>
      <c r="C63" s="85" t="s">
        <v>375</v>
      </c>
      <c r="D63" s="85" t="s">
        <v>164</v>
      </c>
      <c r="E63" s="85" t="s">
        <v>165</v>
      </c>
      <c r="F63" s="85" t="s">
        <v>158</v>
      </c>
      <c r="G63" s="85" t="s">
        <v>159</v>
      </c>
      <c r="H63" s="83" t="s">
        <v>194</v>
      </c>
      <c r="I63" s="88"/>
      <c r="J63" s="88"/>
      <c r="K63" s="129"/>
    </row>
    <row r="64" spans="1:11" hidden="1" x14ac:dyDescent="0.25">
      <c r="A64" s="83" t="s">
        <v>153</v>
      </c>
      <c r="B64" s="85" t="s">
        <v>154</v>
      </c>
      <c r="C64" s="85" t="s">
        <v>375</v>
      </c>
      <c r="D64" s="217" t="s">
        <v>164</v>
      </c>
      <c r="E64" s="217" t="s">
        <v>165</v>
      </c>
      <c r="F64" s="217" t="s">
        <v>158</v>
      </c>
      <c r="G64" s="217" t="s">
        <v>159</v>
      </c>
      <c r="H64" s="83" t="s">
        <v>220</v>
      </c>
      <c r="I64" s="88"/>
      <c r="J64" s="88"/>
      <c r="K64" s="129"/>
    </row>
    <row r="65" spans="1:11" hidden="1" x14ac:dyDescent="0.25">
      <c r="A65" s="83" t="s">
        <v>153</v>
      </c>
      <c r="B65" s="85" t="s">
        <v>154</v>
      </c>
      <c r="C65" s="85" t="s">
        <v>375</v>
      </c>
      <c r="D65" s="217" t="s">
        <v>164</v>
      </c>
      <c r="E65" s="217" t="s">
        <v>165</v>
      </c>
      <c r="F65" s="217" t="s">
        <v>158</v>
      </c>
      <c r="G65" s="217" t="s">
        <v>159</v>
      </c>
      <c r="H65" s="83" t="s">
        <v>207</v>
      </c>
      <c r="I65" s="88"/>
      <c r="J65" s="88"/>
      <c r="K65" s="129"/>
    </row>
    <row r="66" spans="1:11" hidden="1" x14ac:dyDescent="0.25">
      <c r="A66" s="83" t="s">
        <v>153</v>
      </c>
      <c r="B66" s="85" t="s">
        <v>154</v>
      </c>
      <c r="C66" s="85" t="s">
        <v>375</v>
      </c>
      <c r="D66" s="217" t="s">
        <v>164</v>
      </c>
      <c r="E66" s="217" t="s">
        <v>165</v>
      </c>
      <c r="F66" s="217" t="s">
        <v>158</v>
      </c>
      <c r="G66" s="217" t="s">
        <v>159</v>
      </c>
      <c r="H66" s="83" t="s">
        <v>324</v>
      </c>
      <c r="I66" s="88"/>
      <c r="J66" s="88"/>
      <c r="K66" s="129"/>
    </row>
    <row r="67" spans="1:11" hidden="1" x14ac:dyDescent="0.25">
      <c r="A67" s="83" t="s">
        <v>153</v>
      </c>
      <c r="B67" s="85" t="s">
        <v>154</v>
      </c>
      <c r="C67" s="85" t="s">
        <v>375</v>
      </c>
      <c r="D67" s="217" t="s">
        <v>164</v>
      </c>
      <c r="E67" s="217" t="s">
        <v>165</v>
      </c>
      <c r="F67" s="217" t="s">
        <v>158</v>
      </c>
      <c r="G67" s="217" t="s">
        <v>159</v>
      </c>
      <c r="H67" s="83" t="s">
        <v>209</v>
      </c>
      <c r="I67" s="88"/>
      <c r="J67" s="88"/>
      <c r="K67" s="129"/>
    </row>
    <row r="68" spans="1:11" hidden="1" x14ac:dyDescent="0.25">
      <c r="A68" s="83" t="s">
        <v>153</v>
      </c>
      <c r="B68" s="85" t="s">
        <v>154</v>
      </c>
      <c r="C68" s="85" t="s">
        <v>375</v>
      </c>
      <c r="D68" s="217" t="s">
        <v>164</v>
      </c>
      <c r="E68" s="217" t="s">
        <v>165</v>
      </c>
      <c r="F68" s="217" t="s">
        <v>158</v>
      </c>
      <c r="G68" s="217" t="s">
        <v>159</v>
      </c>
      <c r="H68" s="83" t="s">
        <v>210</v>
      </c>
      <c r="I68" s="88"/>
      <c r="J68" s="88"/>
      <c r="K68" s="129"/>
    </row>
    <row r="69" spans="1:11" hidden="1" x14ac:dyDescent="0.25">
      <c r="A69" s="83" t="s">
        <v>153</v>
      </c>
      <c r="B69" s="85" t="s">
        <v>154</v>
      </c>
      <c r="C69" s="85" t="s">
        <v>375</v>
      </c>
      <c r="D69" s="217" t="s">
        <v>164</v>
      </c>
      <c r="E69" s="217" t="s">
        <v>165</v>
      </c>
      <c r="F69" s="217" t="s">
        <v>158</v>
      </c>
      <c r="G69" s="217" t="s">
        <v>159</v>
      </c>
      <c r="H69" s="83" t="s">
        <v>211</v>
      </c>
      <c r="I69" s="88"/>
      <c r="J69" s="88"/>
      <c r="K69" s="129"/>
    </row>
    <row r="70" spans="1:11" hidden="1" x14ac:dyDescent="0.25">
      <c r="A70" s="83" t="s">
        <v>153</v>
      </c>
      <c r="B70" s="85" t="s">
        <v>154</v>
      </c>
      <c r="C70" s="85" t="s">
        <v>375</v>
      </c>
      <c r="D70" s="217" t="s">
        <v>164</v>
      </c>
      <c r="E70" s="217" t="s">
        <v>165</v>
      </c>
      <c r="F70" s="217" t="s">
        <v>158</v>
      </c>
      <c r="G70" s="217" t="s">
        <v>159</v>
      </c>
      <c r="H70" s="83" t="s">
        <v>212</v>
      </c>
      <c r="I70" s="88"/>
      <c r="J70" s="88"/>
      <c r="K70" s="129"/>
    </row>
    <row r="71" spans="1:11" hidden="1" x14ac:dyDescent="0.25">
      <c r="A71" s="83" t="s">
        <v>153</v>
      </c>
      <c r="B71" s="85" t="s">
        <v>154</v>
      </c>
      <c r="C71" s="85" t="s">
        <v>375</v>
      </c>
      <c r="D71" s="85" t="s">
        <v>177</v>
      </c>
      <c r="E71" s="85" t="s">
        <v>178</v>
      </c>
      <c r="F71" s="85" t="s">
        <v>158</v>
      </c>
      <c r="G71" s="85" t="s">
        <v>159</v>
      </c>
      <c r="H71" s="83" t="s">
        <v>194</v>
      </c>
      <c r="I71" s="88"/>
      <c r="J71" s="88"/>
      <c r="K71" s="129"/>
    </row>
    <row r="72" spans="1:11" hidden="1" x14ac:dyDescent="0.25">
      <c r="A72" s="83" t="s">
        <v>153</v>
      </c>
      <c r="B72" s="85" t="s">
        <v>154</v>
      </c>
      <c r="C72" s="85" t="s">
        <v>375</v>
      </c>
      <c r="D72" s="217" t="s">
        <v>177</v>
      </c>
      <c r="E72" s="217" t="s">
        <v>178</v>
      </c>
      <c r="F72" s="217" t="s">
        <v>158</v>
      </c>
      <c r="G72" s="217" t="s">
        <v>159</v>
      </c>
      <c r="H72" s="83" t="s">
        <v>324</v>
      </c>
      <c r="I72" s="88"/>
      <c r="J72" s="88"/>
      <c r="K72" s="129"/>
    </row>
    <row r="73" spans="1:11" hidden="1" x14ac:dyDescent="0.25">
      <c r="A73" s="83" t="s">
        <v>153</v>
      </c>
      <c r="B73" s="85" t="s">
        <v>154</v>
      </c>
      <c r="C73" s="85" t="s">
        <v>375</v>
      </c>
      <c r="D73" s="217" t="s">
        <v>177</v>
      </c>
      <c r="E73" s="217" t="s">
        <v>178</v>
      </c>
      <c r="F73" s="217" t="s">
        <v>158</v>
      </c>
      <c r="G73" s="217" t="s">
        <v>159</v>
      </c>
      <c r="H73" s="83" t="s">
        <v>212</v>
      </c>
      <c r="I73" s="88"/>
      <c r="J73" s="88"/>
      <c r="K73" s="129"/>
    </row>
    <row r="74" spans="1:11" hidden="1" x14ac:dyDescent="0.25">
      <c r="A74" s="83" t="s">
        <v>153</v>
      </c>
      <c r="B74" s="85" t="s">
        <v>154</v>
      </c>
      <c r="C74" s="85" t="s">
        <v>375</v>
      </c>
      <c r="D74" s="85" t="s">
        <v>166</v>
      </c>
      <c r="E74" s="85" t="s">
        <v>167</v>
      </c>
      <c r="F74" s="85" t="s">
        <v>158</v>
      </c>
      <c r="G74" s="85" t="s">
        <v>159</v>
      </c>
      <c r="H74" s="83" t="s">
        <v>194</v>
      </c>
      <c r="I74" s="88"/>
      <c r="J74" s="88"/>
      <c r="K74" s="129"/>
    </row>
    <row r="75" spans="1:11" hidden="1" x14ac:dyDescent="0.25">
      <c r="A75" s="83" t="s">
        <v>153</v>
      </c>
      <c r="B75" s="85" t="s">
        <v>154</v>
      </c>
      <c r="C75" s="85" t="s">
        <v>375</v>
      </c>
      <c r="D75" s="217" t="s">
        <v>166</v>
      </c>
      <c r="E75" s="217" t="s">
        <v>167</v>
      </c>
      <c r="F75" s="217" t="s">
        <v>158</v>
      </c>
      <c r="G75" s="217" t="s">
        <v>159</v>
      </c>
      <c r="H75" s="83" t="s">
        <v>209</v>
      </c>
      <c r="I75" s="88"/>
      <c r="J75" s="88"/>
      <c r="K75" s="129"/>
    </row>
    <row r="76" spans="1:11" hidden="1" x14ac:dyDescent="0.25">
      <c r="A76" s="83" t="s">
        <v>153</v>
      </c>
      <c r="B76" s="85" t="s">
        <v>154</v>
      </c>
      <c r="C76" s="85" t="s">
        <v>155</v>
      </c>
      <c r="D76" s="85" t="s">
        <v>156</v>
      </c>
      <c r="E76" s="85" t="s">
        <v>157</v>
      </c>
      <c r="F76" s="85" t="s">
        <v>158</v>
      </c>
      <c r="G76" s="85" t="s">
        <v>159</v>
      </c>
      <c r="H76" s="83" t="s">
        <v>194</v>
      </c>
      <c r="I76" s="128">
        <v>-7436524.432</v>
      </c>
      <c r="J76" s="88"/>
      <c r="K76" s="129">
        <v>-294620.07</v>
      </c>
    </row>
    <row r="77" spans="1:11" x14ac:dyDescent="0.25">
      <c r="A77" s="83" t="s">
        <v>153</v>
      </c>
      <c r="B77" s="85" t="s">
        <v>154</v>
      </c>
      <c r="C77" s="85" t="s">
        <v>155</v>
      </c>
      <c r="D77" s="217" t="s">
        <v>156</v>
      </c>
      <c r="E77" s="217" t="s">
        <v>157</v>
      </c>
      <c r="F77" s="217" t="s">
        <v>158</v>
      </c>
      <c r="G77" s="217" t="s">
        <v>159</v>
      </c>
      <c r="H77" s="83" t="s">
        <v>325</v>
      </c>
      <c r="I77" s="219">
        <v>-170.7</v>
      </c>
      <c r="J77" s="88"/>
      <c r="K77" s="218">
        <v>-7.42</v>
      </c>
    </row>
    <row r="78" spans="1:11" x14ac:dyDescent="0.25">
      <c r="A78" s="83" t="s">
        <v>153</v>
      </c>
      <c r="B78" s="85" t="s">
        <v>154</v>
      </c>
      <c r="C78" s="85" t="s">
        <v>155</v>
      </c>
      <c r="D78" s="217" t="s">
        <v>156</v>
      </c>
      <c r="E78" s="217" t="s">
        <v>157</v>
      </c>
      <c r="F78" s="217" t="s">
        <v>158</v>
      </c>
      <c r="G78" s="217" t="s">
        <v>159</v>
      </c>
      <c r="H78" s="83" t="s">
        <v>372</v>
      </c>
      <c r="I78" s="219">
        <v>4128.8</v>
      </c>
      <c r="J78" s="88"/>
      <c r="K78" s="218">
        <v>180.3</v>
      </c>
    </row>
    <row r="79" spans="1:11" hidden="1" x14ac:dyDescent="0.25">
      <c r="A79" s="83" t="s">
        <v>153</v>
      </c>
      <c r="B79" s="85" t="s">
        <v>154</v>
      </c>
      <c r="C79" s="85" t="s">
        <v>155</v>
      </c>
      <c r="D79" s="217" t="s">
        <v>156</v>
      </c>
      <c r="E79" s="217" t="s">
        <v>157</v>
      </c>
      <c r="F79" s="217" t="s">
        <v>158</v>
      </c>
      <c r="G79" s="217" t="s">
        <v>159</v>
      </c>
      <c r="H79" s="83" t="s">
        <v>328</v>
      </c>
      <c r="I79" s="128">
        <v>0</v>
      </c>
      <c r="J79" s="88"/>
      <c r="K79" s="129">
        <v>0</v>
      </c>
    </row>
    <row r="80" spans="1:11" x14ac:dyDescent="0.25">
      <c r="A80" s="83" t="s">
        <v>153</v>
      </c>
      <c r="B80" s="85" t="s">
        <v>154</v>
      </c>
      <c r="C80" s="85" t="s">
        <v>155</v>
      </c>
      <c r="D80" s="217" t="s">
        <v>156</v>
      </c>
      <c r="E80" s="217" t="s">
        <v>157</v>
      </c>
      <c r="F80" s="217" t="s">
        <v>158</v>
      </c>
      <c r="G80" s="217" t="s">
        <v>159</v>
      </c>
      <c r="H80" s="83" t="s">
        <v>327</v>
      </c>
      <c r="I80" s="219">
        <v>14878.4</v>
      </c>
      <c r="J80" s="88"/>
      <c r="K80" s="218">
        <v>654.04</v>
      </c>
    </row>
    <row r="81" spans="1:11" x14ac:dyDescent="0.25">
      <c r="A81" s="83" t="s">
        <v>153</v>
      </c>
      <c r="B81" s="85" t="s">
        <v>154</v>
      </c>
      <c r="C81" s="85" t="s">
        <v>155</v>
      </c>
      <c r="D81" s="217" t="s">
        <v>156</v>
      </c>
      <c r="E81" s="217" t="s">
        <v>157</v>
      </c>
      <c r="F81" s="217" t="s">
        <v>158</v>
      </c>
      <c r="G81" s="217" t="s">
        <v>159</v>
      </c>
      <c r="H81" s="83" t="s">
        <v>326</v>
      </c>
      <c r="I81" s="219">
        <v>15535.519</v>
      </c>
      <c r="J81" s="88"/>
      <c r="K81" s="218">
        <v>684.96</v>
      </c>
    </row>
    <row r="82" spans="1:11" x14ac:dyDescent="0.25">
      <c r="A82" s="83" t="s">
        <v>153</v>
      </c>
      <c r="B82" s="85" t="s">
        <v>154</v>
      </c>
      <c r="C82" s="85" t="s">
        <v>155</v>
      </c>
      <c r="D82" s="217" t="s">
        <v>156</v>
      </c>
      <c r="E82" s="217" t="s">
        <v>157</v>
      </c>
      <c r="F82" s="217" t="s">
        <v>158</v>
      </c>
      <c r="G82" s="217" t="s">
        <v>159</v>
      </c>
      <c r="H82" s="83" t="s">
        <v>220</v>
      </c>
      <c r="I82" s="219">
        <v>-16368.716</v>
      </c>
      <c r="J82" s="88"/>
      <c r="K82" s="218">
        <v>-724.64</v>
      </c>
    </row>
    <row r="83" spans="1:11" x14ac:dyDescent="0.25">
      <c r="A83" s="83" t="s">
        <v>153</v>
      </c>
      <c r="B83" s="85" t="s">
        <v>154</v>
      </c>
      <c r="C83" s="85" t="s">
        <v>155</v>
      </c>
      <c r="D83" s="217" t="s">
        <v>156</v>
      </c>
      <c r="E83" s="217" t="s">
        <v>157</v>
      </c>
      <c r="F83" s="217" t="s">
        <v>158</v>
      </c>
      <c r="G83" s="217" t="s">
        <v>159</v>
      </c>
      <c r="H83" s="83" t="s">
        <v>207</v>
      </c>
      <c r="I83" s="219">
        <v>1197838.023</v>
      </c>
      <c r="J83" s="88"/>
      <c r="K83" s="218">
        <v>53170.74</v>
      </c>
    </row>
    <row r="84" spans="1:11" x14ac:dyDescent="0.25">
      <c r="A84" s="83" t="s">
        <v>153</v>
      </c>
      <c r="B84" s="85" t="s">
        <v>154</v>
      </c>
      <c r="C84" s="85" t="s">
        <v>155</v>
      </c>
      <c r="D84" s="217" t="s">
        <v>156</v>
      </c>
      <c r="E84" s="217" t="s">
        <v>157</v>
      </c>
      <c r="F84" s="217" t="s">
        <v>158</v>
      </c>
      <c r="G84" s="217" t="s">
        <v>159</v>
      </c>
      <c r="H84" s="83" t="s">
        <v>324</v>
      </c>
      <c r="I84" s="219">
        <v>165563.26999999999</v>
      </c>
      <c r="J84" s="88"/>
      <c r="K84" s="218">
        <v>7374.18</v>
      </c>
    </row>
    <row r="85" spans="1:11" x14ac:dyDescent="0.25">
      <c r="A85" s="83" t="s">
        <v>153</v>
      </c>
      <c r="B85" s="85" t="s">
        <v>154</v>
      </c>
      <c r="C85" s="85" t="s">
        <v>155</v>
      </c>
      <c r="D85" s="217" t="s">
        <v>156</v>
      </c>
      <c r="E85" s="217" t="s">
        <v>157</v>
      </c>
      <c r="F85" s="217" t="s">
        <v>158</v>
      </c>
      <c r="G85" s="217" t="s">
        <v>159</v>
      </c>
      <c r="H85" s="83" t="s">
        <v>208</v>
      </c>
      <c r="I85" s="219">
        <v>87441.032999999996</v>
      </c>
      <c r="J85" s="88"/>
      <c r="K85" s="218">
        <v>3898</v>
      </c>
    </row>
    <row r="86" spans="1:11" x14ac:dyDescent="0.25">
      <c r="A86" s="83" t="s">
        <v>153</v>
      </c>
      <c r="B86" s="85" t="s">
        <v>154</v>
      </c>
      <c r="C86" s="85" t="s">
        <v>155</v>
      </c>
      <c r="D86" s="217" t="s">
        <v>156</v>
      </c>
      <c r="E86" s="217" t="s">
        <v>157</v>
      </c>
      <c r="F86" s="217" t="s">
        <v>158</v>
      </c>
      <c r="G86" s="217" t="s">
        <v>159</v>
      </c>
      <c r="H86" s="83" t="s">
        <v>209</v>
      </c>
      <c r="I86" s="219">
        <v>1316320.074</v>
      </c>
      <c r="J86" s="88"/>
      <c r="K86" s="218">
        <v>59035.62</v>
      </c>
    </row>
    <row r="87" spans="1:11" hidden="1" x14ac:dyDescent="0.25">
      <c r="A87" s="83" t="s">
        <v>153</v>
      </c>
      <c r="B87" s="85" t="s">
        <v>154</v>
      </c>
      <c r="C87" s="85" t="s">
        <v>155</v>
      </c>
      <c r="D87" s="217" t="s">
        <v>156</v>
      </c>
      <c r="E87" s="217" t="s">
        <v>157</v>
      </c>
      <c r="F87" s="217" t="s">
        <v>158</v>
      </c>
      <c r="G87" s="217" t="s">
        <v>159</v>
      </c>
      <c r="H87" s="83" t="s">
        <v>331</v>
      </c>
      <c r="I87" s="128">
        <v>-79551.199999999997</v>
      </c>
      <c r="J87" s="88"/>
      <c r="K87" s="129">
        <v>-3570.49</v>
      </c>
    </row>
    <row r="88" spans="1:11" x14ac:dyDescent="0.25">
      <c r="A88" s="83" t="s">
        <v>153</v>
      </c>
      <c r="B88" s="85" t="s">
        <v>154</v>
      </c>
      <c r="C88" s="85" t="s">
        <v>155</v>
      </c>
      <c r="D88" s="217" t="s">
        <v>156</v>
      </c>
      <c r="E88" s="217" t="s">
        <v>157</v>
      </c>
      <c r="F88" s="217" t="s">
        <v>158</v>
      </c>
      <c r="G88" s="217" t="s">
        <v>159</v>
      </c>
      <c r="H88" s="83" t="s">
        <v>210</v>
      </c>
      <c r="I88" s="219">
        <v>3064972.6310000001</v>
      </c>
      <c r="J88" s="88"/>
      <c r="K88" s="218">
        <v>137831.6</v>
      </c>
    </row>
    <row r="89" spans="1:11" x14ac:dyDescent="0.25">
      <c r="A89" s="83" t="s">
        <v>153</v>
      </c>
      <c r="B89" s="85" t="s">
        <v>154</v>
      </c>
      <c r="C89" s="85" t="s">
        <v>155</v>
      </c>
      <c r="D89" s="217" t="s">
        <v>156</v>
      </c>
      <c r="E89" s="217" t="s">
        <v>157</v>
      </c>
      <c r="F89" s="217" t="s">
        <v>158</v>
      </c>
      <c r="G89" s="217" t="s">
        <v>159</v>
      </c>
      <c r="H89" s="83" t="s">
        <v>211</v>
      </c>
      <c r="I89" s="219">
        <v>193455.70800000001</v>
      </c>
      <c r="J89" s="88"/>
      <c r="K89" s="218">
        <v>8736.4699999999993</v>
      </c>
    </row>
    <row r="90" spans="1:11" x14ac:dyDescent="0.25">
      <c r="A90" s="83" t="s">
        <v>153</v>
      </c>
      <c r="B90" s="85" t="s">
        <v>154</v>
      </c>
      <c r="C90" s="85" t="s">
        <v>155</v>
      </c>
      <c r="D90" s="217" t="s">
        <v>156</v>
      </c>
      <c r="E90" s="217" t="s">
        <v>157</v>
      </c>
      <c r="F90" s="217" t="s">
        <v>158</v>
      </c>
      <c r="G90" s="217" t="s">
        <v>159</v>
      </c>
      <c r="H90" s="83" t="s">
        <v>212</v>
      </c>
      <c r="I90" s="219">
        <v>1476610.39</v>
      </c>
      <c r="J90" s="88"/>
      <c r="K90" s="218">
        <v>67082.429999999993</v>
      </c>
    </row>
    <row r="91" spans="1:11" hidden="1" x14ac:dyDescent="0.25">
      <c r="A91" s="83" t="s">
        <v>153</v>
      </c>
      <c r="B91" s="85" t="s">
        <v>154</v>
      </c>
      <c r="C91" s="85" t="s">
        <v>155</v>
      </c>
      <c r="D91" s="217" t="s">
        <v>156</v>
      </c>
      <c r="E91" s="217" t="s">
        <v>157</v>
      </c>
      <c r="F91" s="217" t="s">
        <v>158</v>
      </c>
      <c r="G91" s="217" t="s">
        <v>159</v>
      </c>
      <c r="H91" s="83" t="s">
        <v>371</v>
      </c>
      <c r="I91" s="128">
        <v>-4128.8</v>
      </c>
      <c r="J91" s="88"/>
      <c r="K91" s="129">
        <v>-188.41</v>
      </c>
    </row>
    <row r="92" spans="1:11" hidden="1" x14ac:dyDescent="0.25">
      <c r="A92" s="83" t="s">
        <v>153</v>
      </c>
      <c r="B92" s="85" t="s">
        <v>154</v>
      </c>
      <c r="C92" s="85" t="s">
        <v>155</v>
      </c>
      <c r="D92" s="85" t="s">
        <v>169</v>
      </c>
      <c r="E92" s="85" t="s">
        <v>157</v>
      </c>
      <c r="F92" s="85" t="s">
        <v>158</v>
      </c>
      <c r="G92" s="85" t="s">
        <v>159</v>
      </c>
      <c r="H92" s="83" t="s">
        <v>194</v>
      </c>
      <c r="I92" s="88"/>
      <c r="J92" s="88"/>
      <c r="K92" s="129"/>
    </row>
    <row r="93" spans="1:11" hidden="1" x14ac:dyDescent="0.25">
      <c r="A93" s="83" t="s">
        <v>153</v>
      </c>
      <c r="B93" s="85" t="s">
        <v>154</v>
      </c>
      <c r="C93" s="85" t="s">
        <v>155</v>
      </c>
      <c r="D93" s="217" t="s">
        <v>169</v>
      </c>
      <c r="E93" s="217" t="s">
        <v>157</v>
      </c>
      <c r="F93" s="217" t="s">
        <v>158</v>
      </c>
      <c r="G93" s="217" t="s">
        <v>159</v>
      </c>
      <c r="H93" s="83" t="s">
        <v>207</v>
      </c>
      <c r="I93" s="88"/>
      <c r="J93" s="88"/>
      <c r="K93" s="129"/>
    </row>
    <row r="94" spans="1:11" hidden="1" x14ac:dyDescent="0.25">
      <c r="A94" s="83" t="s">
        <v>153</v>
      </c>
      <c r="B94" s="85" t="s">
        <v>154</v>
      </c>
      <c r="C94" s="85" t="s">
        <v>155</v>
      </c>
      <c r="D94" s="217" t="s">
        <v>169</v>
      </c>
      <c r="E94" s="217" t="s">
        <v>157</v>
      </c>
      <c r="F94" s="217" t="s">
        <v>158</v>
      </c>
      <c r="G94" s="217" t="s">
        <v>159</v>
      </c>
      <c r="H94" s="83" t="s">
        <v>208</v>
      </c>
      <c r="I94" s="88"/>
      <c r="J94" s="88"/>
      <c r="K94" s="129"/>
    </row>
    <row r="95" spans="1:11" hidden="1" x14ac:dyDescent="0.25">
      <c r="A95" s="83" t="s">
        <v>153</v>
      </c>
      <c r="B95" s="85" t="s">
        <v>154</v>
      </c>
      <c r="C95" s="85" t="s">
        <v>155</v>
      </c>
      <c r="D95" s="217" t="s">
        <v>169</v>
      </c>
      <c r="E95" s="217" t="s">
        <v>157</v>
      </c>
      <c r="F95" s="217" t="s">
        <v>158</v>
      </c>
      <c r="G95" s="217" t="s">
        <v>159</v>
      </c>
      <c r="H95" s="83" t="s">
        <v>209</v>
      </c>
      <c r="I95" s="88"/>
      <c r="J95" s="88"/>
      <c r="K95" s="129"/>
    </row>
    <row r="96" spans="1:11" hidden="1" x14ac:dyDescent="0.25">
      <c r="A96" s="83" t="s">
        <v>153</v>
      </c>
      <c r="B96" s="85" t="s">
        <v>154</v>
      </c>
      <c r="C96" s="85" t="s">
        <v>155</v>
      </c>
      <c r="D96" s="217" t="s">
        <v>169</v>
      </c>
      <c r="E96" s="217" t="s">
        <v>157</v>
      </c>
      <c r="F96" s="217" t="s">
        <v>158</v>
      </c>
      <c r="G96" s="217" t="s">
        <v>159</v>
      </c>
      <c r="H96" s="83" t="s">
        <v>210</v>
      </c>
      <c r="I96" s="88"/>
      <c r="J96" s="88"/>
      <c r="K96" s="129"/>
    </row>
    <row r="97" spans="1:11" hidden="1" x14ac:dyDescent="0.25">
      <c r="A97" s="83" t="s">
        <v>153</v>
      </c>
      <c r="B97" s="85" t="s">
        <v>154</v>
      </c>
      <c r="C97" s="85" t="s">
        <v>155</v>
      </c>
      <c r="D97" s="217" t="s">
        <v>169</v>
      </c>
      <c r="E97" s="217" t="s">
        <v>157</v>
      </c>
      <c r="F97" s="217" t="s">
        <v>158</v>
      </c>
      <c r="G97" s="217" t="s">
        <v>159</v>
      </c>
      <c r="H97" s="83" t="s">
        <v>212</v>
      </c>
      <c r="I97" s="88"/>
      <c r="J97" s="88"/>
      <c r="K97" s="129"/>
    </row>
    <row r="98" spans="1:11" hidden="1" x14ac:dyDescent="0.25">
      <c r="A98" s="83" t="s">
        <v>153</v>
      </c>
      <c r="B98" s="85" t="s">
        <v>154</v>
      </c>
      <c r="C98" s="85" t="s">
        <v>155</v>
      </c>
      <c r="D98" s="85" t="s">
        <v>171</v>
      </c>
      <c r="E98" s="85" t="s">
        <v>157</v>
      </c>
      <c r="F98" s="85" t="s">
        <v>158</v>
      </c>
      <c r="G98" s="85" t="s">
        <v>159</v>
      </c>
      <c r="H98" s="83" t="s">
        <v>194</v>
      </c>
      <c r="I98" s="88"/>
      <c r="J98" s="88"/>
      <c r="K98" s="129"/>
    </row>
    <row r="99" spans="1:11" hidden="1" x14ac:dyDescent="0.25">
      <c r="A99" s="83" t="s">
        <v>153</v>
      </c>
      <c r="B99" s="85" t="s">
        <v>154</v>
      </c>
      <c r="C99" s="85" t="s">
        <v>155</v>
      </c>
      <c r="D99" s="217" t="s">
        <v>171</v>
      </c>
      <c r="E99" s="217" t="s">
        <v>157</v>
      </c>
      <c r="F99" s="217" t="s">
        <v>158</v>
      </c>
      <c r="G99" s="217" t="s">
        <v>159</v>
      </c>
      <c r="H99" s="83" t="s">
        <v>207</v>
      </c>
      <c r="I99" s="88"/>
      <c r="J99" s="88"/>
      <c r="K99" s="129"/>
    </row>
    <row r="100" spans="1:11" hidden="1" x14ac:dyDescent="0.25">
      <c r="A100" s="83" t="s">
        <v>153</v>
      </c>
      <c r="B100" s="85" t="s">
        <v>154</v>
      </c>
      <c r="C100" s="85" t="s">
        <v>155</v>
      </c>
      <c r="D100" s="217" t="s">
        <v>171</v>
      </c>
      <c r="E100" s="217" t="s">
        <v>157</v>
      </c>
      <c r="F100" s="217" t="s">
        <v>158</v>
      </c>
      <c r="G100" s="217" t="s">
        <v>159</v>
      </c>
      <c r="H100" s="83" t="s">
        <v>324</v>
      </c>
      <c r="I100" s="88"/>
      <c r="J100" s="88"/>
      <c r="K100" s="129"/>
    </row>
    <row r="101" spans="1:11" hidden="1" x14ac:dyDescent="0.25">
      <c r="A101" s="83" t="s">
        <v>153</v>
      </c>
      <c r="B101" s="85" t="s">
        <v>154</v>
      </c>
      <c r="C101" s="85" t="s">
        <v>155</v>
      </c>
      <c r="D101" s="217" t="s">
        <v>171</v>
      </c>
      <c r="E101" s="217" t="s">
        <v>157</v>
      </c>
      <c r="F101" s="217" t="s">
        <v>158</v>
      </c>
      <c r="G101" s="217" t="s">
        <v>159</v>
      </c>
      <c r="H101" s="83" t="s">
        <v>209</v>
      </c>
      <c r="I101" s="88"/>
      <c r="J101" s="88"/>
      <c r="K101" s="129"/>
    </row>
    <row r="102" spans="1:11" hidden="1" x14ac:dyDescent="0.25">
      <c r="A102" s="83" t="s">
        <v>153</v>
      </c>
      <c r="B102" s="85" t="s">
        <v>154</v>
      </c>
      <c r="C102" s="85" t="s">
        <v>155</v>
      </c>
      <c r="D102" s="217" t="s">
        <v>171</v>
      </c>
      <c r="E102" s="217" t="s">
        <v>157</v>
      </c>
      <c r="F102" s="217" t="s">
        <v>158</v>
      </c>
      <c r="G102" s="217" t="s">
        <v>159</v>
      </c>
      <c r="H102" s="83" t="s">
        <v>210</v>
      </c>
      <c r="I102" s="88"/>
      <c r="J102" s="88"/>
      <c r="K102" s="129"/>
    </row>
    <row r="103" spans="1:11" hidden="1" x14ac:dyDescent="0.25">
      <c r="A103" s="83" t="s">
        <v>153</v>
      </c>
      <c r="B103" s="85" t="s">
        <v>154</v>
      </c>
      <c r="C103" s="85" t="s">
        <v>155</v>
      </c>
      <c r="D103" s="217" t="s">
        <v>171</v>
      </c>
      <c r="E103" s="217" t="s">
        <v>157</v>
      </c>
      <c r="F103" s="217" t="s">
        <v>158</v>
      </c>
      <c r="G103" s="217" t="s">
        <v>159</v>
      </c>
      <c r="H103" s="83" t="s">
        <v>211</v>
      </c>
      <c r="I103" s="88"/>
      <c r="J103" s="88"/>
      <c r="K103" s="129"/>
    </row>
    <row r="104" spans="1:11" hidden="1" x14ac:dyDescent="0.25">
      <c r="A104" s="83" t="s">
        <v>153</v>
      </c>
      <c r="B104" s="85" t="s">
        <v>154</v>
      </c>
      <c r="C104" s="85" t="s">
        <v>155</v>
      </c>
      <c r="D104" s="217" t="s">
        <v>171</v>
      </c>
      <c r="E104" s="217" t="s">
        <v>157</v>
      </c>
      <c r="F104" s="217" t="s">
        <v>158</v>
      </c>
      <c r="G104" s="217" t="s">
        <v>159</v>
      </c>
      <c r="H104" s="83" t="s">
        <v>212</v>
      </c>
      <c r="I104" s="88"/>
      <c r="J104" s="88"/>
      <c r="K104" s="129"/>
    </row>
    <row r="105" spans="1:11" hidden="1" x14ac:dyDescent="0.25">
      <c r="A105" s="83" t="s">
        <v>153</v>
      </c>
      <c r="B105" s="85" t="s">
        <v>154</v>
      </c>
      <c r="C105" s="85" t="s">
        <v>155</v>
      </c>
      <c r="D105" s="85" t="s">
        <v>160</v>
      </c>
      <c r="E105" s="85" t="s">
        <v>161</v>
      </c>
      <c r="F105" s="85" t="s">
        <v>158</v>
      </c>
      <c r="G105" s="85" t="s">
        <v>159</v>
      </c>
      <c r="H105" s="83" t="s">
        <v>194</v>
      </c>
      <c r="I105" s="128">
        <v>-11677658.094000001</v>
      </c>
      <c r="J105" s="88"/>
      <c r="K105" s="129">
        <v>-462645.51</v>
      </c>
    </row>
    <row r="106" spans="1:11" x14ac:dyDescent="0.25">
      <c r="A106" s="83" t="s">
        <v>153</v>
      </c>
      <c r="B106" s="85" t="s">
        <v>154</v>
      </c>
      <c r="C106" s="85" t="s">
        <v>155</v>
      </c>
      <c r="D106" s="217" t="s">
        <v>160</v>
      </c>
      <c r="E106" s="217" t="s">
        <v>161</v>
      </c>
      <c r="F106" s="217" t="s">
        <v>158</v>
      </c>
      <c r="G106" s="217" t="s">
        <v>159</v>
      </c>
      <c r="H106" s="83" t="s">
        <v>325</v>
      </c>
      <c r="I106" s="219">
        <v>1303.3330000000001</v>
      </c>
      <c r="J106" s="88"/>
      <c r="K106" s="218">
        <v>56.71</v>
      </c>
    </row>
    <row r="107" spans="1:11" x14ac:dyDescent="0.25">
      <c r="A107" s="83" t="s">
        <v>153</v>
      </c>
      <c r="B107" s="85" t="s">
        <v>154</v>
      </c>
      <c r="C107" s="85" t="s">
        <v>155</v>
      </c>
      <c r="D107" s="217" t="s">
        <v>160</v>
      </c>
      <c r="E107" s="217" t="s">
        <v>161</v>
      </c>
      <c r="F107" s="217" t="s">
        <v>158</v>
      </c>
      <c r="G107" s="217" t="s">
        <v>159</v>
      </c>
      <c r="H107" s="83" t="s">
        <v>327</v>
      </c>
      <c r="I107" s="219">
        <v>97209.68</v>
      </c>
      <c r="J107" s="88"/>
      <c r="K107" s="218">
        <v>4273.24</v>
      </c>
    </row>
    <row r="108" spans="1:11" x14ac:dyDescent="0.25">
      <c r="A108" s="83" t="s">
        <v>153</v>
      </c>
      <c r="B108" s="85" t="s">
        <v>154</v>
      </c>
      <c r="C108" s="85" t="s">
        <v>155</v>
      </c>
      <c r="D108" s="217" t="s">
        <v>160</v>
      </c>
      <c r="E108" s="217" t="s">
        <v>161</v>
      </c>
      <c r="F108" s="217" t="s">
        <v>158</v>
      </c>
      <c r="G108" s="217" t="s">
        <v>159</v>
      </c>
      <c r="H108" s="83" t="s">
        <v>326</v>
      </c>
      <c r="I108" s="219">
        <v>281720</v>
      </c>
      <c r="J108" s="88"/>
      <c r="K108" s="218">
        <v>12421.04</v>
      </c>
    </row>
    <row r="109" spans="1:11" x14ac:dyDescent="0.25">
      <c r="A109" s="83" t="s">
        <v>153</v>
      </c>
      <c r="B109" s="85" t="s">
        <v>154</v>
      </c>
      <c r="C109" s="85" t="s">
        <v>155</v>
      </c>
      <c r="D109" s="217" t="s">
        <v>160</v>
      </c>
      <c r="E109" s="217" t="s">
        <v>161</v>
      </c>
      <c r="F109" s="217" t="s">
        <v>158</v>
      </c>
      <c r="G109" s="217" t="s">
        <v>159</v>
      </c>
      <c r="H109" s="83" t="s">
        <v>220</v>
      </c>
      <c r="I109" s="219">
        <v>35751.599999999999</v>
      </c>
      <c r="J109" s="88"/>
      <c r="K109" s="218">
        <v>1582.72</v>
      </c>
    </row>
    <row r="110" spans="1:11" x14ac:dyDescent="0.25">
      <c r="A110" s="83" t="s">
        <v>153</v>
      </c>
      <c r="B110" s="85" t="s">
        <v>154</v>
      </c>
      <c r="C110" s="85" t="s">
        <v>155</v>
      </c>
      <c r="D110" s="217" t="s">
        <v>160</v>
      </c>
      <c r="E110" s="217" t="s">
        <v>161</v>
      </c>
      <c r="F110" s="217" t="s">
        <v>158</v>
      </c>
      <c r="G110" s="217" t="s">
        <v>159</v>
      </c>
      <c r="H110" s="83" t="s">
        <v>207</v>
      </c>
      <c r="I110" s="219">
        <v>2059839.28</v>
      </c>
      <c r="J110" s="88"/>
      <c r="K110" s="218">
        <v>91434.21</v>
      </c>
    </row>
    <row r="111" spans="1:11" x14ac:dyDescent="0.25">
      <c r="A111" s="83" t="s">
        <v>153</v>
      </c>
      <c r="B111" s="85" t="s">
        <v>154</v>
      </c>
      <c r="C111" s="85" t="s">
        <v>155</v>
      </c>
      <c r="D111" s="217" t="s">
        <v>160</v>
      </c>
      <c r="E111" s="217" t="s">
        <v>161</v>
      </c>
      <c r="F111" s="217" t="s">
        <v>158</v>
      </c>
      <c r="G111" s="217" t="s">
        <v>159</v>
      </c>
      <c r="H111" s="83" t="s">
        <v>324</v>
      </c>
      <c r="I111" s="219">
        <v>51540.28</v>
      </c>
      <c r="J111" s="88"/>
      <c r="K111" s="218">
        <v>2295.6</v>
      </c>
    </row>
    <row r="112" spans="1:11" x14ac:dyDescent="0.25">
      <c r="A112" s="83" t="s">
        <v>153</v>
      </c>
      <c r="B112" s="85" t="s">
        <v>154</v>
      </c>
      <c r="C112" s="85" t="s">
        <v>155</v>
      </c>
      <c r="D112" s="217" t="s">
        <v>160</v>
      </c>
      <c r="E112" s="217" t="s">
        <v>161</v>
      </c>
      <c r="F112" s="217" t="s">
        <v>158</v>
      </c>
      <c r="G112" s="217" t="s">
        <v>159</v>
      </c>
      <c r="H112" s="83" t="s">
        <v>208</v>
      </c>
      <c r="I112" s="219">
        <v>503960</v>
      </c>
      <c r="J112" s="88"/>
      <c r="K112" s="218">
        <v>22466.03</v>
      </c>
    </row>
    <row r="113" spans="1:11" x14ac:dyDescent="0.25">
      <c r="A113" s="83" t="s">
        <v>153</v>
      </c>
      <c r="B113" s="85" t="s">
        <v>154</v>
      </c>
      <c r="C113" s="85" t="s">
        <v>155</v>
      </c>
      <c r="D113" s="217" t="s">
        <v>160</v>
      </c>
      <c r="E113" s="217" t="s">
        <v>161</v>
      </c>
      <c r="F113" s="217" t="s">
        <v>158</v>
      </c>
      <c r="G113" s="217" t="s">
        <v>159</v>
      </c>
      <c r="H113" s="83" t="s">
        <v>209</v>
      </c>
      <c r="I113" s="219">
        <v>2861715.415</v>
      </c>
      <c r="J113" s="88"/>
      <c r="K113" s="218">
        <v>128345.08</v>
      </c>
    </row>
    <row r="114" spans="1:11" x14ac:dyDescent="0.25">
      <c r="A114" s="83" t="s">
        <v>153</v>
      </c>
      <c r="B114" s="85" t="s">
        <v>154</v>
      </c>
      <c r="C114" s="85" t="s">
        <v>155</v>
      </c>
      <c r="D114" s="217" t="s">
        <v>160</v>
      </c>
      <c r="E114" s="217" t="s">
        <v>161</v>
      </c>
      <c r="F114" s="217" t="s">
        <v>158</v>
      </c>
      <c r="G114" s="217" t="s">
        <v>159</v>
      </c>
      <c r="H114" s="83" t="s">
        <v>210</v>
      </c>
      <c r="I114" s="219">
        <v>2459560</v>
      </c>
      <c r="J114" s="88"/>
      <c r="K114" s="218">
        <v>110606.42</v>
      </c>
    </row>
    <row r="115" spans="1:11" x14ac:dyDescent="0.25">
      <c r="A115" s="83" t="s">
        <v>153</v>
      </c>
      <c r="B115" s="85" t="s">
        <v>154</v>
      </c>
      <c r="C115" s="85" t="s">
        <v>155</v>
      </c>
      <c r="D115" s="217" t="s">
        <v>160</v>
      </c>
      <c r="E115" s="217" t="s">
        <v>161</v>
      </c>
      <c r="F115" s="217" t="s">
        <v>158</v>
      </c>
      <c r="G115" s="217" t="s">
        <v>159</v>
      </c>
      <c r="H115" s="83" t="s">
        <v>211</v>
      </c>
      <c r="I115" s="219">
        <v>1288843.3999999999</v>
      </c>
      <c r="J115" s="88"/>
      <c r="K115" s="218">
        <v>58204.18</v>
      </c>
    </row>
    <row r="116" spans="1:11" x14ac:dyDescent="0.25">
      <c r="A116" s="83" t="s">
        <v>153</v>
      </c>
      <c r="B116" s="85" t="s">
        <v>154</v>
      </c>
      <c r="C116" s="85" t="s">
        <v>155</v>
      </c>
      <c r="D116" s="217" t="s">
        <v>160</v>
      </c>
      <c r="E116" s="217" t="s">
        <v>161</v>
      </c>
      <c r="F116" s="217" t="s">
        <v>158</v>
      </c>
      <c r="G116" s="217" t="s">
        <v>159</v>
      </c>
      <c r="H116" s="83" t="s">
        <v>212</v>
      </c>
      <c r="I116" s="219">
        <v>2036215.1059999999</v>
      </c>
      <c r="J116" s="88"/>
      <c r="K116" s="218">
        <v>92505.23</v>
      </c>
    </row>
    <row r="117" spans="1:11" hidden="1" x14ac:dyDescent="0.25">
      <c r="A117" s="83" t="s">
        <v>153</v>
      </c>
      <c r="B117" s="85" t="s">
        <v>154</v>
      </c>
      <c r="C117" s="85" t="s">
        <v>155</v>
      </c>
      <c r="D117" s="85" t="s">
        <v>172</v>
      </c>
      <c r="E117" s="85" t="s">
        <v>161</v>
      </c>
      <c r="F117" s="85" t="s">
        <v>158</v>
      </c>
      <c r="G117" s="85" t="s">
        <v>159</v>
      </c>
      <c r="H117" s="83" t="s">
        <v>194</v>
      </c>
      <c r="I117" s="88"/>
      <c r="J117" s="88"/>
      <c r="K117" s="129"/>
    </row>
    <row r="118" spans="1:11" hidden="1" x14ac:dyDescent="0.25">
      <c r="A118" s="83" t="s">
        <v>153</v>
      </c>
      <c r="B118" s="85" t="s">
        <v>154</v>
      </c>
      <c r="C118" s="85" t="s">
        <v>155</v>
      </c>
      <c r="D118" s="217" t="s">
        <v>172</v>
      </c>
      <c r="E118" s="217" t="s">
        <v>161</v>
      </c>
      <c r="F118" s="217" t="s">
        <v>158</v>
      </c>
      <c r="G118" s="217" t="s">
        <v>159</v>
      </c>
      <c r="H118" s="83" t="s">
        <v>207</v>
      </c>
      <c r="I118" s="88"/>
      <c r="J118" s="88"/>
      <c r="K118" s="129"/>
    </row>
    <row r="119" spans="1:11" hidden="1" x14ac:dyDescent="0.25">
      <c r="A119" s="83" t="s">
        <v>153</v>
      </c>
      <c r="B119" s="85" t="s">
        <v>154</v>
      </c>
      <c r="C119" s="85" t="s">
        <v>155</v>
      </c>
      <c r="D119" s="217" t="s">
        <v>172</v>
      </c>
      <c r="E119" s="217" t="s">
        <v>161</v>
      </c>
      <c r="F119" s="217" t="s">
        <v>158</v>
      </c>
      <c r="G119" s="217" t="s">
        <v>159</v>
      </c>
      <c r="H119" s="83" t="s">
        <v>212</v>
      </c>
      <c r="I119" s="88"/>
      <c r="J119" s="88"/>
      <c r="K119" s="129"/>
    </row>
    <row r="120" spans="1:11" hidden="1" x14ac:dyDescent="0.25">
      <c r="A120" s="83" t="s">
        <v>153</v>
      </c>
      <c r="B120" s="85" t="s">
        <v>154</v>
      </c>
      <c r="C120" s="85" t="s">
        <v>155</v>
      </c>
      <c r="D120" s="85" t="s">
        <v>162</v>
      </c>
      <c r="E120" s="85" t="s">
        <v>163</v>
      </c>
      <c r="F120" s="85" t="s">
        <v>158</v>
      </c>
      <c r="G120" s="85" t="s">
        <v>159</v>
      </c>
      <c r="H120" s="83" t="s">
        <v>194</v>
      </c>
      <c r="I120" s="128">
        <v>-14169194.802999999</v>
      </c>
      <c r="J120" s="88"/>
      <c r="K120" s="129">
        <v>-561355.18000000005</v>
      </c>
    </row>
    <row r="121" spans="1:11" x14ac:dyDescent="0.25">
      <c r="A121" s="83" t="s">
        <v>153</v>
      </c>
      <c r="B121" s="85" t="s">
        <v>154</v>
      </c>
      <c r="C121" s="85" t="s">
        <v>155</v>
      </c>
      <c r="D121" s="217" t="s">
        <v>162</v>
      </c>
      <c r="E121" s="217" t="s">
        <v>163</v>
      </c>
      <c r="F121" s="217" t="s">
        <v>158</v>
      </c>
      <c r="G121" s="217" t="s">
        <v>159</v>
      </c>
      <c r="H121" s="83" t="s">
        <v>325</v>
      </c>
      <c r="I121" s="219">
        <v>125575.92</v>
      </c>
      <c r="J121" s="88"/>
      <c r="K121" s="218">
        <v>5463.69</v>
      </c>
    </row>
    <row r="122" spans="1:11" x14ac:dyDescent="0.25">
      <c r="A122" s="83" t="s">
        <v>153</v>
      </c>
      <c r="B122" s="85" t="s">
        <v>154</v>
      </c>
      <c r="C122" s="85" t="s">
        <v>155</v>
      </c>
      <c r="D122" s="217" t="s">
        <v>162</v>
      </c>
      <c r="E122" s="217" t="s">
        <v>163</v>
      </c>
      <c r="F122" s="217" t="s">
        <v>158</v>
      </c>
      <c r="G122" s="217" t="s">
        <v>159</v>
      </c>
      <c r="H122" s="83" t="s">
        <v>326</v>
      </c>
      <c r="I122" s="219">
        <v>53651.519999999997</v>
      </c>
      <c r="J122" s="88"/>
      <c r="K122" s="218">
        <v>2365.5</v>
      </c>
    </row>
    <row r="123" spans="1:11" x14ac:dyDescent="0.25">
      <c r="A123" s="83" t="s">
        <v>153</v>
      </c>
      <c r="B123" s="85" t="s">
        <v>154</v>
      </c>
      <c r="C123" s="85" t="s">
        <v>155</v>
      </c>
      <c r="D123" s="217" t="s">
        <v>162</v>
      </c>
      <c r="E123" s="217" t="s">
        <v>163</v>
      </c>
      <c r="F123" s="217" t="s">
        <v>158</v>
      </c>
      <c r="G123" s="217" t="s">
        <v>159</v>
      </c>
      <c r="H123" s="83" t="s">
        <v>207</v>
      </c>
      <c r="I123" s="219">
        <v>536872.56000000006</v>
      </c>
      <c r="J123" s="88"/>
      <c r="K123" s="218">
        <v>23831.24</v>
      </c>
    </row>
    <row r="124" spans="1:11" x14ac:dyDescent="0.25">
      <c r="A124" s="83" t="s">
        <v>153</v>
      </c>
      <c r="B124" s="85" t="s">
        <v>154</v>
      </c>
      <c r="C124" s="85" t="s">
        <v>155</v>
      </c>
      <c r="D124" s="217" t="s">
        <v>162</v>
      </c>
      <c r="E124" s="217" t="s">
        <v>163</v>
      </c>
      <c r="F124" s="217" t="s">
        <v>158</v>
      </c>
      <c r="G124" s="217" t="s">
        <v>159</v>
      </c>
      <c r="H124" s="83" t="s">
        <v>324</v>
      </c>
      <c r="I124" s="219">
        <v>227900.1</v>
      </c>
      <c r="J124" s="88"/>
      <c r="K124" s="218">
        <v>10150.67</v>
      </c>
    </row>
    <row r="125" spans="1:11" x14ac:dyDescent="0.25">
      <c r="A125" s="83" t="s">
        <v>153</v>
      </c>
      <c r="B125" s="85" t="s">
        <v>154</v>
      </c>
      <c r="C125" s="85" t="s">
        <v>155</v>
      </c>
      <c r="D125" s="217" t="s">
        <v>162</v>
      </c>
      <c r="E125" s="217" t="s">
        <v>163</v>
      </c>
      <c r="F125" s="217" t="s">
        <v>158</v>
      </c>
      <c r="G125" s="217" t="s">
        <v>159</v>
      </c>
      <c r="H125" s="83" t="s">
        <v>208</v>
      </c>
      <c r="I125" s="219">
        <v>361560</v>
      </c>
      <c r="J125" s="88"/>
      <c r="K125" s="218">
        <v>16117.98</v>
      </c>
    </row>
    <row r="126" spans="1:11" x14ac:dyDescent="0.25">
      <c r="A126" s="83" t="s">
        <v>153</v>
      </c>
      <c r="B126" s="85" t="s">
        <v>154</v>
      </c>
      <c r="C126" s="85" t="s">
        <v>155</v>
      </c>
      <c r="D126" s="217" t="s">
        <v>162</v>
      </c>
      <c r="E126" s="217" t="s">
        <v>163</v>
      </c>
      <c r="F126" s="217" t="s">
        <v>158</v>
      </c>
      <c r="G126" s="217" t="s">
        <v>159</v>
      </c>
      <c r="H126" s="83" t="s">
        <v>209</v>
      </c>
      <c r="I126" s="219">
        <v>1949591.003</v>
      </c>
      <c r="J126" s="88"/>
      <c r="K126" s="218">
        <v>87437.21</v>
      </c>
    </row>
    <row r="127" spans="1:11" x14ac:dyDescent="0.25">
      <c r="A127" s="83" t="s">
        <v>153</v>
      </c>
      <c r="B127" s="85" t="s">
        <v>154</v>
      </c>
      <c r="C127" s="85" t="s">
        <v>155</v>
      </c>
      <c r="D127" s="217" t="s">
        <v>162</v>
      </c>
      <c r="E127" s="217" t="s">
        <v>163</v>
      </c>
      <c r="F127" s="217" t="s">
        <v>158</v>
      </c>
      <c r="G127" s="217" t="s">
        <v>159</v>
      </c>
      <c r="H127" s="83" t="s">
        <v>210</v>
      </c>
      <c r="I127" s="219">
        <v>2223763.7999999998</v>
      </c>
      <c r="J127" s="88"/>
      <c r="K127" s="218">
        <v>100002.67</v>
      </c>
    </row>
    <row r="128" spans="1:11" x14ac:dyDescent="0.25">
      <c r="A128" s="83" t="s">
        <v>153</v>
      </c>
      <c r="B128" s="85" t="s">
        <v>154</v>
      </c>
      <c r="C128" s="85" t="s">
        <v>155</v>
      </c>
      <c r="D128" s="217" t="s">
        <v>162</v>
      </c>
      <c r="E128" s="217" t="s">
        <v>163</v>
      </c>
      <c r="F128" s="217" t="s">
        <v>158</v>
      </c>
      <c r="G128" s="217" t="s">
        <v>159</v>
      </c>
      <c r="H128" s="83" t="s">
        <v>211</v>
      </c>
      <c r="I128" s="219">
        <v>1333200</v>
      </c>
      <c r="J128" s="88"/>
      <c r="K128" s="218">
        <v>60207.3</v>
      </c>
    </row>
    <row r="129" spans="1:11" x14ac:dyDescent="0.25">
      <c r="A129" s="83" t="s">
        <v>153</v>
      </c>
      <c r="B129" s="85" t="s">
        <v>154</v>
      </c>
      <c r="C129" s="85" t="s">
        <v>155</v>
      </c>
      <c r="D129" s="217" t="s">
        <v>162</v>
      </c>
      <c r="E129" s="217" t="s">
        <v>163</v>
      </c>
      <c r="F129" s="217" t="s">
        <v>158</v>
      </c>
      <c r="G129" s="217" t="s">
        <v>159</v>
      </c>
      <c r="H129" s="83" t="s">
        <v>212</v>
      </c>
      <c r="I129" s="219">
        <v>7357079.9000000004</v>
      </c>
      <c r="J129" s="88"/>
      <c r="K129" s="218">
        <v>334232.15999999997</v>
      </c>
    </row>
    <row r="130" spans="1:11" hidden="1" x14ac:dyDescent="0.25">
      <c r="A130" s="83" t="s">
        <v>153</v>
      </c>
      <c r="B130" s="85" t="s">
        <v>154</v>
      </c>
      <c r="C130" s="85" t="s">
        <v>155</v>
      </c>
      <c r="D130" s="85" t="s">
        <v>164</v>
      </c>
      <c r="E130" s="85" t="s">
        <v>165</v>
      </c>
      <c r="F130" s="85" t="s">
        <v>158</v>
      </c>
      <c r="G130" s="85" t="s">
        <v>159</v>
      </c>
      <c r="H130" s="83" t="s">
        <v>194</v>
      </c>
      <c r="I130" s="128">
        <v>-7957078.9610000001</v>
      </c>
      <c r="J130" s="88"/>
      <c r="K130" s="129">
        <v>-315243.56</v>
      </c>
    </row>
    <row r="131" spans="1:11" x14ac:dyDescent="0.25">
      <c r="A131" s="83" t="s">
        <v>153</v>
      </c>
      <c r="B131" s="85" t="s">
        <v>154</v>
      </c>
      <c r="C131" s="85" t="s">
        <v>155</v>
      </c>
      <c r="D131" s="217" t="s">
        <v>164</v>
      </c>
      <c r="E131" s="217" t="s">
        <v>165</v>
      </c>
      <c r="F131" s="217" t="s">
        <v>158</v>
      </c>
      <c r="G131" s="217" t="s">
        <v>159</v>
      </c>
      <c r="H131" s="83" t="s">
        <v>220</v>
      </c>
      <c r="I131" s="219">
        <v>110039.4</v>
      </c>
      <c r="J131" s="88"/>
      <c r="K131" s="218">
        <v>4871.4399999999996</v>
      </c>
    </row>
    <row r="132" spans="1:11" x14ac:dyDescent="0.25">
      <c r="A132" s="83" t="s">
        <v>153</v>
      </c>
      <c r="B132" s="85" t="s">
        <v>154</v>
      </c>
      <c r="C132" s="85" t="s">
        <v>155</v>
      </c>
      <c r="D132" s="217" t="s">
        <v>164</v>
      </c>
      <c r="E132" s="217" t="s">
        <v>165</v>
      </c>
      <c r="F132" s="217" t="s">
        <v>158</v>
      </c>
      <c r="G132" s="217" t="s">
        <v>159</v>
      </c>
      <c r="H132" s="83" t="s">
        <v>207</v>
      </c>
      <c r="I132" s="219">
        <v>1878517.041</v>
      </c>
      <c r="J132" s="88"/>
      <c r="K132" s="218">
        <v>83385.490000000005</v>
      </c>
    </row>
    <row r="133" spans="1:11" x14ac:dyDescent="0.25">
      <c r="A133" s="83" t="s">
        <v>153</v>
      </c>
      <c r="B133" s="85" t="s">
        <v>154</v>
      </c>
      <c r="C133" s="85" t="s">
        <v>155</v>
      </c>
      <c r="D133" s="217" t="s">
        <v>164</v>
      </c>
      <c r="E133" s="217" t="s">
        <v>165</v>
      </c>
      <c r="F133" s="217" t="s">
        <v>158</v>
      </c>
      <c r="G133" s="217" t="s">
        <v>159</v>
      </c>
      <c r="H133" s="83" t="s">
        <v>324</v>
      </c>
      <c r="I133" s="219">
        <v>58668.3</v>
      </c>
      <c r="J133" s="88"/>
      <c r="K133" s="218">
        <v>2613.08</v>
      </c>
    </row>
    <row r="134" spans="1:11" x14ac:dyDescent="0.25">
      <c r="A134" s="83" t="s">
        <v>153</v>
      </c>
      <c r="B134" s="85" t="s">
        <v>154</v>
      </c>
      <c r="C134" s="85" t="s">
        <v>155</v>
      </c>
      <c r="D134" s="217" t="s">
        <v>164</v>
      </c>
      <c r="E134" s="217" t="s">
        <v>165</v>
      </c>
      <c r="F134" s="217" t="s">
        <v>158</v>
      </c>
      <c r="G134" s="217" t="s">
        <v>159</v>
      </c>
      <c r="H134" s="83" t="s">
        <v>209</v>
      </c>
      <c r="I134" s="219">
        <v>1789158.72</v>
      </c>
      <c r="J134" s="88"/>
      <c r="K134" s="218">
        <v>80241.98</v>
      </c>
    </row>
    <row r="135" spans="1:11" x14ac:dyDescent="0.25">
      <c r="A135" s="83" t="s">
        <v>153</v>
      </c>
      <c r="B135" s="85" t="s">
        <v>154</v>
      </c>
      <c r="C135" s="85" t="s">
        <v>155</v>
      </c>
      <c r="D135" s="217" t="s">
        <v>164</v>
      </c>
      <c r="E135" s="217" t="s">
        <v>165</v>
      </c>
      <c r="F135" s="217" t="s">
        <v>158</v>
      </c>
      <c r="G135" s="217" t="s">
        <v>159</v>
      </c>
      <c r="H135" s="83" t="s">
        <v>210</v>
      </c>
      <c r="I135" s="219">
        <v>211200</v>
      </c>
      <c r="J135" s="88"/>
      <c r="K135" s="218">
        <v>9497.66</v>
      </c>
    </row>
    <row r="136" spans="1:11" x14ac:dyDescent="0.25">
      <c r="A136" s="83" t="s">
        <v>153</v>
      </c>
      <c r="B136" s="85" t="s">
        <v>154</v>
      </c>
      <c r="C136" s="85" t="s">
        <v>155</v>
      </c>
      <c r="D136" s="217" t="s">
        <v>164</v>
      </c>
      <c r="E136" s="217" t="s">
        <v>165</v>
      </c>
      <c r="F136" s="217" t="s">
        <v>158</v>
      </c>
      <c r="G136" s="217" t="s">
        <v>159</v>
      </c>
      <c r="H136" s="83" t="s">
        <v>211</v>
      </c>
      <c r="I136" s="219">
        <v>1390260.6</v>
      </c>
      <c r="J136" s="88"/>
      <c r="K136" s="218">
        <v>62784.17</v>
      </c>
    </row>
    <row r="137" spans="1:11" x14ac:dyDescent="0.25">
      <c r="A137" s="83" t="s">
        <v>153</v>
      </c>
      <c r="B137" s="85" t="s">
        <v>154</v>
      </c>
      <c r="C137" s="85" t="s">
        <v>155</v>
      </c>
      <c r="D137" s="217" t="s">
        <v>164</v>
      </c>
      <c r="E137" s="217" t="s">
        <v>165</v>
      </c>
      <c r="F137" s="217" t="s">
        <v>158</v>
      </c>
      <c r="G137" s="217" t="s">
        <v>159</v>
      </c>
      <c r="H137" s="83" t="s">
        <v>212</v>
      </c>
      <c r="I137" s="219">
        <v>2519234.9</v>
      </c>
      <c r="J137" s="88"/>
      <c r="K137" s="218">
        <v>114448.85</v>
      </c>
    </row>
    <row r="138" spans="1:11" hidden="1" x14ac:dyDescent="0.25">
      <c r="A138" s="83" t="s">
        <v>153</v>
      </c>
      <c r="B138" s="85" t="s">
        <v>154</v>
      </c>
      <c r="C138" s="85" t="s">
        <v>155</v>
      </c>
      <c r="D138" s="85" t="s">
        <v>177</v>
      </c>
      <c r="E138" s="85" t="s">
        <v>178</v>
      </c>
      <c r="F138" s="85" t="s">
        <v>158</v>
      </c>
      <c r="G138" s="85" t="s">
        <v>159</v>
      </c>
      <c r="H138" s="83" t="s">
        <v>194</v>
      </c>
      <c r="I138" s="128">
        <v>-1114800</v>
      </c>
      <c r="J138" s="88"/>
      <c r="K138" s="129">
        <v>-44166.15</v>
      </c>
    </row>
    <row r="139" spans="1:11" x14ac:dyDescent="0.25">
      <c r="A139" s="83" t="s">
        <v>153</v>
      </c>
      <c r="B139" s="85" t="s">
        <v>154</v>
      </c>
      <c r="C139" s="85" t="s">
        <v>155</v>
      </c>
      <c r="D139" s="217" t="s">
        <v>177</v>
      </c>
      <c r="E139" s="217" t="s">
        <v>178</v>
      </c>
      <c r="F139" s="217" t="s">
        <v>158</v>
      </c>
      <c r="G139" s="217" t="s">
        <v>159</v>
      </c>
      <c r="H139" s="83" t="s">
        <v>324</v>
      </c>
      <c r="I139" s="219">
        <v>44479.8</v>
      </c>
      <c r="J139" s="88"/>
      <c r="K139" s="218">
        <v>1981.14</v>
      </c>
    </row>
    <row r="140" spans="1:11" x14ac:dyDescent="0.25">
      <c r="A140" s="83" t="s">
        <v>153</v>
      </c>
      <c r="B140" s="85" t="s">
        <v>154</v>
      </c>
      <c r="C140" s="85" t="s">
        <v>155</v>
      </c>
      <c r="D140" s="217" t="s">
        <v>177</v>
      </c>
      <c r="E140" s="217" t="s">
        <v>178</v>
      </c>
      <c r="F140" s="217" t="s">
        <v>158</v>
      </c>
      <c r="G140" s="217" t="s">
        <v>159</v>
      </c>
      <c r="H140" s="83" t="s">
        <v>212</v>
      </c>
      <c r="I140" s="219">
        <v>1070320.2</v>
      </c>
      <c r="J140" s="88"/>
      <c r="K140" s="218">
        <v>48624.66</v>
      </c>
    </row>
    <row r="141" spans="1:11" hidden="1" x14ac:dyDescent="0.25">
      <c r="A141" s="83" t="s">
        <v>153</v>
      </c>
      <c r="B141" s="85" t="s">
        <v>154</v>
      </c>
      <c r="C141" s="85" t="s">
        <v>155</v>
      </c>
      <c r="D141" s="85" t="s">
        <v>166</v>
      </c>
      <c r="E141" s="85" t="s">
        <v>167</v>
      </c>
      <c r="F141" s="85" t="s">
        <v>158</v>
      </c>
      <c r="G141" s="85" t="s">
        <v>159</v>
      </c>
      <c r="H141" s="83" t="s">
        <v>194</v>
      </c>
      <c r="I141" s="128">
        <v>-2539689.48</v>
      </c>
      <c r="J141" s="88"/>
      <c r="K141" s="129">
        <v>-100617.42</v>
      </c>
    </row>
    <row r="142" spans="1:11" x14ac:dyDescent="0.25">
      <c r="A142" s="83" t="s">
        <v>153</v>
      </c>
      <c r="B142" s="85" t="s">
        <v>154</v>
      </c>
      <c r="C142" s="85" t="s">
        <v>155</v>
      </c>
      <c r="D142" s="217" t="s">
        <v>166</v>
      </c>
      <c r="E142" s="217" t="s">
        <v>167</v>
      </c>
      <c r="F142" s="217" t="s">
        <v>158</v>
      </c>
      <c r="G142" s="217" t="s">
        <v>159</v>
      </c>
      <c r="H142" s="83" t="s">
        <v>209</v>
      </c>
      <c r="I142" s="219">
        <v>2539689.48</v>
      </c>
      <c r="J142" s="88"/>
      <c r="K142" s="218">
        <v>113902.53</v>
      </c>
    </row>
    <row r="143" spans="1:11" hidden="1" x14ac:dyDescent="0.25">
      <c r="A143" s="83" t="s">
        <v>153</v>
      </c>
      <c r="B143" s="85" t="s">
        <v>154</v>
      </c>
      <c r="C143" s="85" t="s">
        <v>168</v>
      </c>
      <c r="D143" s="85" t="s">
        <v>156</v>
      </c>
      <c r="E143" s="85" t="s">
        <v>157</v>
      </c>
      <c r="F143" s="85" t="s">
        <v>158</v>
      </c>
      <c r="G143" s="85" t="s">
        <v>159</v>
      </c>
      <c r="H143" s="83" t="s">
        <v>194</v>
      </c>
      <c r="I143" s="88"/>
      <c r="J143" s="88"/>
      <c r="K143" s="129"/>
    </row>
    <row r="144" spans="1:11" hidden="1" x14ac:dyDescent="0.25">
      <c r="A144" s="83" t="s">
        <v>153</v>
      </c>
      <c r="B144" s="85" t="s">
        <v>154</v>
      </c>
      <c r="C144" s="85" t="s">
        <v>168</v>
      </c>
      <c r="D144" s="217" t="s">
        <v>156</v>
      </c>
      <c r="E144" s="217" t="s">
        <v>157</v>
      </c>
      <c r="F144" s="217" t="s">
        <v>158</v>
      </c>
      <c r="G144" s="217" t="s">
        <v>159</v>
      </c>
      <c r="H144" s="83" t="s">
        <v>325</v>
      </c>
      <c r="I144" s="88"/>
      <c r="J144" s="88"/>
      <c r="K144" s="129"/>
    </row>
    <row r="145" spans="1:11" hidden="1" x14ac:dyDescent="0.25">
      <c r="A145" s="83" t="s">
        <v>153</v>
      </c>
      <c r="B145" s="85" t="s">
        <v>154</v>
      </c>
      <c r="C145" s="85" t="s">
        <v>168</v>
      </c>
      <c r="D145" s="217" t="s">
        <v>156</v>
      </c>
      <c r="E145" s="217" t="s">
        <v>157</v>
      </c>
      <c r="F145" s="217" t="s">
        <v>158</v>
      </c>
      <c r="G145" s="217" t="s">
        <v>159</v>
      </c>
      <c r="H145" s="83" t="s">
        <v>372</v>
      </c>
      <c r="I145" s="88"/>
      <c r="J145" s="88"/>
      <c r="K145" s="129"/>
    </row>
    <row r="146" spans="1:11" hidden="1" x14ac:dyDescent="0.25">
      <c r="A146" s="83" t="s">
        <v>153</v>
      </c>
      <c r="B146" s="85" t="s">
        <v>154</v>
      </c>
      <c r="C146" s="85" t="s">
        <v>168</v>
      </c>
      <c r="D146" s="217" t="s">
        <v>156</v>
      </c>
      <c r="E146" s="217" t="s">
        <v>157</v>
      </c>
      <c r="F146" s="217" t="s">
        <v>158</v>
      </c>
      <c r="G146" s="217" t="s">
        <v>159</v>
      </c>
      <c r="H146" s="83" t="s">
        <v>328</v>
      </c>
      <c r="I146" s="88"/>
      <c r="J146" s="88"/>
      <c r="K146" s="129"/>
    </row>
    <row r="147" spans="1:11" hidden="1" x14ac:dyDescent="0.25">
      <c r="A147" s="83" t="s">
        <v>153</v>
      </c>
      <c r="B147" s="85" t="s">
        <v>154</v>
      </c>
      <c r="C147" s="85" t="s">
        <v>168</v>
      </c>
      <c r="D147" s="217" t="s">
        <v>156</v>
      </c>
      <c r="E147" s="217" t="s">
        <v>157</v>
      </c>
      <c r="F147" s="217" t="s">
        <v>158</v>
      </c>
      <c r="G147" s="217" t="s">
        <v>159</v>
      </c>
      <c r="H147" s="83" t="s">
        <v>327</v>
      </c>
      <c r="I147" s="88"/>
      <c r="J147" s="88"/>
      <c r="K147" s="129"/>
    </row>
    <row r="148" spans="1:11" hidden="1" x14ac:dyDescent="0.25">
      <c r="A148" s="83" t="s">
        <v>153</v>
      </c>
      <c r="B148" s="85" t="s">
        <v>154</v>
      </c>
      <c r="C148" s="85" t="s">
        <v>168</v>
      </c>
      <c r="D148" s="217" t="s">
        <v>156</v>
      </c>
      <c r="E148" s="217" t="s">
        <v>157</v>
      </c>
      <c r="F148" s="217" t="s">
        <v>158</v>
      </c>
      <c r="G148" s="217" t="s">
        <v>159</v>
      </c>
      <c r="H148" s="83" t="s">
        <v>326</v>
      </c>
      <c r="I148" s="88"/>
      <c r="J148" s="88"/>
      <c r="K148" s="129"/>
    </row>
    <row r="149" spans="1:11" hidden="1" x14ac:dyDescent="0.25">
      <c r="A149" s="83" t="s">
        <v>153</v>
      </c>
      <c r="B149" s="85" t="s">
        <v>154</v>
      </c>
      <c r="C149" s="85" t="s">
        <v>168</v>
      </c>
      <c r="D149" s="217" t="s">
        <v>156</v>
      </c>
      <c r="E149" s="217" t="s">
        <v>157</v>
      </c>
      <c r="F149" s="217" t="s">
        <v>158</v>
      </c>
      <c r="G149" s="217" t="s">
        <v>159</v>
      </c>
      <c r="H149" s="83" t="s">
        <v>220</v>
      </c>
      <c r="I149" s="88"/>
      <c r="J149" s="88"/>
      <c r="K149" s="129"/>
    </row>
    <row r="150" spans="1:11" hidden="1" x14ac:dyDescent="0.25">
      <c r="A150" s="83" t="s">
        <v>153</v>
      </c>
      <c r="B150" s="85" t="s">
        <v>154</v>
      </c>
      <c r="C150" s="85" t="s">
        <v>168</v>
      </c>
      <c r="D150" s="217" t="s">
        <v>156</v>
      </c>
      <c r="E150" s="217" t="s">
        <v>157</v>
      </c>
      <c r="F150" s="217" t="s">
        <v>158</v>
      </c>
      <c r="G150" s="217" t="s">
        <v>159</v>
      </c>
      <c r="H150" s="83" t="s">
        <v>207</v>
      </c>
      <c r="I150" s="88"/>
      <c r="J150" s="88"/>
      <c r="K150" s="129"/>
    </row>
    <row r="151" spans="1:11" hidden="1" x14ac:dyDescent="0.25">
      <c r="A151" s="83" t="s">
        <v>153</v>
      </c>
      <c r="B151" s="85" t="s">
        <v>154</v>
      </c>
      <c r="C151" s="85" t="s">
        <v>168</v>
      </c>
      <c r="D151" s="217" t="s">
        <v>156</v>
      </c>
      <c r="E151" s="217" t="s">
        <v>157</v>
      </c>
      <c r="F151" s="217" t="s">
        <v>158</v>
      </c>
      <c r="G151" s="217" t="s">
        <v>159</v>
      </c>
      <c r="H151" s="83" t="s">
        <v>324</v>
      </c>
      <c r="I151" s="88"/>
      <c r="J151" s="88"/>
      <c r="K151" s="129"/>
    </row>
    <row r="152" spans="1:11" hidden="1" x14ac:dyDescent="0.25">
      <c r="A152" s="83" t="s">
        <v>153</v>
      </c>
      <c r="B152" s="85" t="s">
        <v>154</v>
      </c>
      <c r="C152" s="85" t="s">
        <v>168</v>
      </c>
      <c r="D152" s="217" t="s">
        <v>156</v>
      </c>
      <c r="E152" s="217" t="s">
        <v>157</v>
      </c>
      <c r="F152" s="217" t="s">
        <v>158</v>
      </c>
      <c r="G152" s="217" t="s">
        <v>159</v>
      </c>
      <c r="H152" s="83" t="s">
        <v>208</v>
      </c>
      <c r="I152" s="88"/>
      <c r="J152" s="88"/>
      <c r="K152" s="129"/>
    </row>
    <row r="153" spans="1:11" hidden="1" x14ac:dyDescent="0.25">
      <c r="A153" s="83" t="s">
        <v>153</v>
      </c>
      <c r="B153" s="85" t="s">
        <v>154</v>
      </c>
      <c r="C153" s="85" t="s">
        <v>168</v>
      </c>
      <c r="D153" s="217" t="s">
        <v>156</v>
      </c>
      <c r="E153" s="217" t="s">
        <v>157</v>
      </c>
      <c r="F153" s="217" t="s">
        <v>158</v>
      </c>
      <c r="G153" s="217" t="s">
        <v>159</v>
      </c>
      <c r="H153" s="83" t="s">
        <v>209</v>
      </c>
      <c r="I153" s="88"/>
      <c r="J153" s="88"/>
      <c r="K153" s="129"/>
    </row>
    <row r="154" spans="1:11" hidden="1" x14ac:dyDescent="0.25">
      <c r="A154" s="83" t="s">
        <v>153</v>
      </c>
      <c r="B154" s="85" t="s">
        <v>154</v>
      </c>
      <c r="C154" s="85" t="s">
        <v>168</v>
      </c>
      <c r="D154" s="217" t="s">
        <v>156</v>
      </c>
      <c r="E154" s="217" t="s">
        <v>157</v>
      </c>
      <c r="F154" s="217" t="s">
        <v>158</v>
      </c>
      <c r="G154" s="217" t="s">
        <v>159</v>
      </c>
      <c r="H154" s="83" t="s">
        <v>331</v>
      </c>
      <c r="I154" s="88"/>
      <c r="J154" s="88"/>
      <c r="K154" s="129"/>
    </row>
    <row r="155" spans="1:11" hidden="1" x14ac:dyDescent="0.25">
      <c r="A155" s="83" t="s">
        <v>153</v>
      </c>
      <c r="B155" s="85" t="s">
        <v>154</v>
      </c>
      <c r="C155" s="85" t="s">
        <v>168</v>
      </c>
      <c r="D155" s="217" t="s">
        <v>156</v>
      </c>
      <c r="E155" s="217" t="s">
        <v>157</v>
      </c>
      <c r="F155" s="217" t="s">
        <v>158</v>
      </c>
      <c r="G155" s="217" t="s">
        <v>159</v>
      </c>
      <c r="H155" s="83" t="s">
        <v>210</v>
      </c>
      <c r="I155" s="88"/>
      <c r="J155" s="88"/>
      <c r="K155" s="129"/>
    </row>
    <row r="156" spans="1:11" hidden="1" x14ac:dyDescent="0.25">
      <c r="A156" s="83" t="s">
        <v>153</v>
      </c>
      <c r="B156" s="85" t="s">
        <v>154</v>
      </c>
      <c r="C156" s="85" t="s">
        <v>168</v>
      </c>
      <c r="D156" s="217" t="s">
        <v>156</v>
      </c>
      <c r="E156" s="217" t="s">
        <v>157</v>
      </c>
      <c r="F156" s="217" t="s">
        <v>158</v>
      </c>
      <c r="G156" s="217" t="s">
        <v>159</v>
      </c>
      <c r="H156" s="83" t="s">
        <v>211</v>
      </c>
      <c r="I156" s="88"/>
      <c r="J156" s="88"/>
      <c r="K156" s="129"/>
    </row>
    <row r="157" spans="1:11" hidden="1" x14ac:dyDescent="0.25">
      <c r="A157" s="83" t="s">
        <v>153</v>
      </c>
      <c r="B157" s="85" t="s">
        <v>154</v>
      </c>
      <c r="C157" s="85" t="s">
        <v>168</v>
      </c>
      <c r="D157" s="217" t="s">
        <v>156</v>
      </c>
      <c r="E157" s="217" t="s">
        <v>157</v>
      </c>
      <c r="F157" s="217" t="s">
        <v>158</v>
      </c>
      <c r="G157" s="217" t="s">
        <v>159</v>
      </c>
      <c r="H157" s="83" t="s">
        <v>212</v>
      </c>
      <c r="I157" s="88"/>
      <c r="J157" s="88"/>
      <c r="K157" s="129"/>
    </row>
    <row r="158" spans="1:11" hidden="1" x14ac:dyDescent="0.25">
      <c r="A158" s="83" t="s">
        <v>153</v>
      </c>
      <c r="B158" s="85" t="s">
        <v>154</v>
      </c>
      <c r="C158" s="85" t="s">
        <v>168</v>
      </c>
      <c r="D158" s="217" t="s">
        <v>156</v>
      </c>
      <c r="E158" s="217" t="s">
        <v>157</v>
      </c>
      <c r="F158" s="217" t="s">
        <v>158</v>
      </c>
      <c r="G158" s="217" t="s">
        <v>159</v>
      </c>
      <c r="H158" s="83" t="s">
        <v>371</v>
      </c>
      <c r="I158" s="88"/>
      <c r="J158" s="88"/>
      <c r="K158" s="129"/>
    </row>
    <row r="159" spans="1:11" hidden="1" x14ac:dyDescent="0.25">
      <c r="A159" s="83" t="s">
        <v>153</v>
      </c>
      <c r="B159" s="85" t="s">
        <v>154</v>
      </c>
      <c r="C159" s="85" t="s">
        <v>168</v>
      </c>
      <c r="D159" s="85" t="s">
        <v>169</v>
      </c>
      <c r="E159" s="85" t="s">
        <v>157</v>
      </c>
      <c r="F159" s="85" t="s">
        <v>158</v>
      </c>
      <c r="G159" s="85" t="s">
        <v>159</v>
      </c>
      <c r="H159" s="83" t="s">
        <v>194</v>
      </c>
      <c r="I159" s="128">
        <v>-16473</v>
      </c>
      <c r="J159" s="88"/>
      <c r="K159" s="129">
        <v>-652.62</v>
      </c>
    </row>
    <row r="160" spans="1:11" x14ac:dyDescent="0.25">
      <c r="A160" s="83" t="s">
        <v>153</v>
      </c>
      <c r="B160" s="85" t="s">
        <v>154</v>
      </c>
      <c r="C160" s="85" t="s">
        <v>168</v>
      </c>
      <c r="D160" s="217" t="s">
        <v>169</v>
      </c>
      <c r="E160" s="217" t="s">
        <v>157</v>
      </c>
      <c r="F160" s="217" t="s">
        <v>158</v>
      </c>
      <c r="G160" s="217" t="s">
        <v>159</v>
      </c>
      <c r="H160" s="83" t="s">
        <v>207</v>
      </c>
      <c r="I160" s="219">
        <v>13200</v>
      </c>
      <c r="J160" s="88"/>
      <c r="K160" s="218">
        <v>585.94000000000005</v>
      </c>
    </row>
    <row r="161" spans="1:11" x14ac:dyDescent="0.25">
      <c r="A161" s="83" t="s">
        <v>153</v>
      </c>
      <c r="B161" s="85" t="s">
        <v>154</v>
      </c>
      <c r="C161" s="85" t="s">
        <v>168</v>
      </c>
      <c r="D161" s="217" t="s">
        <v>169</v>
      </c>
      <c r="E161" s="217" t="s">
        <v>157</v>
      </c>
      <c r="F161" s="217" t="s">
        <v>158</v>
      </c>
      <c r="G161" s="217" t="s">
        <v>159</v>
      </c>
      <c r="H161" s="83" t="s">
        <v>208</v>
      </c>
      <c r="I161" s="219">
        <v>103</v>
      </c>
      <c r="J161" s="88"/>
      <c r="K161" s="218">
        <v>4.59</v>
      </c>
    </row>
    <row r="162" spans="1:11" x14ac:dyDescent="0.25">
      <c r="A162" s="83" t="s">
        <v>153</v>
      </c>
      <c r="B162" s="85" t="s">
        <v>154</v>
      </c>
      <c r="C162" s="85" t="s">
        <v>168</v>
      </c>
      <c r="D162" s="217" t="s">
        <v>169</v>
      </c>
      <c r="E162" s="217" t="s">
        <v>157</v>
      </c>
      <c r="F162" s="217" t="s">
        <v>158</v>
      </c>
      <c r="G162" s="217" t="s">
        <v>159</v>
      </c>
      <c r="H162" s="83" t="s">
        <v>209</v>
      </c>
      <c r="I162" s="219">
        <v>80</v>
      </c>
      <c r="J162" s="88"/>
      <c r="K162" s="218">
        <v>3.59</v>
      </c>
    </row>
    <row r="163" spans="1:11" x14ac:dyDescent="0.25">
      <c r="A163" s="83" t="s">
        <v>153</v>
      </c>
      <c r="B163" s="85" t="s">
        <v>154</v>
      </c>
      <c r="C163" s="85" t="s">
        <v>168</v>
      </c>
      <c r="D163" s="217" t="s">
        <v>169</v>
      </c>
      <c r="E163" s="217" t="s">
        <v>157</v>
      </c>
      <c r="F163" s="217" t="s">
        <v>158</v>
      </c>
      <c r="G163" s="217" t="s">
        <v>159</v>
      </c>
      <c r="H163" s="83" t="s">
        <v>210</v>
      </c>
      <c r="I163" s="219">
        <v>2280</v>
      </c>
      <c r="J163" s="88"/>
      <c r="K163" s="218">
        <v>102.53</v>
      </c>
    </row>
    <row r="164" spans="1:11" x14ac:dyDescent="0.25">
      <c r="A164" s="83" t="s">
        <v>153</v>
      </c>
      <c r="B164" s="85" t="s">
        <v>154</v>
      </c>
      <c r="C164" s="85" t="s">
        <v>168</v>
      </c>
      <c r="D164" s="217" t="s">
        <v>169</v>
      </c>
      <c r="E164" s="217" t="s">
        <v>157</v>
      </c>
      <c r="F164" s="217" t="s">
        <v>158</v>
      </c>
      <c r="G164" s="217" t="s">
        <v>159</v>
      </c>
      <c r="H164" s="83" t="s">
        <v>212</v>
      </c>
      <c r="I164" s="219">
        <v>810</v>
      </c>
      <c r="J164" s="88"/>
      <c r="K164" s="218">
        <v>36.799999999999997</v>
      </c>
    </row>
    <row r="165" spans="1:11" hidden="1" x14ac:dyDescent="0.25">
      <c r="A165" s="83" t="s">
        <v>153</v>
      </c>
      <c r="B165" s="85" t="s">
        <v>154</v>
      </c>
      <c r="C165" s="85" t="s">
        <v>168</v>
      </c>
      <c r="D165" s="85" t="s">
        <v>171</v>
      </c>
      <c r="E165" s="85" t="s">
        <v>157</v>
      </c>
      <c r="F165" s="85" t="s">
        <v>158</v>
      </c>
      <c r="G165" s="85" t="s">
        <v>159</v>
      </c>
      <c r="H165" s="83" t="s">
        <v>194</v>
      </c>
      <c r="I165" s="88"/>
      <c r="J165" s="88"/>
      <c r="K165" s="129"/>
    </row>
    <row r="166" spans="1:11" hidden="1" x14ac:dyDescent="0.25">
      <c r="A166" s="83" t="s">
        <v>153</v>
      </c>
      <c r="B166" s="85" t="s">
        <v>154</v>
      </c>
      <c r="C166" s="85" t="s">
        <v>168</v>
      </c>
      <c r="D166" s="217" t="s">
        <v>171</v>
      </c>
      <c r="E166" s="217" t="s">
        <v>157</v>
      </c>
      <c r="F166" s="217" t="s">
        <v>158</v>
      </c>
      <c r="G166" s="217" t="s">
        <v>159</v>
      </c>
      <c r="H166" s="83" t="s">
        <v>207</v>
      </c>
      <c r="I166" s="88"/>
      <c r="J166" s="88"/>
      <c r="K166" s="129"/>
    </row>
    <row r="167" spans="1:11" hidden="1" x14ac:dyDescent="0.25">
      <c r="A167" s="83" t="s">
        <v>153</v>
      </c>
      <c r="B167" s="85" t="s">
        <v>154</v>
      </c>
      <c r="C167" s="85" t="s">
        <v>168</v>
      </c>
      <c r="D167" s="217" t="s">
        <v>171</v>
      </c>
      <c r="E167" s="217" t="s">
        <v>157</v>
      </c>
      <c r="F167" s="217" t="s">
        <v>158</v>
      </c>
      <c r="G167" s="217" t="s">
        <v>159</v>
      </c>
      <c r="H167" s="83" t="s">
        <v>324</v>
      </c>
      <c r="I167" s="88"/>
      <c r="J167" s="88"/>
      <c r="K167" s="129"/>
    </row>
    <row r="168" spans="1:11" hidden="1" x14ac:dyDescent="0.25">
      <c r="A168" s="83" t="s">
        <v>153</v>
      </c>
      <c r="B168" s="85" t="s">
        <v>154</v>
      </c>
      <c r="C168" s="85" t="s">
        <v>168</v>
      </c>
      <c r="D168" s="217" t="s">
        <v>171</v>
      </c>
      <c r="E168" s="217" t="s">
        <v>157</v>
      </c>
      <c r="F168" s="217" t="s">
        <v>158</v>
      </c>
      <c r="G168" s="217" t="s">
        <v>159</v>
      </c>
      <c r="H168" s="83" t="s">
        <v>209</v>
      </c>
      <c r="I168" s="88"/>
      <c r="J168" s="88"/>
      <c r="K168" s="129"/>
    </row>
    <row r="169" spans="1:11" hidden="1" x14ac:dyDescent="0.25">
      <c r="A169" s="83" t="s">
        <v>153</v>
      </c>
      <c r="B169" s="85" t="s">
        <v>154</v>
      </c>
      <c r="C169" s="85" t="s">
        <v>168</v>
      </c>
      <c r="D169" s="217" t="s">
        <v>171</v>
      </c>
      <c r="E169" s="217" t="s">
        <v>157</v>
      </c>
      <c r="F169" s="217" t="s">
        <v>158</v>
      </c>
      <c r="G169" s="217" t="s">
        <v>159</v>
      </c>
      <c r="H169" s="83" t="s">
        <v>210</v>
      </c>
      <c r="I169" s="88"/>
      <c r="J169" s="88"/>
      <c r="K169" s="129"/>
    </row>
    <row r="170" spans="1:11" hidden="1" x14ac:dyDescent="0.25">
      <c r="A170" s="83" t="s">
        <v>153</v>
      </c>
      <c r="B170" s="85" t="s">
        <v>154</v>
      </c>
      <c r="C170" s="85" t="s">
        <v>168</v>
      </c>
      <c r="D170" s="217" t="s">
        <v>171</v>
      </c>
      <c r="E170" s="217" t="s">
        <v>157</v>
      </c>
      <c r="F170" s="217" t="s">
        <v>158</v>
      </c>
      <c r="G170" s="217" t="s">
        <v>159</v>
      </c>
      <c r="H170" s="83" t="s">
        <v>211</v>
      </c>
      <c r="I170" s="88"/>
      <c r="J170" s="88"/>
      <c r="K170" s="129"/>
    </row>
    <row r="171" spans="1:11" hidden="1" x14ac:dyDescent="0.25">
      <c r="A171" s="83" t="s">
        <v>153</v>
      </c>
      <c r="B171" s="85" t="s">
        <v>154</v>
      </c>
      <c r="C171" s="85" t="s">
        <v>168</v>
      </c>
      <c r="D171" s="217" t="s">
        <v>171</v>
      </c>
      <c r="E171" s="217" t="s">
        <v>157</v>
      </c>
      <c r="F171" s="217" t="s">
        <v>158</v>
      </c>
      <c r="G171" s="217" t="s">
        <v>159</v>
      </c>
      <c r="H171" s="83" t="s">
        <v>212</v>
      </c>
      <c r="I171" s="88"/>
      <c r="J171" s="88"/>
      <c r="K171" s="129"/>
    </row>
    <row r="172" spans="1:11" hidden="1" x14ac:dyDescent="0.25">
      <c r="A172" s="83" t="s">
        <v>153</v>
      </c>
      <c r="B172" s="85" t="s">
        <v>154</v>
      </c>
      <c r="C172" s="85" t="s">
        <v>168</v>
      </c>
      <c r="D172" s="85" t="s">
        <v>160</v>
      </c>
      <c r="E172" s="85" t="s">
        <v>161</v>
      </c>
      <c r="F172" s="85" t="s">
        <v>158</v>
      </c>
      <c r="G172" s="85" t="s">
        <v>159</v>
      </c>
      <c r="H172" s="83" t="s">
        <v>194</v>
      </c>
      <c r="I172" s="88"/>
      <c r="J172" s="88"/>
      <c r="K172" s="129"/>
    </row>
    <row r="173" spans="1:11" hidden="1" x14ac:dyDescent="0.25">
      <c r="A173" s="83" t="s">
        <v>153</v>
      </c>
      <c r="B173" s="85" t="s">
        <v>154</v>
      </c>
      <c r="C173" s="85" t="s">
        <v>168</v>
      </c>
      <c r="D173" s="217" t="s">
        <v>160</v>
      </c>
      <c r="E173" s="217" t="s">
        <v>161</v>
      </c>
      <c r="F173" s="217" t="s">
        <v>158</v>
      </c>
      <c r="G173" s="217" t="s">
        <v>159</v>
      </c>
      <c r="H173" s="83" t="s">
        <v>325</v>
      </c>
      <c r="I173" s="88"/>
      <c r="J173" s="88"/>
      <c r="K173" s="129"/>
    </row>
    <row r="174" spans="1:11" hidden="1" x14ac:dyDescent="0.25">
      <c r="A174" s="83" t="s">
        <v>153</v>
      </c>
      <c r="B174" s="85" t="s">
        <v>154</v>
      </c>
      <c r="C174" s="85" t="s">
        <v>168</v>
      </c>
      <c r="D174" s="217" t="s">
        <v>160</v>
      </c>
      <c r="E174" s="217" t="s">
        <v>161</v>
      </c>
      <c r="F174" s="217" t="s">
        <v>158</v>
      </c>
      <c r="G174" s="217" t="s">
        <v>159</v>
      </c>
      <c r="H174" s="83" t="s">
        <v>327</v>
      </c>
      <c r="I174" s="88"/>
      <c r="J174" s="88"/>
      <c r="K174" s="129"/>
    </row>
    <row r="175" spans="1:11" hidden="1" x14ac:dyDescent="0.25">
      <c r="A175" s="83" t="s">
        <v>153</v>
      </c>
      <c r="B175" s="85" t="s">
        <v>154</v>
      </c>
      <c r="C175" s="85" t="s">
        <v>168</v>
      </c>
      <c r="D175" s="217" t="s">
        <v>160</v>
      </c>
      <c r="E175" s="217" t="s">
        <v>161</v>
      </c>
      <c r="F175" s="217" t="s">
        <v>158</v>
      </c>
      <c r="G175" s="217" t="s">
        <v>159</v>
      </c>
      <c r="H175" s="83" t="s">
        <v>326</v>
      </c>
      <c r="I175" s="88"/>
      <c r="J175" s="88"/>
      <c r="K175" s="129"/>
    </row>
    <row r="176" spans="1:11" hidden="1" x14ac:dyDescent="0.25">
      <c r="A176" s="83" t="s">
        <v>153</v>
      </c>
      <c r="B176" s="85" t="s">
        <v>154</v>
      </c>
      <c r="C176" s="85" t="s">
        <v>168</v>
      </c>
      <c r="D176" s="217" t="s">
        <v>160</v>
      </c>
      <c r="E176" s="217" t="s">
        <v>161</v>
      </c>
      <c r="F176" s="217" t="s">
        <v>158</v>
      </c>
      <c r="G176" s="217" t="s">
        <v>159</v>
      </c>
      <c r="H176" s="83" t="s">
        <v>220</v>
      </c>
      <c r="I176" s="88"/>
      <c r="J176" s="88"/>
      <c r="K176" s="129"/>
    </row>
    <row r="177" spans="1:11" hidden="1" x14ac:dyDescent="0.25">
      <c r="A177" s="83" t="s">
        <v>153</v>
      </c>
      <c r="B177" s="85" t="s">
        <v>154</v>
      </c>
      <c r="C177" s="85" t="s">
        <v>168</v>
      </c>
      <c r="D177" s="217" t="s">
        <v>160</v>
      </c>
      <c r="E177" s="217" t="s">
        <v>161</v>
      </c>
      <c r="F177" s="217" t="s">
        <v>158</v>
      </c>
      <c r="G177" s="217" t="s">
        <v>159</v>
      </c>
      <c r="H177" s="83" t="s">
        <v>207</v>
      </c>
      <c r="I177" s="88"/>
      <c r="J177" s="88"/>
      <c r="K177" s="129"/>
    </row>
    <row r="178" spans="1:11" hidden="1" x14ac:dyDescent="0.25">
      <c r="A178" s="83" t="s">
        <v>153</v>
      </c>
      <c r="B178" s="85" t="s">
        <v>154</v>
      </c>
      <c r="C178" s="85" t="s">
        <v>168</v>
      </c>
      <c r="D178" s="217" t="s">
        <v>160</v>
      </c>
      <c r="E178" s="217" t="s">
        <v>161</v>
      </c>
      <c r="F178" s="217" t="s">
        <v>158</v>
      </c>
      <c r="G178" s="217" t="s">
        <v>159</v>
      </c>
      <c r="H178" s="83" t="s">
        <v>324</v>
      </c>
      <c r="I178" s="88"/>
      <c r="J178" s="88"/>
      <c r="K178" s="129"/>
    </row>
    <row r="179" spans="1:11" hidden="1" x14ac:dyDescent="0.25">
      <c r="A179" s="83" t="s">
        <v>153</v>
      </c>
      <c r="B179" s="85" t="s">
        <v>154</v>
      </c>
      <c r="C179" s="85" t="s">
        <v>168</v>
      </c>
      <c r="D179" s="217" t="s">
        <v>160</v>
      </c>
      <c r="E179" s="217" t="s">
        <v>161</v>
      </c>
      <c r="F179" s="217" t="s">
        <v>158</v>
      </c>
      <c r="G179" s="217" t="s">
        <v>159</v>
      </c>
      <c r="H179" s="83" t="s">
        <v>208</v>
      </c>
      <c r="I179" s="88"/>
      <c r="J179" s="88"/>
      <c r="K179" s="129"/>
    </row>
    <row r="180" spans="1:11" hidden="1" x14ac:dyDescent="0.25">
      <c r="A180" s="83" t="s">
        <v>153</v>
      </c>
      <c r="B180" s="85" t="s">
        <v>154</v>
      </c>
      <c r="C180" s="85" t="s">
        <v>168</v>
      </c>
      <c r="D180" s="217" t="s">
        <v>160</v>
      </c>
      <c r="E180" s="217" t="s">
        <v>161</v>
      </c>
      <c r="F180" s="217" t="s">
        <v>158</v>
      </c>
      <c r="G180" s="217" t="s">
        <v>159</v>
      </c>
      <c r="H180" s="83" t="s">
        <v>209</v>
      </c>
      <c r="I180" s="88"/>
      <c r="J180" s="88"/>
      <c r="K180" s="129"/>
    </row>
    <row r="181" spans="1:11" hidden="1" x14ac:dyDescent="0.25">
      <c r="A181" s="83" t="s">
        <v>153</v>
      </c>
      <c r="B181" s="85" t="s">
        <v>154</v>
      </c>
      <c r="C181" s="85" t="s">
        <v>168</v>
      </c>
      <c r="D181" s="217" t="s">
        <v>160</v>
      </c>
      <c r="E181" s="217" t="s">
        <v>161</v>
      </c>
      <c r="F181" s="217" t="s">
        <v>158</v>
      </c>
      <c r="G181" s="217" t="s">
        <v>159</v>
      </c>
      <c r="H181" s="83" t="s">
        <v>210</v>
      </c>
      <c r="I181" s="88"/>
      <c r="J181" s="88"/>
      <c r="K181" s="129"/>
    </row>
    <row r="182" spans="1:11" hidden="1" x14ac:dyDescent="0.25">
      <c r="A182" s="83" t="s">
        <v>153</v>
      </c>
      <c r="B182" s="85" t="s">
        <v>154</v>
      </c>
      <c r="C182" s="85" t="s">
        <v>168</v>
      </c>
      <c r="D182" s="217" t="s">
        <v>160</v>
      </c>
      <c r="E182" s="217" t="s">
        <v>161</v>
      </c>
      <c r="F182" s="217" t="s">
        <v>158</v>
      </c>
      <c r="G182" s="217" t="s">
        <v>159</v>
      </c>
      <c r="H182" s="83" t="s">
        <v>211</v>
      </c>
      <c r="I182" s="88"/>
      <c r="J182" s="88"/>
      <c r="K182" s="129"/>
    </row>
    <row r="183" spans="1:11" hidden="1" x14ac:dyDescent="0.25">
      <c r="A183" s="83" t="s">
        <v>153</v>
      </c>
      <c r="B183" s="85" t="s">
        <v>154</v>
      </c>
      <c r="C183" s="85" t="s">
        <v>168</v>
      </c>
      <c r="D183" s="217" t="s">
        <v>160</v>
      </c>
      <c r="E183" s="217" t="s">
        <v>161</v>
      </c>
      <c r="F183" s="217" t="s">
        <v>158</v>
      </c>
      <c r="G183" s="217" t="s">
        <v>159</v>
      </c>
      <c r="H183" s="83" t="s">
        <v>212</v>
      </c>
      <c r="I183" s="88"/>
      <c r="J183" s="88"/>
      <c r="K183" s="129"/>
    </row>
    <row r="184" spans="1:11" hidden="1" x14ac:dyDescent="0.25">
      <c r="A184" s="83" t="s">
        <v>153</v>
      </c>
      <c r="B184" s="85" t="s">
        <v>154</v>
      </c>
      <c r="C184" s="85" t="s">
        <v>168</v>
      </c>
      <c r="D184" s="85" t="s">
        <v>172</v>
      </c>
      <c r="E184" s="85" t="s">
        <v>161</v>
      </c>
      <c r="F184" s="85" t="s">
        <v>158</v>
      </c>
      <c r="G184" s="85" t="s">
        <v>159</v>
      </c>
      <c r="H184" s="83" t="s">
        <v>194</v>
      </c>
      <c r="I184" s="88"/>
      <c r="J184" s="88"/>
      <c r="K184" s="129"/>
    </row>
    <row r="185" spans="1:11" hidden="1" x14ac:dyDescent="0.25">
      <c r="A185" s="83" t="s">
        <v>153</v>
      </c>
      <c r="B185" s="85" t="s">
        <v>154</v>
      </c>
      <c r="C185" s="85" t="s">
        <v>168</v>
      </c>
      <c r="D185" s="217" t="s">
        <v>172</v>
      </c>
      <c r="E185" s="217" t="s">
        <v>161</v>
      </c>
      <c r="F185" s="217" t="s">
        <v>158</v>
      </c>
      <c r="G185" s="217" t="s">
        <v>159</v>
      </c>
      <c r="H185" s="83" t="s">
        <v>207</v>
      </c>
      <c r="I185" s="88"/>
      <c r="J185" s="88"/>
      <c r="K185" s="129"/>
    </row>
    <row r="186" spans="1:11" hidden="1" x14ac:dyDescent="0.25">
      <c r="A186" s="83" t="s">
        <v>153</v>
      </c>
      <c r="B186" s="85" t="s">
        <v>154</v>
      </c>
      <c r="C186" s="85" t="s">
        <v>168</v>
      </c>
      <c r="D186" s="217" t="s">
        <v>172</v>
      </c>
      <c r="E186" s="217" t="s">
        <v>161</v>
      </c>
      <c r="F186" s="217" t="s">
        <v>158</v>
      </c>
      <c r="G186" s="217" t="s">
        <v>159</v>
      </c>
      <c r="H186" s="83" t="s">
        <v>212</v>
      </c>
      <c r="I186" s="88"/>
      <c r="J186" s="88"/>
      <c r="K186" s="129"/>
    </row>
    <row r="187" spans="1:11" hidden="1" x14ac:dyDescent="0.25">
      <c r="A187" s="83" t="s">
        <v>153</v>
      </c>
      <c r="B187" s="85" t="s">
        <v>154</v>
      </c>
      <c r="C187" s="85" t="s">
        <v>168</v>
      </c>
      <c r="D187" s="85" t="s">
        <v>162</v>
      </c>
      <c r="E187" s="85" t="s">
        <v>163</v>
      </c>
      <c r="F187" s="85" t="s">
        <v>158</v>
      </c>
      <c r="G187" s="85" t="s">
        <v>159</v>
      </c>
      <c r="H187" s="83" t="s">
        <v>194</v>
      </c>
      <c r="I187" s="88"/>
      <c r="J187" s="88"/>
      <c r="K187" s="129"/>
    </row>
    <row r="188" spans="1:11" hidden="1" x14ac:dyDescent="0.25">
      <c r="A188" s="83" t="s">
        <v>153</v>
      </c>
      <c r="B188" s="85" t="s">
        <v>154</v>
      </c>
      <c r="C188" s="85" t="s">
        <v>168</v>
      </c>
      <c r="D188" s="217" t="s">
        <v>162</v>
      </c>
      <c r="E188" s="217" t="s">
        <v>163</v>
      </c>
      <c r="F188" s="217" t="s">
        <v>158</v>
      </c>
      <c r="G188" s="217" t="s">
        <v>159</v>
      </c>
      <c r="H188" s="83" t="s">
        <v>325</v>
      </c>
      <c r="I188" s="88"/>
      <c r="J188" s="88"/>
      <c r="K188" s="129"/>
    </row>
    <row r="189" spans="1:11" hidden="1" x14ac:dyDescent="0.25">
      <c r="A189" s="83" t="s">
        <v>153</v>
      </c>
      <c r="B189" s="85" t="s">
        <v>154</v>
      </c>
      <c r="C189" s="85" t="s">
        <v>168</v>
      </c>
      <c r="D189" s="217" t="s">
        <v>162</v>
      </c>
      <c r="E189" s="217" t="s">
        <v>163</v>
      </c>
      <c r="F189" s="217" t="s">
        <v>158</v>
      </c>
      <c r="G189" s="217" t="s">
        <v>159</v>
      </c>
      <c r="H189" s="83" t="s">
        <v>326</v>
      </c>
      <c r="I189" s="88"/>
      <c r="J189" s="88"/>
      <c r="K189" s="129"/>
    </row>
    <row r="190" spans="1:11" hidden="1" x14ac:dyDescent="0.25">
      <c r="A190" s="83" t="s">
        <v>153</v>
      </c>
      <c r="B190" s="85" t="s">
        <v>154</v>
      </c>
      <c r="C190" s="85" t="s">
        <v>168</v>
      </c>
      <c r="D190" s="217" t="s">
        <v>162</v>
      </c>
      <c r="E190" s="217" t="s">
        <v>163</v>
      </c>
      <c r="F190" s="217" t="s">
        <v>158</v>
      </c>
      <c r="G190" s="217" t="s">
        <v>159</v>
      </c>
      <c r="H190" s="83" t="s">
        <v>207</v>
      </c>
      <c r="I190" s="88"/>
      <c r="J190" s="88"/>
      <c r="K190" s="129"/>
    </row>
    <row r="191" spans="1:11" hidden="1" x14ac:dyDescent="0.25">
      <c r="A191" s="83" t="s">
        <v>153</v>
      </c>
      <c r="B191" s="85" t="s">
        <v>154</v>
      </c>
      <c r="C191" s="85" t="s">
        <v>168</v>
      </c>
      <c r="D191" s="217" t="s">
        <v>162</v>
      </c>
      <c r="E191" s="217" t="s">
        <v>163</v>
      </c>
      <c r="F191" s="217" t="s">
        <v>158</v>
      </c>
      <c r="G191" s="217" t="s">
        <v>159</v>
      </c>
      <c r="H191" s="83" t="s">
        <v>324</v>
      </c>
      <c r="I191" s="88"/>
      <c r="J191" s="88"/>
      <c r="K191" s="129"/>
    </row>
    <row r="192" spans="1:11" hidden="1" x14ac:dyDescent="0.25">
      <c r="A192" s="83" t="s">
        <v>153</v>
      </c>
      <c r="B192" s="85" t="s">
        <v>154</v>
      </c>
      <c r="C192" s="85" t="s">
        <v>168</v>
      </c>
      <c r="D192" s="217" t="s">
        <v>162</v>
      </c>
      <c r="E192" s="217" t="s">
        <v>163</v>
      </c>
      <c r="F192" s="217" t="s">
        <v>158</v>
      </c>
      <c r="G192" s="217" t="s">
        <v>159</v>
      </c>
      <c r="H192" s="83" t="s">
        <v>208</v>
      </c>
      <c r="I192" s="88"/>
      <c r="J192" s="88"/>
      <c r="K192" s="129"/>
    </row>
    <row r="193" spans="1:11" hidden="1" x14ac:dyDescent="0.25">
      <c r="A193" s="83" t="s">
        <v>153</v>
      </c>
      <c r="B193" s="85" t="s">
        <v>154</v>
      </c>
      <c r="C193" s="85" t="s">
        <v>168</v>
      </c>
      <c r="D193" s="217" t="s">
        <v>162</v>
      </c>
      <c r="E193" s="217" t="s">
        <v>163</v>
      </c>
      <c r="F193" s="217" t="s">
        <v>158</v>
      </c>
      <c r="G193" s="217" t="s">
        <v>159</v>
      </c>
      <c r="H193" s="83" t="s">
        <v>209</v>
      </c>
      <c r="I193" s="88"/>
      <c r="J193" s="88"/>
      <c r="K193" s="129"/>
    </row>
    <row r="194" spans="1:11" hidden="1" x14ac:dyDescent="0.25">
      <c r="A194" s="83" t="s">
        <v>153</v>
      </c>
      <c r="B194" s="85" t="s">
        <v>154</v>
      </c>
      <c r="C194" s="85" t="s">
        <v>168</v>
      </c>
      <c r="D194" s="217" t="s">
        <v>162</v>
      </c>
      <c r="E194" s="217" t="s">
        <v>163</v>
      </c>
      <c r="F194" s="217" t="s">
        <v>158</v>
      </c>
      <c r="G194" s="217" t="s">
        <v>159</v>
      </c>
      <c r="H194" s="83" t="s">
        <v>210</v>
      </c>
      <c r="I194" s="88"/>
      <c r="J194" s="88"/>
      <c r="K194" s="129"/>
    </row>
    <row r="195" spans="1:11" hidden="1" x14ac:dyDescent="0.25">
      <c r="A195" s="83" t="s">
        <v>153</v>
      </c>
      <c r="B195" s="85" t="s">
        <v>154</v>
      </c>
      <c r="C195" s="85" t="s">
        <v>168</v>
      </c>
      <c r="D195" s="217" t="s">
        <v>162</v>
      </c>
      <c r="E195" s="217" t="s">
        <v>163</v>
      </c>
      <c r="F195" s="217" t="s">
        <v>158</v>
      </c>
      <c r="G195" s="217" t="s">
        <v>159</v>
      </c>
      <c r="H195" s="83" t="s">
        <v>211</v>
      </c>
      <c r="I195" s="88"/>
      <c r="J195" s="88"/>
      <c r="K195" s="129"/>
    </row>
    <row r="196" spans="1:11" hidden="1" x14ac:dyDescent="0.25">
      <c r="A196" s="83" t="s">
        <v>153</v>
      </c>
      <c r="B196" s="85" t="s">
        <v>154</v>
      </c>
      <c r="C196" s="85" t="s">
        <v>168</v>
      </c>
      <c r="D196" s="217" t="s">
        <v>162</v>
      </c>
      <c r="E196" s="217" t="s">
        <v>163</v>
      </c>
      <c r="F196" s="217" t="s">
        <v>158</v>
      </c>
      <c r="G196" s="217" t="s">
        <v>159</v>
      </c>
      <c r="H196" s="83" t="s">
        <v>212</v>
      </c>
      <c r="I196" s="88"/>
      <c r="J196" s="88"/>
      <c r="K196" s="129"/>
    </row>
    <row r="197" spans="1:11" hidden="1" x14ac:dyDescent="0.25">
      <c r="A197" s="83" t="s">
        <v>153</v>
      </c>
      <c r="B197" s="85" t="s">
        <v>154</v>
      </c>
      <c r="C197" s="85" t="s">
        <v>168</v>
      </c>
      <c r="D197" s="85" t="s">
        <v>164</v>
      </c>
      <c r="E197" s="85" t="s">
        <v>165</v>
      </c>
      <c r="F197" s="85" t="s">
        <v>158</v>
      </c>
      <c r="G197" s="85" t="s">
        <v>159</v>
      </c>
      <c r="H197" s="83" t="s">
        <v>194</v>
      </c>
      <c r="I197" s="88"/>
      <c r="J197" s="88"/>
      <c r="K197" s="129"/>
    </row>
    <row r="198" spans="1:11" hidden="1" x14ac:dyDescent="0.25">
      <c r="A198" s="83" t="s">
        <v>153</v>
      </c>
      <c r="B198" s="85" t="s">
        <v>154</v>
      </c>
      <c r="C198" s="85" t="s">
        <v>168</v>
      </c>
      <c r="D198" s="217" t="s">
        <v>164</v>
      </c>
      <c r="E198" s="217" t="s">
        <v>165</v>
      </c>
      <c r="F198" s="217" t="s">
        <v>158</v>
      </c>
      <c r="G198" s="217" t="s">
        <v>159</v>
      </c>
      <c r="H198" s="83" t="s">
        <v>220</v>
      </c>
      <c r="I198" s="88"/>
      <c r="J198" s="88"/>
      <c r="K198" s="129"/>
    </row>
    <row r="199" spans="1:11" hidden="1" x14ac:dyDescent="0.25">
      <c r="A199" s="83" t="s">
        <v>153</v>
      </c>
      <c r="B199" s="85" t="s">
        <v>154</v>
      </c>
      <c r="C199" s="85" t="s">
        <v>168</v>
      </c>
      <c r="D199" s="217" t="s">
        <v>164</v>
      </c>
      <c r="E199" s="217" t="s">
        <v>165</v>
      </c>
      <c r="F199" s="217" t="s">
        <v>158</v>
      </c>
      <c r="G199" s="217" t="s">
        <v>159</v>
      </c>
      <c r="H199" s="83" t="s">
        <v>207</v>
      </c>
      <c r="I199" s="88"/>
      <c r="J199" s="88"/>
      <c r="K199" s="129"/>
    </row>
    <row r="200" spans="1:11" hidden="1" x14ac:dyDescent="0.25">
      <c r="A200" s="83" t="s">
        <v>153</v>
      </c>
      <c r="B200" s="85" t="s">
        <v>154</v>
      </c>
      <c r="C200" s="85" t="s">
        <v>168</v>
      </c>
      <c r="D200" s="217" t="s">
        <v>164</v>
      </c>
      <c r="E200" s="217" t="s">
        <v>165</v>
      </c>
      <c r="F200" s="217" t="s">
        <v>158</v>
      </c>
      <c r="G200" s="217" t="s">
        <v>159</v>
      </c>
      <c r="H200" s="83" t="s">
        <v>324</v>
      </c>
      <c r="I200" s="88"/>
      <c r="J200" s="88"/>
      <c r="K200" s="129"/>
    </row>
    <row r="201" spans="1:11" hidden="1" x14ac:dyDescent="0.25">
      <c r="A201" s="83" t="s">
        <v>153</v>
      </c>
      <c r="B201" s="85" t="s">
        <v>154</v>
      </c>
      <c r="C201" s="85" t="s">
        <v>168</v>
      </c>
      <c r="D201" s="217" t="s">
        <v>164</v>
      </c>
      <c r="E201" s="217" t="s">
        <v>165</v>
      </c>
      <c r="F201" s="217" t="s">
        <v>158</v>
      </c>
      <c r="G201" s="217" t="s">
        <v>159</v>
      </c>
      <c r="H201" s="83" t="s">
        <v>209</v>
      </c>
      <c r="I201" s="88"/>
      <c r="J201" s="88"/>
      <c r="K201" s="129"/>
    </row>
    <row r="202" spans="1:11" hidden="1" x14ac:dyDescent="0.25">
      <c r="A202" s="83" t="s">
        <v>153</v>
      </c>
      <c r="B202" s="85" t="s">
        <v>154</v>
      </c>
      <c r="C202" s="85" t="s">
        <v>168</v>
      </c>
      <c r="D202" s="217" t="s">
        <v>164</v>
      </c>
      <c r="E202" s="217" t="s">
        <v>165</v>
      </c>
      <c r="F202" s="217" t="s">
        <v>158</v>
      </c>
      <c r="G202" s="217" t="s">
        <v>159</v>
      </c>
      <c r="H202" s="83" t="s">
        <v>210</v>
      </c>
      <c r="I202" s="88"/>
      <c r="J202" s="88"/>
      <c r="K202" s="129"/>
    </row>
    <row r="203" spans="1:11" hidden="1" x14ac:dyDescent="0.25">
      <c r="A203" s="83" t="s">
        <v>153</v>
      </c>
      <c r="B203" s="85" t="s">
        <v>154</v>
      </c>
      <c r="C203" s="85" t="s">
        <v>168</v>
      </c>
      <c r="D203" s="217" t="s">
        <v>164</v>
      </c>
      <c r="E203" s="217" t="s">
        <v>165</v>
      </c>
      <c r="F203" s="217" t="s">
        <v>158</v>
      </c>
      <c r="G203" s="217" t="s">
        <v>159</v>
      </c>
      <c r="H203" s="83" t="s">
        <v>211</v>
      </c>
      <c r="I203" s="88"/>
      <c r="J203" s="88"/>
      <c r="K203" s="129"/>
    </row>
    <row r="204" spans="1:11" hidden="1" x14ac:dyDescent="0.25">
      <c r="A204" s="83" t="s">
        <v>153</v>
      </c>
      <c r="B204" s="85" t="s">
        <v>154</v>
      </c>
      <c r="C204" s="85" t="s">
        <v>168</v>
      </c>
      <c r="D204" s="217" t="s">
        <v>164</v>
      </c>
      <c r="E204" s="217" t="s">
        <v>165</v>
      </c>
      <c r="F204" s="217" t="s">
        <v>158</v>
      </c>
      <c r="G204" s="217" t="s">
        <v>159</v>
      </c>
      <c r="H204" s="83" t="s">
        <v>212</v>
      </c>
      <c r="I204" s="88"/>
      <c r="J204" s="88"/>
      <c r="K204" s="129"/>
    </row>
    <row r="205" spans="1:11" hidden="1" x14ac:dyDescent="0.25">
      <c r="A205" s="83" t="s">
        <v>153</v>
      </c>
      <c r="B205" s="85" t="s">
        <v>154</v>
      </c>
      <c r="C205" s="85" t="s">
        <v>168</v>
      </c>
      <c r="D205" s="85" t="s">
        <v>177</v>
      </c>
      <c r="E205" s="85" t="s">
        <v>178</v>
      </c>
      <c r="F205" s="85" t="s">
        <v>158</v>
      </c>
      <c r="G205" s="85" t="s">
        <v>159</v>
      </c>
      <c r="H205" s="83" t="s">
        <v>194</v>
      </c>
      <c r="I205" s="88"/>
      <c r="J205" s="88"/>
      <c r="K205" s="129"/>
    </row>
    <row r="206" spans="1:11" hidden="1" x14ac:dyDescent="0.25">
      <c r="A206" s="83" t="s">
        <v>153</v>
      </c>
      <c r="B206" s="85" t="s">
        <v>154</v>
      </c>
      <c r="C206" s="85" t="s">
        <v>168</v>
      </c>
      <c r="D206" s="217" t="s">
        <v>177</v>
      </c>
      <c r="E206" s="217" t="s">
        <v>178</v>
      </c>
      <c r="F206" s="217" t="s">
        <v>158</v>
      </c>
      <c r="G206" s="217" t="s">
        <v>159</v>
      </c>
      <c r="H206" s="83" t="s">
        <v>324</v>
      </c>
      <c r="I206" s="88"/>
      <c r="J206" s="88"/>
      <c r="K206" s="129"/>
    </row>
    <row r="207" spans="1:11" hidden="1" x14ac:dyDescent="0.25">
      <c r="A207" s="83" t="s">
        <v>153</v>
      </c>
      <c r="B207" s="85" t="s">
        <v>154</v>
      </c>
      <c r="C207" s="85" t="s">
        <v>168</v>
      </c>
      <c r="D207" s="217" t="s">
        <v>177</v>
      </c>
      <c r="E207" s="217" t="s">
        <v>178</v>
      </c>
      <c r="F207" s="217" t="s">
        <v>158</v>
      </c>
      <c r="G207" s="217" t="s">
        <v>159</v>
      </c>
      <c r="H207" s="83" t="s">
        <v>212</v>
      </c>
      <c r="I207" s="88"/>
      <c r="J207" s="88"/>
      <c r="K207" s="129"/>
    </row>
    <row r="208" spans="1:11" hidden="1" x14ac:dyDescent="0.25">
      <c r="A208" s="83" t="s">
        <v>153</v>
      </c>
      <c r="B208" s="85" t="s">
        <v>154</v>
      </c>
      <c r="C208" s="85" t="s">
        <v>168</v>
      </c>
      <c r="D208" s="85" t="s">
        <v>166</v>
      </c>
      <c r="E208" s="85" t="s">
        <v>167</v>
      </c>
      <c r="F208" s="85" t="s">
        <v>158</v>
      </c>
      <c r="G208" s="85" t="s">
        <v>159</v>
      </c>
      <c r="H208" s="83" t="s">
        <v>194</v>
      </c>
      <c r="I208" s="88"/>
      <c r="J208" s="88"/>
      <c r="K208" s="129"/>
    </row>
    <row r="209" spans="1:11" hidden="1" x14ac:dyDescent="0.25">
      <c r="A209" s="83" t="s">
        <v>153</v>
      </c>
      <c r="B209" s="85" t="s">
        <v>154</v>
      </c>
      <c r="C209" s="85" t="s">
        <v>168</v>
      </c>
      <c r="D209" s="217" t="s">
        <v>166</v>
      </c>
      <c r="E209" s="217" t="s">
        <v>167</v>
      </c>
      <c r="F209" s="217" t="s">
        <v>158</v>
      </c>
      <c r="G209" s="217" t="s">
        <v>159</v>
      </c>
      <c r="H209" s="83" t="s">
        <v>209</v>
      </c>
      <c r="I209" s="88"/>
      <c r="J209" s="88"/>
      <c r="K209" s="129"/>
    </row>
    <row r="210" spans="1:11" hidden="1" x14ac:dyDescent="0.25">
      <c r="A210" s="83" t="s">
        <v>153</v>
      </c>
      <c r="B210" s="85" t="s">
        <v>154</v>
      </c>
      <c r="C210" s="85" t="s">
        <v>374</v>
      </c>
      <c r="D210" s="85" t="s">
        <v>156</v>
      </c>
      <c r="E210" s="85" t="s">
        <v>157</v>
      </c>
      <c r="F210" s="85" t="s">
        <v>158</v>
      </c>
      <c r="G210" s="85" t="s">
        <v>159</v>
      </c>
      <c r="H210" s="83" t="s">
        <v>194</v>
      </c>
      <c r="I210" s="88"/>
      <c r="J210" s="88"/>
      <c r="K210" s="129"/>
    </row>
    <row r="211" spans="1:11" hidden="1" x14ac:dyDescent="0.25">
      <c r="A211" s="83" t="s">
        <v>153</v>
      </c>
      <c r="B211" s="85" t="s">
        <v>154</v>
      </c>
      <c r="C211" s="85" t="s">
        <v>374</v>
      </c>
      <c r="D211" s="217" t="s">
        <v>156</v>
      </c>
      <c r="E211" s="217" t="s">
        <v>157</v>
      </c>
      <c r="F211" s="217" t="s">
        <v>158</v>
      </c>
      <c r="G211" s="217" t="s">
        <v>159</v>
      </c>
      <c r="H211" s="83" t="s">
        <v>325</v>
      </c>
      <c r="I211" s="88"/>
      <c r="J211" s="88"/>
      <c r="K211" s="129"/>
    </row>
    <row r="212" spans="1:11" hidden="1" x14ac:dyDescent="0.25">
      <c r="A212" s="83" t="s">
        <v>153</v>
      </c>
      <c r="B212" s="85" t="s">
        <v>154</v>
      </c>
      <c r="C212" s="85" t="s">
        <v>374</v>
      </c>
      <c r="D212" s="217" t="s">
        <v>156</v>
      </c>
      <c r="E212" s="217" t="s">
        <v>157</v>
      </c>
      <c r="F212" s="217" t="s">
        <v>158</v>
      </c>
      <c r="G212" s="217" t="s">
        <v>159</v>
      </c>
      <c r="H212" s="83" t="s">
        <v>372</v>
      </c>
      <c r="I212" s="88"/>
      <c r="J212" s="88"/>
      <c r="K212" s="129"/>
    </row>
    <row r="213" spans="1:11" hidden="1" x14ac:dyDescent="0.25">
      <c r="A213" s="83" t="s">
        <v>153</v>
      </c>
      <c r="B213" s="85" t="s">
        <v>154</v>
      </c>
      <c r="C213" s="85" t="s">
        <v>374</v>
      </c>
      <c r="D213" s="217" t="s">
        <v>156</v>
      </c>
      <c r="E213" s="217" t="s">
        <v>157</v>
      </c>
      <c r="F213" s="217" t="s">
        <v>158</v>
      </c>
      <c r="G213" s="217" t="s">
        <v>159</v>
      </c>
      <c r="H213" s="83" t="s">
        <v>328</v>
      </c>
      <c r="I213" s="88"/>
      <c r="J213" s="88"/>
      <c r="K213" s="129"/>
    </row>
    <row r="214" spans="1:11" hidden="1" x14ac:dyDescent="0.25">
      <c r="A214" s="83" t="s">
        <v>153</v>
      </c>
      <c r="B214" s="85" t="s">
        <v>154</v>
      </c>
      <c r="C214" s="85" t="s">
        <v>374</v>
      </c>
      <c r="D214" s="217" t="s">
        <v>156</v>
      </c>
      <c r="E214" s="217" t="s">
        <v>157</v>
      </c>
      <c r="F214" s="217" t="s">
        <v>158</v>
      </c>
      <c r="G214" s="217" t="s">
        <v>159</v>
      </c>
      <c r="H214" s="83" t="s">
        <v>327</v>
      </c>
      <c r="I214" s="88"/>
      <c r="J214" s="88"/>
      <c r="K214" s="129"/>
    </row>
    <row r="215" spans="1:11" hidden="1" x14ac:dyDescent="0.25">
      <c r="A215" s="83" t="s">
        <v>153</v>
      </c>
      <c r="B215" s="85" t="s">
        <v>154</v>
      </c>
      <c r="C215" s="85" t="s">
        <v>374</v>
      </c>
      <c r="D215" s="217" t="s">
        <v>156</v>
      </c>
      <c r="E215" s="217" t="s">
        <v>157</v>
      </c>
      <c r="F215" s="217" t="s">
        <v>158</v>
      </c>
      <c r="G215" s="217" t="s">
        <v>159</v>
      </c>
      <c r="H215" s="83" t="s">
        <v>326</v>
      </c>
      <c r="I215" s="88"/>
      <c r="J215" s="88"/>
      <c r="K215" s="129"/>
    </row>
    <row r="216" spans="1:11" hidden="1" x14ac:dyDescent="0.25">
      <c r="A216" s="83" t="s">
        <v>153</v>
      </c>
      <c r="B216" s="85" t="s">
        <v>154</v>
      </c>
      <c r="C216" s="85" t="s">
        <v>374</v>
      </c>
      <c r="D216" s="217" t="s">
        <v>156</v>
      </c>
      <c r="E216" s="217" t="s">
        <v>157</v>
      </c>
      <c r="F216" s="217" t="s">
        <v>158</v>
      </c>
      <c r="G216" s="217" t="s">
        <v>159</v>
      </c>
      <c r="H216" s="83" t="s">
        <v>220</v>
      </c>
      <c r="I216" s="88"/>
      <c r="J216" s="88"/>
      <c r="K216" s="129"/>
    </row>
    <row r="217" spans="1:11" hidden="1" x14ac:dyDescent="0.25">
      <c r="A217" s="83" t="s">
        <v>153</v>
      </c>
      <c r="B217" s="85" t="s">
        <v>154</v>
      </c>
      <c r="C217" s="85" t="s">
        <v>374</v>
      </c>
      <c r="D217" s="217" t="s">
        <v>156</v>
      </c>
      <c r="E217" s="217" t="s">
        <v>157</v>
      </c>
      <c r="F217" s="217" t="s">
        <v>158</v>
      </c>
      <c r="G217" s="217" t="s">
        <v>159</v>
      </c>
      <c r="H217" s="83" t="s">
        <v>207</v>
      </c>
      <c r="I217" s="88"/>
      <c r="J217" s="88"/>
      <c r="K217" s="129"/>
    </row>
    <row r="218" spans="1:11" hidden="1" x14ac:dyDescent="0.25">
      <c r="A218" s="83" t="s">
        <v>153</v>
      </c>
      <c r="B218" s="85" t="s">
        <v>154</v>
      </c>
      <c r="C218" s="85" t="s">
        <v>374</v>
      </c>
      <c r="D218" s="217" t="s">
        <v>156</v>
      </c>
      <c r="E218" s="217" t="s">
        <v>157</v>
      </c>
      <c r="F218" s="217" t="s">
        <v>158</v>
      </c>
      <c r="G218" s="217" t="s">
        <v>159</v>
      </c>
      <c r="H218" s="83" t="s">
        <v>324</v>
      </c>
      <c r="I218" s="88"/>
      <c r="J218" s="88"/>
      <c r="K218" s="129"/>
    </row>
    <row r="219" spans="1:11" hidden="1" x14ac:dyDescent="0.25">
      <c r="A219" s="83" t="s">
        <v>153</v>
      </c>
      <c r="B219" s="85" t="s">
        <v>154</v>
      </c>
      <c r="C219" s="85" t="s">
        <v>374</v>
      </c>
      <c r="D219" s="217" t="s">
        <v>156</v>
      </c>
      <c r="E219" s="217" t="s">
        <v>157</v>
      </c>
      <c r="F219" s="217" t="s">
        <v>158</v>
      </c>
      <c r="G219" s="217" t="s">
        <v>159</v>
      </c>
      <c r="H219" s="83" t="s">
        <v>208</v>
      </c>
      <c r="I219" s="88"/>
      <c r="J219" s="88"/>
      <c r="K219" s="129"/>
    </row>
    <row r="220" spans="1:11" hidden="1" x14ac:dyDescent="0.25">
      <c r="A220" s="83" t="s">
        <v>153</v>
      </c>
      <c r="B220" s="85" t="s">
        <v>154</v>
      </c>
      <c r="C220" s="85" t="s">
        <v>374</v>
      </c>
      <c r="D220" s="217" t="s">
        <v>156</v>
      </c>
      <c r="E220" s="217" t="s">
        <v>157</v>
      </c>
      <c r="F220" s="217" t="s">
        <v>158</v>
      </c>
      <c r="G220" s="217" t="s">
        <v>159</v>
      </c>
      <c r="H220" s="83" t="s">
        <v>209</v>
      </c>
      <c r="I220" s="88"/>
      <c r="J220" s="88"/>
      <c r="K220" s="129"/>
    </row>
    <row r="221" spans="1:11" hidden="1" x14ac:dyDescent="0.25">
      <c r="A221" s="83" t="s">
        <v>153</v>
      </c>
      <c r="B221" s="85" t="s">
        <v>154</v>
      </c>
      <c r="C221" s="85" t="s">
        <v>374</v>
      </c>
      <c r="D221" s="217" t="s">
        <v>156</v>
      </c>
      <c r="E221" s="217" t="s">
        <v>157</v>
      </c>
      <c r="F221" s="217" t="s">
        <v>158</v>
      </c>
      <c r="G221" s="217" t="s">
        <v>159</v>
      </c>
      <c r="H221" s="83" t="s">
        <v>331</v>
      </c>
      <c r="I221" s="88"/>
      <c r="J221" s="88"/>
      <c r="K221" s="129"/>
    </row>
    <row r="222" spans="1:11" hidden="1" x14ac:dyDescent="0.25">
      <c r="A222" s="83" t="s">
        <v>153</v>
      </c>
      <c r="B222" s="85" t="s">
        <v>154</v>
      </c>
      <c r="C222" s="85" t="s">
        <v>374</v>
      </c>
      <c r="D222" s="217" t="s">
        <v>156</v>
      </c>
      <c r="E222" s="217" t="s">
        <v>157</v>
      </c>
      <c r="F222" s="217" t="s">
        <v>158</v>
      </c>
      <c r="G222" s="217" t="s">
        <v>159</v>
      </c>
      <c r="H222" s="83" t="s">
        <v>210</v>
      </c>
      <c r="I222" s="88"/>
      <c r="J222" s="88"/>
      <c r="K222" s="129"/>
    </row>
    <row r="223" spans="1:11" hidden="1" x14ac:dyDescent="0.25">
      <c r="A223" s="83" t="s">
        <v>153</v>
      </c>
      <c r="B223" s="85" t="s">
        <v>154</v>
      </c>
      <c r="C223" s="85" t="s">
        <v>374</v>
      </c>
      <c r="D223" s="217" t="s">
        <v>156</v>
      </c>
      <c r="E223" s="217" t="s">
        <v>157</v>
      </c>
      <c r="F223" s="217" t="s">
        <v>158</v>
      </c>
      <c r="G223" s="217" t="s">
        <v>159</v>
      </c>
      <c r="H223" s="83" t="s">
        <v>211</v>
      </c>
      <c r="I223" s="88"/>
      <c r="J223" s="88"/>
      <c r="K223" s="129"/>
    </row>
    <row r="224" spans="1:11" hidden="1" x14ac:dyDescent="0.25">
      <c r="A224" s="83" t="s">
        <v>153</v>
      </c>
      <c r="B224" s="85" t="s">
        <v>154</v>
      </c>
      <c r="C224" s="85" t="s">
        <v>374</v>
      </c>
      <c r="D224" s="217" t="s">
        <v>156</v>
      </c>
      <c r="E224" s="217" t="s">
        <v>157</v>
      </c>
      <c r="F224" s="217" t="s">
        <v>158</v>
      </c>
      <c r="G224" s="217" t="s">
        <v>159</v>
      </c>
      <c r="H224" s="83" t="s">
        <v>212</v>
      </c>
      <c r="I224" s="88"/>
      <c r="J224" s="88"/>
      <c r="K224" s="129"/>
    </row>
    <row r="225" spans="1:11" hidden="1" x14ac:dyDescent="0.25">
      <c r="A225" s="83" t="s">
        <v>153</v>
      </c>
      <c r="B225" s="85" t="s">
        <v>154</v>
      </c>
      <c r="C225" s="85" t="s">
        <v>374</v>
      </c>
      <c r="D225" s="217" t="s">
        <v>156</v>
      </c>
      <c r="E225" s="217" t="s">
        <v>157</v>
      </c>
      <c r="F225" s="217" t="s">
        <v>158</v>
      </c>
      <c r="G225" s="217" t="s">
        <v>159</v>
      </c>
      <c r="H225" s="83" t="s">
        <v>371</v>
      </c>
      <c r="I225" s="88"/>
      <c r="J225" s="88"/>
      <c r="K225" s="129"/>
    </row>
    <row r="226" spans="1:11" hidden="1" x14ac:dyDescent="0.25">
      <c r="A226" s="83" t="s">
        <v>153</v>
      </c>
      <c r="B226" s="85" t="s">
        <v>154</v>
      </c>
      <c r="C226" s="85" t="s">
        <v>374</v>
      </c>
      <c r="D226" s="85" t="s">
        <v>169</v>
      </c>
      <c r="E226" s="85" t="s">
        <v>157</v>
      </c>
      <c r="F226" s="85" t="s">
        <v>158</v>
      </c>
      <c r="G226" s="85" t="s">
        <v>159</v>
      </c>
      <c r="H226" s="83" t="s">
        <v>194</v>
      </c>
      <c r="I226" s="88"/>
      <c r="J226" s="88"/>
      <c r="K226" s="129"/>
    </row>
    <row r="227" spans="1:11" hidden="1" x14ac:dyDescent="0.25">
      <c r="A227" s="83" t="s">
        <v>153</v>
      </c>
      <c r="B227" s="85" t="s">
        <v>154</v>
      </c>
      <c r="C227" s="85" t="s">
        <v>374</v>
      </c>
      <c r="D227" s="217" t="s">
        <v>169</v>
      </c>
      <c r="E227" s="217" t="s">
        <v>157</v>
      </c>
      <c r="F227" s="217" t="s">
        <v>158</v>
      </c>
      <c r="G227" s="217" t="s">
        <v>159</v>
      </c>
      <c r="H227" s="83" t="s">
        <v>207</v>
      </c>
      <c r="I227" s="88"/>
      <c r="J227" s="88"/>
      <c r="K227" s="129"/>
    </row>
    <row r="228" spans="1:11" hidden="1" x14ac:dyDescent="0.25">
      <c r="A228" s="83" t="s">
        <v>153</v>
      </c>
      <c r="B228" s="85" t="s">
        <v>154</v>
      </c>
      <c r="C228" s="85" t="s">
        <v>374</v>
      </c>
      <c r="D228" s="217" t="s">
        <v>169</v>
      </c>
      <c r="E228" s="217" t="s">
        <v>157</v>
      </c>
      <c r="F228" s="217" t="s">
        <v>158</v>
      </c>
      <c r="G228" s="217" t="s">
        <v>159</v>
      </c>
      <c r="H228" s="83" t="s">
        <v>208</v>
      </c>
      <c r="I228" s="88"/>
      <c r="J228" s="88"/>
      <c r="K228" s="129"/>
    </row>
    <row r="229" spans="1:11" hidden="1" x14ac:dyDescent="0.25">
      <c r="A229" s="83" t="s">
        <v>153</v>
      </c>
      <c r="B229" s="85" t="s">
        <v>154</v>
      </c>
      <c r="C229" s="85" t="s">
        <v>374</v>
      </c>
      <c r="D229" s="217" t="s">
        <v>169</v>
      </c>
      <c r="E229" s="217" t="s">
        <v>157</v>
      </c>
      <c r="F229" s="217" t="s">
        <v>158</v>
      </c>
      <c r="G229" s="217" t="s">
        <v>159</v>
      </c>
      <c r="H229" s="83" t="s">
        <v>209</v>
      </c>
      <c r="I229" s="88"/>
      <c r="J229" s="88"/>
      <c r="K229" s="129"/>
    </row>
    <row r="230" spans="1:11" hidden="1" x14ac:dyDescent="0.25">
      <c r="A230" s="83" t="s">
        <v>153</v>
      </c>
      <c r="B230" s="85" t="s">
        <v>154</v>
      </c>
      <c r="C230" s="85" t="s">
        <v>374</v>
      </c>
      <c r="D230" s="217" t="s">
        <v>169</v>
      </c>
      <c r="E230" s="217" t="s">
        <v>157</v>
      </c>
      <c r="F230" s="217" t="s">
        <v>158</v>
      </c>
      <c r="G230" s="217" t="s">
        <v>159</v>
      </c>
      <c r="H230" s="83" t="s">
        <v>210</v>
      </c>
      <c r="I230" s="88"/>
      <c r="J230" s="88"/>
      <c r="K230" s="129"/>
    </row>
    <row r="231" spans="1:11" hidden="1" x14ac:dyDescent="0.25">
      <c r="A231" s="83" t="s">
        <v>153</v>
      </c>
      <c r="B231" s="85" t="s">
        <v>154</v>
      </c>
      <c r="C231" s="85" t="s">
        <v>374</v>
      </c>
      <c r="D231" s="217" t="s">
        <v>169</v>
      </c>
      <c r="E231" s="217" t="s">
        <v>157</v>
      </c>
      <c r="F231" s="217" t="s">
        <v>158</v>
      </c>
      <c r="G231" s="217" t="s">
        <v>159</v>
      </c>
      <c r="H231" s="83" t="s">
        <v>212</v>
      </c>
      <c r="I231" s="88"/>
      <c r="J231" s="88"/>
      <c r="K231" s="129"/>
    </row>
    <row r="232" spans="1:11" hidden="1" x14ac:dyDescent="0.25">
      <c r="A232" s="83" t="s">
        <v>153</v>
      </c>
      <c r="B232" s="85" t="s">
        <v>154</v>
      </c>
      <c r="C232" s="85" t="s">
        <v>374</v>
      </c>
      <c r="D232" s="85" t="s">
        <v>171</v>
      </c>
      <c r="E232" s="85" t="s">
        <v>157</v>
      </c>
      <c r="F232" s="85" t="s">
        <v>158</v>
      </c>
      <c r="G232" s="85" t="s">
        <v>159</v>
      </c>
      <c r="H232" s="83" t="s">
        <v>194</v>
      </c>
      <c r="I232" s="88"/>
      <c r="J232" s="88"/>
      <c r="K232" s="129"/>
    </row>
    <row r="233" spans="1:11" hidden="1" x14ac:dyDescent="0.25">
      <c r="A233" s="83" t="s">
        <v>153</v>
      </c>
      <c r="B233" s="85" t="s">
        <v>154</v>
      </c>
      <c r="C233" s="85" t="s">
        <v>374</v>
      </c>
      <c r="D233" s="217" t="s">
        <v>171</v>
      </c>
      <c r="E233" s="217" t="s">
        <v>157</v>
      </c>
      <c r="F233" s="217" t="s">
        <v>158</v>
      </c>
      <c r="G233" s="217" t="s">
        <v>159</v>
      </c>
      <c r="H233" s="83" t="s">
        <v>207</v>
      </c>
      <c r="I233" s="88"/>
      <c r="J233" s="88"/>
      <c r="K233" s="129"/>
    </row>
    <row r="234" spans="1:11" hidden="1" x14ac:dyDescent="0.25">
      <c r="A234" s="83" t="s">
        <v>153</v>
      </c>
      <c r="B234" s="85" t="s">
        <v>154</v>
      </c>
      <c r="C234" s="85" t="s">
        <v>374</v>
      </c>
      <c r="D234" s="217" t="s">
        <v>171</v>
      </c>
      <c r="E234" s="217" t="s">
        <v>157</v>
      </c>
      <c r="F234" s="217" t="s">
        <v>158</v>
      </c>
      <c r="G234" s="217" t="s">
        <v>159</v>
      </c>
      <c r="H234" s="83" t="s">
        <v>324</v>
      </c>
      <c r="I234" s="88"/>
      <c r="J234" s="88"/>
      <c r="K234" s="129"/>
    </row>
    <row r="235" spans="1:11" hidden="1" x14ac:dyDescent="0.25">
      <c r="A235" s="83" t="s">
        <v>153</v>
      </c>
      <c r="B235" s="85" t="s">
        <v>154</v>
      </c>
      <c r="C235" s="85" t="s">
        <v>374</v>
      </c>
      <c r="D235" s="217" t="s">
        <v>171</v>
      </c>
      <c r="E235" s="217" t="s">
        <v>157</v>
      </c>
      <c r="F235" s="217" t="s">
        <v>158</v>
      </c>
      <c r="G235" s="217" t="s">
        <v>159</v>
      </c>
      <c r="H235" s="83" t="s">
        <v>209</v>
      </c>
      <c r="I235" s="88"/>
      <c r="J235" s="88"/>
      <c r="K235" s="129"/>
    </row>
    <row r="236" spans="1:11" hidden="1" x14ac:dyDescent="0.25">
      <c r="A236" s="83" t="s">
        <v>153</v>
      </c>
      <c r="B236" s="85" t="s">
        <v>154</v>
      </c>
      <c r="C236" s="85" t="s">
        <v>374</v>
      </c>
      <c r="D236" s="217" t="s">
        <v>171</v>
      </c>
      <c r="E236" s="217" t="s">
        <v>157</v>
      </c>
      <c r="F236" s="217" t="s">
        <v>158</v>
      </c>
      <c r="G236" s="217" t="s">
        <v>159</v>
      </c>
      <c r="H236" s="83" t="s">
        <v>210</v>
      </c>
      <c r="I236" s="88"/>
      <c r="J236" s="88"/>
      <c r="K236" s="129"/>
    </row>
    <row r="237" spans="1:11" hidden="1" x14ac:dyDescent="0.25">
      <c r="A237" s="83" t="s">
        <v>153</v>
      </c>
      <c r="B237" s="85" t="s">
        <v>154</v>
      </c>
      <c r="C237" s="85" t="s">
        <v>374</v>
      </c>
      <c r="D237" s="217" t="s">
        <v>171</v>
      </c>
      <c r="E237" s="217" t="s">
        <v>157</v>
      </c>
      <c r="F237" s="217" t="s">
        <v>158</v>
      </c>
      <c r="G237" s="217" t="s">
        <v>159</v>
      </c>
      <c r="H237" s="83" t="s">
        <v>211</v>
      </c>
      <c r="I237" s="88"/>
      <c r="J237" s="88"/>
      <c r="K237" s="129"/>
    </row>
    <row r="238" spans="1:11" hidden="1" x14ac:dyDescent="0.25">
      <c r="A238" s="83" t="s">
        <v>153</v>
      </c>
      <c r="B238" s="85" t="s">
        <v>154</v>
      </c>
      <c r="C238" s="85" t="s">
        <v>374</v>
      </c>
      <c r="D238" s="217" t="s">
        <v>171</v>
      </c>
      <c r="E238" s="217" t="s">
        <v>157</v>
      </c>
      <c r="F238" s="217" t="s">
        <v>158</v>
      </c>
      <c r="G238" s="217" t="s">
        <v>159</v>
      </c>
      <c r="H238" s="83" t="s">
        <v>212</v>
      </c>
      <c r="I238" s="88"/>
      <c r="J238" s="88"/>
      <c r="K238" s="129"/>
    </row>
    <row r="239" spans="1:11" hidden="1" x14ac:dyDescent="0.25">
      <c r="A239" s="83" t="s">
        <v>153</v>
      </c>
      <c r="B239" s="85" t="s">
        <v>154</v>
      </c>
      <c r="C239" s="85" t="s">
        <v>374</v>
      </c>
      <c r="D239" s="85" t="s">
        <v>160</v>
      </c>
      <c r="E239" s="85" t="s">
        <v>161</v>
      </c>
      <c r="F239" s="85" t="s">
        <v>158</v>
      </c>
      <c r="G239" s="85" t="s">
        <v>159</v>
      </c>
      <c r="H239" s="83" t="s">
        <v>194</v>
      </c>
      <c r="I239" s="88"/>
      <c r="J239" s="88"/>
      <c r="K239" s="129"/>
    </row>
    <row r="240" spans="1:11" hidden="1" x14ac:dyDescent="0.25">
      <c r="A240" s="83" t="s">
        <v>153</v>
      </c>
      <c r="B240" s="85" t="s">
        <v>154</v>
      </c>
      <c r="C240" s="85" t="s">
        <v>374</v>
      </c>
      <c r="D240" s="217" t="s">
        <v>160</v>
      </c>
      <c r="E240" s="217" t="s">
        <v>161</v>
      </c>
      <c r="F240" s="217" t="s">
        <v>158</v>
      </c>
      <c r="G240" s="217" t="s">
        <v>159</v>
      </c>
      <c r="H240" s="83" t="s">
        <v>325</v>
      </c>
      <c r="I240" s="88"/>
      <c r="J240" s="88"/>
      <c r="K240" s="129"/>
    </row>
    <row r="241" spans="1:11" hidden="1" x14ac:dyDescent="0.25">
      <c r="A241" s="83" t="s">
        <v>153</v>
      </c>
      <c r="B241" s="85" t="s">
        <v>154</v>
      </c>
      <c r="C241" s="85" t="s">
        <v>374</v>
      </c>
      <c r="D241" s="217" t="s">
        <v>160</v>
      </c>
      <c r="E241" s="217" t="s">
        <v>161</v>
      </c>
      <c r="F241" s="217" t="s">
        <v>158</v>
      </c>
      <c r="G241" s="217" t="s">
        <v>159</v>
      </c>
      <c r="H241" s="83" t="s">
        <v>327</v>
      </c>
      <c r="I241" s="88"/>
      <c r="J241" s="88"/>
      <c r="K241" s="129"/>
    </row>
    <row r="242" spans="1:11" hidden="1" x14ac:dyDescent="0.25">
      <c r="A242" s="83" t="s">
        <v>153</v>
      </c>
      <c r="B242" s="85" t="s">
        <v>154</v>
      </c>
      <c r="C242" s="85" t="s">
        <v>374</v>
      </c>
      <c r="D242" s="217" t="s">
        <v>160</v>
      </c>
      <c r="E242" s="217" t="s">
        <v>161</v>
      </c>
      <c r="F242" s="217" t="s">
        <v>158</v>
      </c>
      <c r="G242" s="217" t="s">
        <v>159</v>
      </c>
      <c r="H242" s="83" t="s">
        <v>326</v>
      </c>
      <c r="I242" s="88"/>
      <c r="J242" s="88"/>
      <c r="K242" s="129"/>
    </row>
    <row r="243" spans="1:11" hidden="1" x14ac:dyDescent="0.25">
      <c r="A243" s="83" t="s">
        <v>153</v>
      </c>
      <c r="B243" s="85" t="s">
        <v>154</v>
      </c>
      <c r="C243" s="85" t="s">
        <v>374</v>
      </c>
      <c r="D243" s="217" t="s">
        <v>160</v>
      </c>
      <c r="E243" s="217" t="s">
        <v>161</v>
      </c>
      <c r="F243" s="217" t="s">
        <v>158</v>
      </c>
      <c r="G243" s="217" t="s">
        <v>159</v>
      </c>
      <c r="H243" s="83" t="s">
        <v>220</v>
      </c>
      <c r="I243" s="88"/>
      <c r="J243" s="88"/>
      <c r="K243" s="129"/>
    </row>
    <row r="244" spans="1:11" hidden="1" x14ac:dyDescent="0.25">
      <c r="A244" s="83" t="s">
        <v>153</v>
      </c>
      <c r="B244" s="85" t="s">
        <v>154</v>
      </c>
      <c r="C244" s="85" t="s">
        <v>374</v>
      </c>
      <c r="D244" s="217" t="s">
        <v>160</v>
      </c>
      <c r="E244" s="217" t="s">
        <v>161</v>
      </c>
      <c r="F244" s="217" t="s">
        <v>158</v>
      </c>
      <c r="G244" s="217" t="s">
        <v>159</v>
      </c>
      <c r="H244" s="83" t="s">
        <v>207</v>
      </c>
      <c r="I244" s="88"/>
      <c r="J244" s="88"/>
      <c r="K244" s="129"/>
    </row>
    <row r="245" spans="1:11" hidden="1" x14ac:dyDescent="0.25">
      <c r="A245" s="83" t="s">
        <v>153</v>
      </c>
      <c r="B245" s="85" t="s">
        <v>154</v>
      </c>
      <c r="C245" s="85" t="s">
        <v>374</v>
      </c>
      <c r="D245" s="217" t="s">
        <v>160</v>
      </c>
      <c r="E245" s="217" t="s">
        <v>161</v>
      </c>
      <c r="F245" s="217" t="s">
        <v>158</v>
      </c>
      <c r="G245" s="217" t="s">
        <v>159</v>
      </c>
      <c r="H245" s="83" t="s">
        <v>324</v>
      </c>
      <c r="I245" s="88"/>
      <c r="J245" s="88"/>
      <c r="K245" s="129"/>
    </row>
    <row r="246" spans="1:11" hidden="1" x14ac:dyDescent="0.25">
      <c r="A246" s="83" t="s">
        <v>153</v>
      </c>
      <c r="B246" s="85" t="s">
        <v>154</v>
      </c>
      <c r="C246" s="85" t="s">
        <v>374</v>
      </c>
      <c r="D246" s="217" t="s">
        <v>160</v>
      </c>
      <c r="E246" s="217" t="s">
        <v>161</v>
      </c>
      <c r="F246" s="217" t="s">
        <v>158</v>
      </c>
      <c r="G246" s="217" t="s">
        <v>159</v>
      </c>
      <c r="H246" s="83" t="s">
        <v>208</v>
      </c>
      <c r="I246" s="88"/>
      <c r="J246" s="88"/>
      <c r="K246" s="129"/>
    </row>
    <row r="247" spans="1:11" hidden="1" x14ac:dyDescent="0.25">
      <c r="A247" s="83" t="s">
        <v>153</v>
      </c>
      <c r="B247" s="85" t="s">
        <v>154</v>
      </c>
      <c r="C247" s="85" t="s">
        <v>374</v>
      </c>
      <c r="D247" s="217" t="s">
        <v>160</v>
      </c>
      <c r="E247" s="217" t="s">
        <v>161</v>
      </c>
      <c r="F247" s="217" t="s">
        <v>158</v>
      </c>
      <c r="G247" s="217" t="s">
        <v>159</v>
      </c>
      <c r="H247" s="83" t="s">
        <v>209</v>
      </c>
      <c r="I247" s="88"/>
      <c r="J247" s="88"/>
      <c r="K247" s="129"/>
    </row>
    <row r="248" spans="1:11" hidden="1" x14ac:dyDescent="0.25">
      <c r="A248" s="83" t="s">
        <v>153</v>
      </c>
      <c r="B248" s="85" t="s">
        <v>154</v>
      </c>
      <c r="C248" s="85" t="s">
        <v>374</v>
      </c>
      <c r="D248" s="217" t="s">
        <v>160</v>
      </c>
      <c r="E248" s="217" t="s">
        <v>161</v>
      </c>
      <c r="F248" s="217" t="s">
        <v>158</v>
      </c>
      <c r="G248" s="217" t="s">
        <v>159</v>
      </c>
      <c r="H248" s="83" t="s">
        <v>210</v>
      </c>
      <c r="I248" s="88"/>
      <c r="J248" s="88"/>
      <c r="K248" s="129"/>
    </row>
    <row r="249" spans="1:11" hidden="1" x14ac:dyDescent="0.25">
      <c r="A249" s="83" t="s">
        <v>153</v>
      </c>
      <c r="B249" s="85" t="s">
        <v>154</v>
      </c>
      <c r="C249" s="85" t="s">
        <v>374</v>
      </c>
      <c r="D249" s="217" t="s">
        <v>160</v>
      </c>
      <c r="E249" s="217" t="s">
        <v>161</v>
      </c>
      <c r="F249" s="217" t="s">
        <v>158</v>
      </c>
      <c r="G249" s="217" t="s">
        <v>159</v>
      </c>
      <c r="H249" s="83" t="s">
        <v>211</v>
      </c>
      <c r="I249" s="88"/>
      <c r="J249" s="88"/>
      <c r="K249" s="129"/>
    </row>
    <row r="250" spans="1:11" hidden="1" x14ac:dyDescent="0.25">
      <c r="A250" s="83" t="s">
        <v>153</v>
      </c>
      <c r="B250" s="85" t="s">
        <v>154</v>
      </c>
      <c r="C250" s="85" t="s">
        <v>374</v>
      </c>
      <c r="D250" s="217" t="s">
        <v>160</v>
      </c>
      <c r="E250" s="217" t="s">
        <v>161</v>
      </c>
      <c r="F250" s="217" t="s">
        <v>158</v>
      </c>
      <c r="G250" s="217" t="s">
        <v>159</v>
      </c>
      <c r="H250" s="83" t="s">
        <v>212</v>
      </c>
      <c r="I250" s="88"/>
      <c r="J250" s="88"/>
      <c r="K250" s="129"/>
    </row>
    <row r="251" spans="1:11" hidden="1" x14ac:dyDescent="0.25">
      <c r="A251" s="83" t="s">
        <v>153</v>
      </c>
      <c r="B251" s="85" t="s">
        <v>154</v>
      </c>
      <c r="C251" s="85" t="s">
        <v>374</v>
      </c>
      <c r="D251" s="85" t="s">
        <v>172</v>
      </c>
      <c r="E251" s="85" t="s">
        <v>161</v>
      </c>
      <c r="F251" s="85" t="s">
        <v>158</v>
      </c>
      <c r="G251" s="85" t="s">
        <v>159</v>
      </c>
      <c r="H251" s="83" t="s">
        <v>194</v>
      </c>
      <c r="I251" s="88"/>
      <c r="J251" s="88"/>
      <c r="K251" s="129"/>
    </row>
    <row r="252" spans="1:11" hidden="1" x14ac:dyDescent="0.25">
      <c r="A252" s="83" t="s">
        <v>153</v>
      </c>
      <c r="B252" s="85" t="s">
        <v>154</v>
      </c>
      <c r="C252" s="85" t="s">
        <v>374</v>
      </c>
      <c r="D252" s="217" t="s">
        <v>172</v>
      </c>
      <c r="E252" s="217" t="s">
        <v>161</v>
      </c>
      <c r="F252" s="217" t="s">
        <v>158</v>
      </c>
      <c r="G252" s="217" t="s">
        <v>159</v>
      </c>
      <c r="H252" s="83" t="s">
        <v>207</v>
      </c>
      <c r="I252" s="88"/>
      <c r="J252" s="88"/>
      <c r="K252" s="129"/>
    </row>
    <row r="253" spans="1:11" hidden="1" x14ac:dyDescent="0.25">
      <c r="A253" s="83" t="s">
        <v>153</v>
      </c>
      <c r="B253" s="85" t="s">
        <v>154</v>
      </c>
      <c r="C253" s="85" t="s">
        <v>374</v>
      </c>
      <c r="D253" s="217" t="s">
        <v>172</v>
      </c>
      <c r="E253" s="217" t="s">
        <v>161</v>
      </c>
      <c r="F253" s="217" t="s">
        <v>158</v>
      </c>
      <c r="G253" s="217" t="s">
        <v>159</v>
      </c>
      <c r="H253" s="83" t="s">
        <v>212</v>
      </c>
      <c r="I253" s="88"/>
      <c r="J253" s="88"/>
      <c r="K253" s="129"/>
    </row>
    <row r="254" spans="1:11" hidden="1" x14ac:dyDescent="0.25">
      <c r="A254" s="83" t="s">
        <v>153</v>
      </c>
      <c r="B254" s="85" t="s">
        <v>154</v>
      </c>
      <c r="C254" s="85" t="s">
        <v>374</v>
      </c>
      <c r="D254" s="85" t="s">
        <v>162</v>
      </c>
      <c r="E254" s="85" t="s">
        <v>163</v>
      </c>
      <c r="F254" s="85" t="s">
        <v>158</v>
      </c>
      <c r="G254" s="85" t="s">
        <v>159</v>
      </c>
      <c r="H254" s="83" t="s">
        <v>194</v>
      </c>
      <c r="I254" s="88"/>
      <c r="J254" s="88"/>
      <c r="K254" s="129"/>
    </row>
    <row r="255" spans="1:11" hidden="1" x14ac:dyDescent="0.25">
      <c r="A255" s="83" t="s">
        <v>153</v>
      </c>
      <c r="B255" s="85" t="s">
        <v>154</v>
      </c>
      <c r="C255" s="85" t="s">
        <v>374</v>
      </c>
      <c r="D255" s="217" t="s">
        <v>162</v>
      </c>
      <c r="E255" s="217" t="s">
        <v>163</v>
      </c>
      <c r="F255" s="217" t="s">
        <v>158</v>
      </c>
      <c r="G255" s="217" t="s">
        <v>159</v>
      </c>
      <c r="H255" s="83" t="s">
        <v>325</v>
      </c>
      <c r="I255" s="88"/>
      <c r="J255" s="88"/>
      <c r="K255" s="129"/>
    </row>
    <row r="256" spans="1:11" hidden="1" x14ac:dyDescent="0.25">
      <c r="A256" s="83" t="s">
        <v>153</v>
      </c>
      <c r="B256" s="85" t="s">
        <v>154</v>
      </c>
      <c r="C256" s="85" t="s">
        <v>374</v>
      </c>
      <c r="D256" s="217" t="s">
        <v>162</v>
      </c>
      <c r="E256" s="217" t="s">
        <v>163</v>
      </c>
      <c r="F256" s="217" t="s">
        <v>158</v>
      </c>
      <c r="G256" s="217" t="s">
        <v>159</v>
      </c>
      <c r="H256" s="83" t="s">
        <v>326</v>
      </c>
      <c r="I256" s="88"/>
      <c r="J256" s="88"/>
      <c r="K256" s="129"/>
    </row>
    <row r="257" spans="1:11" hidden="1" x14ac:dyDescent="0.25">
      <c r="A257" s="83" t="s">
        <v>153</v>
      </c>
      <c r="B257" s="85" t="s">
        <v>154</v>
      </c>
      <c r="C257" s="85" t="s">
        <v>374</v>
      </c>
      <c r="D257" s="217" t="s">
        <v>162</v>
      </c>
      <c r="E257" s="217" t="s">
        <v>163</v>
      </c>
      <c r="F257" s="217" t="s">
        <v>158</v>
      </c>
      <c r="G257" s="217" t="s">
        <v>159</v>
      </c>
      <c r="H257" s="83" t="s">
        <v>207</v>
      </c>
      <c r="I257" s="88"/>
      <c r="J257" s="88"/>
      <c r="K257" s="129"/>
    </row>
    <row r="258" spans="1:11" hidden="1" x14ac:dyDescent="0.25">
      <c r="A258" s="83" t="s">
        <v>153</v>
      </c>
      <c r="B258" s="85" t="s">
        <v>154</v>
      </c>
      <c r="C258" s="85" t="s">
        <v>374</v>
      </c>
      <c r="D258" s="217" t="s">
        <v>162</v>
      </c>
      <c r="E258" s="217" t="s">
        <v>163</v>
      </c>
      <c r="F258" s="217" t="s">
        <v>158</v>
      </c>
      <c r="G258" s="217" t="s">
        <v>159</v>
      </c>
      <c r="H258" s="83" t="s">
        <v>324</v>
      </c>
      <c r="I258" s="88"/>
      <c r="J258" s="88"/>
      <c r="K258" s="129"/>
    </row>
    <row r="259" spans="1:11" hidden="1" x14ac:dyDescent="0.25">
      <c r="A259" s="83" t="s">
        <v>153</v>
      </c>
      <c r="B259" s="85" t="s">
        <v>154</v>
      </c>
      <c r="C259" s="85" t="s">
        <v>374</v>
      </c>
      <c r="D259" s="217" t="s">
        <v>162</v>
      </c>
      <c r="E259" s="217" t="s">
        <v>163</v>
      </c>
      <c r="F259" s="217" t="s">
        <v>158</v>
      </c>
      <c r="G259" s="217" t="s">
        <v>159</v>
      </c>
      <c r="H259" s="83" t="s">
        <v>208</v>
      </c>
      <c r="I259" s="88"/>
      <c r="J259" s="88"/>
      <c r="K259" s="129"/>
    </row>
    <row r="260" spans="1:11" hidden="1" x14ac:dyDescent="0.25">
      <c r="A260" s="83" t="s">
        <v>153</v>
      </c>
      <c r="B260" s="85" t="s">
        <v>154</v>
      </c>
      <c r="C260" s="85" t="s">
        <v>374</v>
      </c>
      <c r="D260" s="217" t="s">
        <v>162</v>
      </c>
      <c r="E260" s="217" t="s">
        <v>163</v>
      </c>
      <c r="F260" s="217" t="s">
        <v>158</v>
      </c>
      <c r="G260" s="217" t="s">
        <v>159</v>
      </c>
      <c r="H260" s="83" t="s">
        <v>209</v>
      </c>
      <c r="I260" s="88"/>
      <c r="J260" s="88"/>
      <c r="K260" s="129"/>
    </row>
    <row r="261" spans="1:11" hidden="1" x14ac:dyDescent="0.25">
      <c r="A261" s="83" t="s">
        <v>153</v>
      </c>
      <c r="B261" s="85" t="s">
        <v>154</v>
      </c>
      <c r="C261" s="85" t="s">
        <v>374</v>
      </c>
      <c r="D261" s="217" t="s">
        <v>162</v>
      </c>
      <c r="E261" s="217" t="s">
        <v>163</v>
      </c>
      <c r="F261" s="217" t="s">
        <v>158</v>
      </c>
      <c r="G261" s="217" t="s">
        <v>159</v>
      </c>
      <c r="H261" s="83" t="s">
        <v>210</v>
      </c>
      <c r="I261" s="88"/>
      <c r="J261" s="88"/>
      <c r="K261" s="129"/>
    </row>
    <row r="262" spans="1:11" hidden="1" x14ac:dyDescent="0.25">
      <c r="A262" s="83" t="s">
        <v>153</v>
      </c>
      <c r="B262" s="85" t="s">
        <v>154</v>
      </c>
      <c r="C262" s="85" t="s">
        <v>374</v>
      </c>
      <c r="D262" s="217" t="s">
        <v>162</v>
      </c>
      <c r="E262" s="217" t="s">
        <v>163</v>
      </c>
      <c r="F262" s="217" t="s">
        <v>158</v>
      </c>
      <c r="G262" s="217" t="s">
        <v>159</v>
      </c>
      <c r="H262" s="83" t="s">
        <v>211</v>
      </c>
      <c r="I262" s="88"/>
      <c r="J262" s="88"/>
      <c r="K262" s="129"/>
    </row>
    <row r="263" spans="1:11" hidden="1" x14ac:dyDescent="0.25">
      <c r="A263" s="83" t="s">
        <v>153</v>
      </c>
      <c r="B263" s="85" t="s">
        <v>154</v>
      </c>
      <c r="C263" s="85" t="s">
        <v>374</v>
      </c>
      <c r="D263" s="217" t="s">
        <v>162</v>
      </c>
      <c r="E263" s="217" t="s">
        <v>163</v>
      </c>
      <c r="F263" s="217" t="s">
        <v>158</v>
      </c>
      <c r="G263" s="217" t="s">
        <v>159</v>
      </c>
      <c r="H263" s="83" t="s">
        <v>212</v>
      </c>
      <c r="I263" s="88"/>
      <c r="J263" s="88"/>
      <c r="K263" s="129"/>
    </row>
    <row r="264" spans="1:11" hidden="1" x14ac:dyDescent="0.25">
      <c r="A264" s="83" t="s">
        <v>153</v>
      </c>
      <c r="B264" s="85" t="s">
        <v>154</v>
      </c>
      <c r="C264" s="85" t="s">
        <v>374</v>
      </c>
      <c r="D264" s="85" t="s">
        <v>164</v>
      </c>
      <c r="E264" s="85" t="s">
        <v>165</v>
      </c>
      <c r="F264" s="85" t="s">
        <v>158</v>
      </c>
      <c r="G264" s="85" t="s">
        <v>159</v>
      </c>
      <c r="H264" s="83" t="s">
        <v>194</v>
      </c>
      <c r="I264" s="88"/>
      <c r="J264" s="88"/>
      <c r="K264" s="129"/>
    </row>
    <row r="265" spans="1:11" hidden="1" x14ac:dyDescent="0.25">
      <c r="A265" s="83" t="s">
        <v>153</v>
      </c>
      <c r="B265" s="85" t="s">
        <v>154</v>
      </c>
      <c r="C265" s="85" t="s">
        <v>374</v>
      </c>
      <c r="D265" s="217" t="s">
        <v>164</v>
      </c>
      <c r="E265" s="217" t="s">
        <v>165</v>
      </c>
      <c r="F265" s="217" t="s">
        <v>158</v>
      </c>
      <c r="G265" s="217" t="s">
        <v>159</v>
      </c>
      <c r="H265" s="83" t="s">
        <v>220</v>
      </c>
      <c r="I265" s="88"/>
      <c r="J265" s="88"/>
      <c r="K265" s="129"/>
    </row>
    <row r="266" spans="1:11" hidden="1" x14ac:dyDescent="0.25">
      <c r="A266" s="83" t="s">
        <v>153</v>
      </c>
      <c r="B266" s="85" t="s">
        <v>154</v>
      </c>
      <c r="C266" s="85" t="s">
        <v>374</v>
      </c>
      <c r="D266" s="217" t="s">
        <v>164</v>
      </c>
      <c r="E266" s="217" t="s">
        <v>165</v>
      </c>
      <c r="F266" s="217" t="s">
        <v>158</v>
      </c>
      <c r="G266" s="217" t="s">
        <v>159</v>
      </c>
      <c r="H266" s="83" t="s">
        <v>207</v>
      </c>
      <c r="I266" s="88"/>
      <c r="J266" s="88"/>
      <c r="K266" s="129"/>
    </row>
    <row r="267" spans="1:11" hidden="1" x14ac:dyDescent="0.25">
      <c r="A267" s="83" t="s">
        <v>153</v>
      </c>
      <c r="B267" s="85" t="s">
        <v>154</v>
      </c>
      <c r="C267" s="85" t="s">
        <v>374</v>
      </c>
      <c r="D267" s="217" t="s">
        <v>164</v>
      </c>
      <c r="E267" s="217" t="s">
        <v>165</v>
      </c>
      <c r="F267" s="217" t="s">
        <v>158</v>
      </c>
      <c r="G267" s="217" t="s">
        <v>159</v>
      </c>
      <c r="H267" s="83" t="s">
        <v>324</v>
      </c>
      <c r="I267" s="88"/>
      <c r="J267" s="88"/>
      <c r="K267" s="129"/>
    </row>
    <row r="268" spans="1:11" hidden="1" x14ac:dyDescent="0.25">
      <c r="A268" s="83" t="s">
        <v>153</v>
      </c>
      <c r="B268" s="85" t="s">
        <v>154</v>
      </c>
      <c r="C268" s="85" t="s">
        <v>374</v>
      </c>
      <c r="D268" s="217" t="s">
        <v>164</v>
      </c>
      <c r="E268" s="217" t="s">
        <v>165</v>
      </c>
      <c r="F268" s="217" t="s">
        <v>158</v>
      </c>
      <c r="G268" s="217" t="s">
        <v>159</v>
      </c>
      <c r="H268" s="83" t="s">
        <v>209</v>
      </c>
      <c r="I268" s="88"/>
      <c r="J268" s="88"/>
      <c r="K268" s="129"/>
    </row>
    <row r="269" spans="1:11" hidden="1" x14ac:dyDescent="0.25">
      <c r="A269" s="83" t="s">
        <v>153</v>
      </c>
      <c r="B269" s="85" t="s">
        <v>154</v>
      </c>
      <c r="C269" s="85" t="s">
        <v>374</v>
      </c>
      <c r="D269" s="217" t="s">
        <v>164</v>
      </c>
      <c r="E269" s="217" t="s">
        <v>165</v>
      </c>
      <c r="F269" s="217" t="s">
        <v>158</v>
      </c>
      <c r="G269" s="217" t="s">
        <v>159</v>
      </c>
      <c r="H269" s="83" t="s">
        <v>210</v>
      </c>
      <c r="I269" s="88"/>
      <c r="J269" s="88"/>
      <c r="K269" s="129"/>
    </row>
    <row r="270" spans="1:11" hidden="1" x14ac:dyDescent="0.25">
      <c r="A270" s="83" t="s">
        <v>153</v>
      </c>
      <c r="B270" s="85" t="s">
        <v>154</v>
      </c>
      <c r="C270" s="85" t="s">
        <v>374</v>
      </c>
      <c r="D270" s="217" t="s">
        <v>164</v>
      </c>
      <c r="E270" s="217" t="s">
        <v>165</v>
      </c>
      <c r="F270" s="217" t="s">
        <v>158</v>
      </c>
      <c r="G270" s="217" t="s">
        <v>159</v>
      </c>
      <c r="H270" s="83" t="s">
        <v>211</v>
      </c>
      <c r="I270" s="88"/>
      <c r="J270" s="88"/>
      <c r="K270" s="129"/>
    </row>
    <row r="271" spans="1:11" hidden="1" x14ac:dyDescent="0.25">
      <c r="A271" s="83" t="s">
        <v>153</v>
      </c>
      <c r="B271" s="85" t="s">
        <v>154</v>
      </c>
      <c r="C271" s="85" t="s">
        <v>374</v>
      </c>
      <c r="D271" s="217" t="s">
        <v>164</v>
      </c>
      <c r="E271" s="217" t="s">
        <v>165</v>
      </c>
      <c r="F271" s="217" t="s">
        <v>158</v>
      </c>
      <c r="G271" s="217" t="s">
        <v>159</v>
      </c>
      <c r="H271" s="83" t="s">
        <v>212</v>
      </c>
      <c r="I271" s="88"/>
      <c r="J271" s="88"/>
      <c r="K271" s="129"/>
    </row>
    <row r="272" spans="1:11" hidden="1" x14ac:dyDescent="0.25">
      <c r="A272" s="83" t="s">
        <v>153</v>
      </c>
      <c r="B272" s="85" t="s">
        <v>154</v>
      </c>
      <c r="C272" s="85" t="s">
        <v>374</v>
      </c>
      <c r="D272" s="85" t="s">
        <v>177</v>
      </c>
      <c r="E272" s="85" t="s">
        <v>178</v>
      </c>
      <c r="F272" s="85" t="s">
        <v>158</v>
      </c>
      <c r="G272" s="85" t="s">
        <v>159</v>
      </c>
      <c r="H272" s="83" t="s">
        <v>194</v>
      </c>
      <c r="I272" s="88"/>
      <c r="J272" s="88"/>
      <c r="K272" s="129"/>
    </row>
    <row r="273" spans="1:11" hidden="1" x14ac:dyDescent="0.25">
      <c r="A273" s="83" t="s">
        <v>153</v>
      </c>
      <c r="B273" s="85" t="s">
        <v>154</v>
      </c>
      <c r="C273" s="85" t="s">
        <v>374</v>
      </c>
      <c r="D273" s="217" t="s">
        <v>177</v>
      </c>
      <c r="E273" s="217" t="s">
        <v>178</v>
      </c>
      <c r="F273" s="217" t="s">
        <v>158</v>
      </c>
      <c r="G273" s="217" t="s">
        <v>159</v>
      </c>
      <c r="H273" s="83" t="s">
        <v>324</v>
      </c>
      <c r="I273" s="88"/>
      <c r="J273" s="88"/>
      <c r="K273" s="129"/>
    </row>
    <row r="274" spans="1:11" hidden="1" x14ac:dyDescent="0.25">
      <c r="A274" s="83" t="s">
        <v>153</v>
      </c>
      <c r="B274" s="85" t="s">
        <v>154</v>
      </c>
      <c r="C274" s="85" t="s">
        <v>374</v>
      </c>
      <c r="D274" s="217" t="s">
        <v>177</v>
      </c>
      <c r="E274" s="217" t="s">
        <v>178</v>
      </c>
      <c r="F274" s="217" t="s">
        <v>158</v>
      </c>
      <c r="G274" s="217" t="s">
        <v>159</v>
      </c>
      <c r="H274" s="83" t="s">
        <v>212</v>
      </c>
      <c r="I274" s="88"/>
      <c r="J274" s="88"/>
      <c r="K274" s="129"/>
    </row>
    <row r="275" spans="1:11" hidden="1" x14ac:dyDescent="0.25">
      <c r="A275" s="83" t="s">
        <v>153</v>
      </c>
      <c r="B275" s="85" t="s">
        <v>154</v>
      </c>
      <c r="C275" s="85" t="s">
        <v>374</v>
      </c>
      <c r="D275" s="85" t="s">
        <v>166</v>
      </c>
      <c r="E275" s="85" t="s">
        <v>167</v>
      </c>
      <c r="F275" s="85" t="s">
        <v>158</v>
      </c>
      <c r="G275" s="85" t="s">
        <v>159</v>
      </c>
      <c r="H275" s="83" t="s">
        <v>194</v>
      </c>
      <c r="I275" s="88"/>
      <c r="J275" s="88"/>
      <c r="K275" s="129"/>
    </row>
    <row r="276" spans="1:11" hidden="1" x14ac:dyDescent="0.25">
      <c r="A276" s="83" t="s">
        <v>153</v>
      </c>
      <c r="B276" s="85" t="s">
        <v>154</v>
      </c>
      <c r="C276" s="85" t="s">
        <v>374</v>
      </c>
      <c r="D276" s="217" t="s">
        <v>166</v>
      </c>
      <c r="E276" s="217" t="s">
        <v>167</v>
      </c>
      <c r="F276" s="217" t="s">
        <v>158</v>
      </c>
      <c r="G276" s="217" t="s">
        <v>159</v>
      </c>
      <c r="H276" s="83" t="s">
        <v>209</v>
      </c>
      <c r="I276" s="88"/>
      <c r="J276" s="88"/>
      <c r="K276" s="129"/>
    </row>
    <row r="277" spans="1:11" hidden="1" x14ac:dyDescent="0.25">
      <c r="A277" s="83" t="s">
        <v>153</v>
      </c>
      <c r="B277" s="85" t="s">
        <v>154</v>
      </c>
      <c r="C277" s="85" t="s">
        <v>170</v>
      </c>
      <c r="D277" s="85" t="s">
        <v>156</v>
      </c>
      <c r="E277" s="85" t="s">
        <v>157</v>
      </c>
      <c r="F277" s="85" t="s">
        <v>158</v>
      </c>
      <c r="G277" s="85" t="s">
        <v>159</v>
      </c>
      <c r="H277" s="83" t="s">
        <v>194</v>
      </c>
      <c r="I277" s="88"/>
      <c r="J277" s="88"/>
      <c r="K277" s="129"/>
    </row>
    <row r="278" spans="1:11" hidden="1" x14ac:dyDescent="0.25">
      <c r="A278" s="83" t="s">
        <v>153</v>
      </c>
      <c r="B278" s="85" t="s">
        <v>154</v>
      </c>
      <c r="C278" s="85" t="s">
        <v>170</v>
      </c>
      <c r="D278" s="217" t="s">
        <v>156</v>
      </c>
      <c r="E278" s="217" t="s">
        <v>157</v>
      </c>
      <c r="F278" s="217" t="s">
        <v>158</v>
      </c>
      <c r="G278" s="217" t="s">
        <v>159</v>
      </c>
      <c r="H278" s="83" t="s">
        <v>325</v>
      </c>
      <c r="I278" s="88"/>
      <c r="J278" s="88"/>
      <c r="K278" s="129"/>
    </row>
    <row r="279" spans="1:11" hidden="1" x14ac:dyDescent="0.25">
      <c r="A279" s="83" t="s">
        <v>153</v>
      </c>
      <c r="B279" s="85" t="s">
        <v>154</v>
      </c>
      <c r="C279" s="85" t="s">
        <v>170</v>
      </c>
      <c r="D279" s="217" t="s">
        <v>156</v>
      </c>
      <c r="E279" s="217" t="s">
        <v>157</v>
      </c>
      <c r="F279" s="217" t="s">
        <v>158</v>
      </c>
      <c r="G279" s="217" t="s">
        <v>159</v>
      </c>
      <c r="H279" s="83" t="s">
        <v>372</v>
      </c>
      <c r="I279" s="88"/>
      <c r="J279" s="88"/>
      <c r="K279" s="129"/>
    </row>
    <row r="280" spans="1:11" hidden="1" x14ac:dyDescent="0.25">
      <c r="A280" s="83" t="s">
        <v>153</v>
      </c>
      <c r="B280" s="85" t="s">
        <v>154</v>
      </c>
      <c r="C280" s="85" t="s">
        <v>170</v>
      </c>
      <c r="D280" s="217" t="s">
        <v>156</v>
      </c>
      <c r="E280" s="217" t="s">
        <v>157</v>
      </c>
      <c r="F280" s="217" t="s">
        <v>158</v>
      </c>
      <c r="G280" s="217" t="s">
        <v>159</v>
      </c>
      <c r="H280" s="83" t="s">
        <v>328</v>
      </c>
      <c r="I280" s="88"/>
      <c r="J280" s="88"/>
      <c r="K280" s="129"/>
    </row>
    <row r="281" spans="1:11" hidden="1" x14ac:dyDescent="0.25">
      <c r="A281" s="83" t="s">
        <v>153</v>
      </c>
      <c r="B281" s="85" t="s">
        <v>154</v>
      </c>
      <c r="C281" s="85" t="s">
        <v>170</v>
      </c>
      <c r="D281" s="217" t="s">
        <v>156</v>
      </c>
      <c r="E281" s="217" t="s">
        <v>157</v>
      </c>
      <c r="F281" s="217" t="s">
        <v>158</v>
      </c>
      <c r="G281" s="217" t="s">
        <v>159</v>
      </c>
      <c r="H281" s="83" t="s">
        <v>327</v>
      </c>
      <c r="I281" s="88"/>
      <c r="J281" s="88"/>
      <c r="K281" s="129"/>
    </row>
    <row r="282" spans="1:11" hidden="1" x14ac:dyDescent="0.25">
      <c r="A282" s="83" t="s">
        <v>153</v>
      </c>
      <c r="B282" s="85" t="s">
        <v>154</v>
      </c>
      <c r="C282" s="85" t="s">
        <v>170</v>
      </c>
      <c r="D282" s="217" t="s">
        <v>156</v>
      </c>
      <c r="E282" s="217" t="s">
        <v>157</v>
      </c>
      <c r="F282" s="217" t="s">
        <v>158</v>
      </c>
      <c r="G282" s="217" t="s">
        <v>159</v>
      </c>
      <c r="H282" s="83" t="s">
        <v>326</v>
      </c>
      <c r="I282" s="88"/>
      <c r="J282" s="88"/>
      <c r="K282" s="129"/>
    </row>
    <row r="283" spans="1:11" hidden="1" x14ac:dyDescent="0.25">
      <c r="A283" s="83" t="s">
        <v>153</v>
      </c>
      <c r="B283" s="85" t="s">
        <v>154</v>
      </c>
      <c r="C283" s="85" t="s">
        <v>170</v>
      </c>
      <c r="D283" s="217" t="s">
        <v>156</v>
      </c>
      <c r="E283" s="217" t="s">
        <v>157</v>
      </c>
      <c r="F283" s="217" t="s">
        <v>158</v>
      </c>
      <c r="G283" s="217" t="s">
        <v>159</v>
      </c>
      <c r="H283" s="83" t="s">
        <v>220</v>
      </c>
      <c r="I283" s="88"/>
      <c r="J283" s="88"/>
      <c r="K283" s="129"/>
    </row>
    <row r="284" spans="1:11" hidden="1" x14ac:dyDescent="0.25">
      <c r="A284" s="83" t="s">
        <v>153</v>
      </c>
      <c r="B284" s="85" t="s">
        <v>154</v>
      </c>
      <c r="C284" s="85" t="s">
        <v>170</v>
      </c>
      <c r="D284" s="217" t="s">
        <v>156</v>
      </c>
      <c r="E284" s="217" t="s">
        <v>157</v>
      </c>
      <c r="F284" s="217" t="s">
        <v>158</v>
      </c>
      <c r="G284" s="217" t="s">
        <v>159</v>
      </c>
      <c r="H284" s="83" t="s">
        <v>207</v>
      </c>
      <c r="I284" s="88"/>
      <c r="J284" s="88"/>
      <c r="K284" s="129"/>
    </row>
    <row r="285" spans="1:11" hidden="1" x14ac:dyDescent="0.25">
      <c r="A285" s="83" t="s">
        <v>153</v>
      </c>
      <c r="B285" s="85" t="s">
        <v>154</v>
      </c>
      <c r="C285" s="85" t="s">
        <v>170</v>
      </c>
      <c r="D285" s="217" t="s">
        <v>156</v>
      </c>
      <c r="E285" s="217" t="s">
        <v>157</v>
      </c>
      <c r="F285" s="217" t="s">
        <v>158</v>
      </c>
      <c r="G285" s="217" t="s">
        <v>159</v>
      </c>
      <c r="H285" s="83" t="s">
        <v>324</v>
      </c>
      <c r="I285" s="88"/>
      <c r="J285" s="88"/>
      <c r="K285" s="129"/>
    </row>
    <row r="286" spans="1:11" hidden="1" x14ac:dyDescent="0.25">
      <c r="A286" s="83" t="s">
        <v>153</v>
      </c>
      <c r="B286" s="85" t="s">
        <v>154</v>
      </c>
      <c r="C286" s="85" t="s">
        <v>170</v>
      </c>
      <c r="D286" s="217" t="s">
        <v>156</v>
      </c>
      <c r="E286" s="217" t="s">
        <v>157</v>
      </c>
      <c r="F286" s="217" t="s">
        <v>158</v>
      </c>
      <c r="G286" s="217" t="s">
        <v>159</v>
      </c>
      <c r="H286" s="83" t="s">
        <v>208</v>
      </c>
      <c r="I286" s="88"/>
      <c r="J286" s="88"/>
      <c r="K286" s="129"/>
    </row>
    <row r="287" spans="1:11" hidden="1" x14ac:dyDescent="0.25">
      <c r="A287" s="83" t="s">
        <v>153</v>
      </c>
      <c r="B287" s="85" t="s">
        <v>154</v>
      </c>
      <c r="C287" s="85" t="s">
        <v>170</v>
      </c>
      <c r="D287" s="217" t="s">
        <v>156</v>
      </c>
      <c r="E287" s="217" t="s">
        <v>157</v>
      </c>
      <c r="F287" s="217" t="s">
        <v>158</v>
      </c>
      <c r="G287" s="217" t="s">
        <v>159</v>
      </c>
      <c r="H287" s="83" t="s">
        <v>209</v>
      </c>
      <c r="I287" s="88"/>
      <c r="J287" s="88"/>
      <c r="K287" s="129"/>
    </row>
    <row r="288" spans="1:11" hidden="1" x14ac:dyDescent="0.25">
      <c r="A288" s="83" t="s">
        <v>153</v>
      </c>
      <c r="B288" s="85" t="s">
        <v>154</v>
      </c>
      <c r="C288" s="85" t="s">
        <v>170</v>
      </c>
      <c r="D288" s="217" t="s">
        <v>156</v>
      </c>
      <c r="E288" s="217" t="s">
        <v>157</v>
      </c>
      <c r="F288" s="217" t="s">
        <v>158</v>
      </c>
      <c r="G288" s="217" t="s">
        <v>159</v>
      </c>
      <c r="H288" s="83" t="s">
        <v>331</v>
      </c>
      <c r="I288" s="88"/>
      <c r="J288" s="88"/>
      <c r="K288" s="129"/>
    </row>
    <row r="289" spans="1:11" hidden="1" x14ac:dyDescent="0.25">
      <c r="A289" s="83" t="s">
        <v>153</v>
      </c>
      <c r="B289" s="85" t="s">
        <v>154</v>
      </c>
      <c r="C289" s="85" t="s">
        <v>170</v>
      </c>
      <c r="D289" s="217" t="s">
        <v>156</v>
      </c>
      <c r="E289" s="217" t="s">
        <v>157</v>
      </c>
      <c r="F289" s="217" t="s">
        <v>158</v>
      </c>
      <c r="G289" s="217" t="s">
        <v>159</v>
      </c>
      <c r="H289" s="83" t="s">
        <v>210</v>
      </c>
      <c r="I289" s="88"/>
      <c r="J289" s="88"/>
      <c r="K289" s="129"/>
    </row>
    <row r="290" spans="1:11" hidden="1" x14ac:dyDescent="0.25">
      <c r="A290" s="83" t="s">
        <v>153</v>
      </c>
      <c r="B290" s="85" t="s">
        <v>154</v>
      </c>
      <c r="C290" s="85" t="s">
        <v>170</v>
      </c>
      <c r="D290" s="217" t="s">
        <v>156</v>
      </c>
      <c r="E290" s="217" t="s">
        <v>157</v>
      </c>
      <c r="F290" s="217" t="s">
        <v>158</v>
      </c>
      <c r="G290" s="217" t="s">
        <v>159</v>
      </c>
      <c r="H290" s="83" t="s">
        <v>211</v>
      </c>
      <c r="I290" s="88"/>
      <c r="J290" s="88"/>
      <c r="K290" s="129"/>
    </row>
    <row r="291" spans="1:11" hidden="1" x14ac:dyDescent="0.25">
      <c r="A291" s="83" t="s">
        <v>153</v>
      </c>
      <c r="B291" s="85" t="s">
        <v>154</v>
      </c>
      <c r="C291" s="85" t="s">
        <v>170</v>
      </c>
      <c r="D291" s="217" t="s">
        <v>156</v>
      </c>
      <c r="E291" s="217" t="s">
        <v>157</v>
      </c>
      <c r="F291" s="217" t="s">
        <v>158</v>
      </c>
      <c r="G291" s="217" t="s">
        <v>159</v>
      </c>
      <c r="H291" s="83" t="s">
        <v>212</v>
      </c>
      <c r="I291" s="88"/>
      <c r="J291" s="88"/>
      <c r="K291" s="129"/>
    </row>
    <row r="292" spans="1:11" hidden="1" x14ac:dyDescent="0.25">
      <c r="A292" s="83" t="s">
        <v>153</v>
      </c>
      <c r="B292" s="85" t="s">
        <v>154</v>
      </c>
      <c r="C292" s="85" t="s">
        <v>170</v>
      </c>
      <c r="D292" s="217" t="s">
        <v>156</v>
      </c>
      <c r="E292" s="217" t="s">
        <v>157</v>
      </c>
      <c r="F292" s="217" t="s">
        <v>158</v>
      </c>
      <c r="G292" s="217" t="s">
        <v>159</v>
      </c>
      <c r="H292" s="83" t="s">
        <v>371</v>
      </c>
      <c r="I292" s="88"/>
      <c r="J292" s="88"/>
      <c r="K292" s="129"/>
    </row>
    <row r="293" spans="1:11" hidden="1" x14ac:dyDescent="0.25">
      <c r="A293" s="83" t="s">
        <v>153</v>
      </c>
      <c r="B293" s="85" t="s">
        <v>154</v>
      </c>
      <c r="C293" s="85" t="s">
        <v>170</v>
      </c>
      <c r="D293" s="85" t="s">
        <v>169</v>
      </c>
      <c r="E293" s="85" t="s">
        <v>157</v>
      </c>
      <c r="F293" s="85" t="s">
        <v>158</v>
      </c>
      <c r="G293" s="85" t="s">
        <v>159</v>
      </c>
      <c r="H293" s="83" t="s">
        <v>194</v>
      </c>
      <c r="I293" s="88"/>
      <c r="J293" s="88"/>
      <c r="K293" s="129"/>
    </row>
    <row r="294" spans="1:11" hidden="1" x14ac:dyDescent="0.25">
      <c r="A294" s="83" t="s">
        <v>153</v>
      </c>
      <c r="B294" s="85" t="s">
        <v>154</v>
      </c>
      <c r="C294" s="85" t="s">
        <v>170</v>
      </c>
      <c r="D294" s="217" t="s">
        <v>169</v>
      </c>
      <c r="E294" s="217" t="s">
        <v>157</v>
      </c>
      <c r="F294" s="217" t="s">
        <v>158</v>
      </c>
      <c r="G294" s="217" t="s">
        <v>159</v>
      </c>
      <c r="H294" s="83" t="s">
        <v>207</v>
      </c>
      <c r="I294" s="88"/>
      <c r="J294" s="88"/>
      <c r="K294" s="129"/>
    </row>
    <row r="295" spans="1:11" hidden="1" x14ac:dyDescent="0.25">
      <c r="A295" s="83" t="s">
        <v>153</v>
      </c>
      <c r="B295" s="85" t="s">
        <v>154</v>
      </c>
      <c r="C295" s="85" t="s">
        <v>170</v>
      </c>
      <c r="D295" s="217" t="s">
        <v>169</v>
      </c>
      <c r="E295" s="217" t="s">
        <v>157</v>
      </c>
      <c r="F295" s="217" t="s">
        <v>158</v>
      </c>
      <c r="G295" s="217" t="s">
        <v>159</v>
      </c>
      <c r="H295" s="83" t="s">
        <v>208</v>
      </c>
      <c r="I295" s="88"/>
      <c r="J295" s="88"/>
      <c r="K295" s="129"/>
    </row>
    <row r="296" spans="1:11" hidden="1" x14ac:dyDescent="0.25">
      <c r="A296" s="83" t="s">
        <v>153</v>
      </c>
      <c r="B296" s="85" t="s">
        <v>154</v>
      </c>
      <c r="C296" s="85" t="s">
        <v>170</v>
      </c>
      <c r="D296" s="217" t="s">
        <v>169</v>
      </c>
      <c r="E296" s="217" t="s">
        <v>157</v>
      </c>
      <c r="F296" s="217" t="s">
        <v>158</v>
      </c>
      <c r="G296" s="217" t="s">
        <v>159</v>
      </c>
      <c r="H296" s="83" t="s">
        <v>209</v>
      </c>
      <c r="I296" s="88"/>
      <c r="J296" s="88"/>
      <c r="K296" s="129"/>
    </row>
    <row r="297" spans="1:11" hidden="1" x14ac:dyDescent="0.25">
      <c r="A297" s="83" t="s">
        <v>153</v>
      </c>
      <c r="B297" s="85" t="s">
        <v>154</v>
      </c>
      <c r="C297" s="85" t="s">
        <v>170</v>
      </c>
      <c r="D297" s="217" t="s">
        <v>169</v>
      </c>
      <c r="E297" s="217" t="s">
        <v>157</v>
      </c>
      <c r="F297" s="217" t="s">
        <v>158</v>
      </c>
      <c r="G297" s="217" t="s">
        <v>159</v>
      </c>
      <c r="H297" s="83" t="s">
        <v>210</v>
      </c>
      <c r="I297" s="88"/>
      <c r="J297" s="88"/>
      <c r="K297" s="129"/>
    </row>
    <row r="298" spans="1:11" hidden="1" x14ac:dyDescent="0.25">
      <c r="A298" s="83" t="s">
        <v>153</v>
      </c>
      <c r="B298" s="85" t="s">
        <v>154</v>
      </c>
      <c r="C298" s="85" t="s">
        <v>170</v>
      </c>
      <c r="D298" s="217" t="s">
        <v>169</v>
      </c>
      <c r="E298" s="217" t="s">
        <v>157</v>
      </c>
      <c r="F298" s="217" t="s">
        <v>158</v>
      </c>
      <c r="G298" s="217" t="s">
        <v>159</v>
      </c>
      <c r="H298" s="83" t="s">
        <v>212</v>
      </c>
      <c r="I298" s="88"/>
      <c r="J298" s="88"/>
      <c r="K298" s="129"/>
    </row>
    <row r="299" spans="1:11" hidden="1" x14ac:dyDescent="0.25">
      <c r="A299" s="83" t="s">
        <v>153</v>
      </c>
      <c r="B299" s="85" t="s">
        <v>154</v>
      </c>
      <c r="C299" s="85" t="s">
        <v>170</v>
      </c>
      <c r="D299" s="85" t="s">
        <v>171</v>
      </c>
      <c r="E299" s="85" t="s">
        <v>157</v>
      </c>
      <c r="F299" s="85" t="s">
        <v>158</v>
      </c>
      <c r="G299" s="85" t="s">
        <v>159</v>
      </c>
      <c r="H299" s="83" t="s">
        <v>194</v>
      </c>
      <c r="I299" s="128">
        <v>-463708.217</v>
      </c>
      <c r="J299" s="88"/>
      <c r="K299" s="129">
        <v>-18371.259999999998</v>
      </c>
    </row>
    <row r="300" spans="1:11" x14ac:dyDescent="0.25">
      <c r="A300" s="83" t="s">
        <v>153</v>
      </c>
      <c r="B300" s="85" t="s">
        <v>154</v>
      </c>
      <c r="C300" s="85" t="s">
        <v>170</v>
      </c>
      <c r="D300" s="217" t="s">
        <v>171</v>
      </c>
      <c r="E300" s="217" t="s">
        <v>157</v>
      </c>
      <c r="F300" s="217" t="s">
        <v>158</v>
      </c>
      <c r="G300" s="217" t="s">
        <v>159</v>
      </c>
      <c r="H300" s="83" t="s">
        <v>207</v>
      </c>
      <c r="I300" s="219">
        <v>111017.25</v>
      </c>
      <c r="J300" s="88"/>
      <c r="K300" s="218">
        <v>4928</v>
      </c>
    </row>
    <row r="301" spans="1:11" x14ac:dyDescent="0.25">
      <c r="A301" s="83" t="s">
        <v>153</v>
      </c>
      <c r="B301" s="85" t="s">
        <v>154</v>
      </c>
      <c r="C301" s="85" t="s">
        <v>170</v>
      </c>
      <c r="D301" s="217" t="s">
        <v>171</v>
      </c>
      <c r="E301" s="217" t="s">
        <v>157</v>
      </c>
      <c r="F301" s="217" t="s">
        <v>158</v>
      </c>
      <c r="G301" s="217" t="s">
        <v>159</v>
      </c>
      <c r="H301" s="83" t="s">
        <v>324</v>
      </c>
      <c r="I301" s="219">
        <v>19118.226999999999</v>
      </c>
      <c r="J301" s="88"/>
      <c r="K301" s="218">
        <v>851.52</v>
      </c>
    </row>
    <row r="302" spans="1:11" x14ac:dyDescent="0.25">
      <c r="A302" s="83" t="s">
        <v>153</v>
      </c>
      <c r="B302" s="85" t="s">
        <v>154</v>
      </c>
      <c r="C302" s="85" t="s">
        <v>170</v>
      </c>
      <c r="D302" s="217" t="s">
        <v>171</v>
      </c>
      <c r="E302" s="217" t="s">
        <v>157</v>
      </c>
      <c r="F302" s="217" t="s">
        <v>158</v>
      </c>
      <c r="G302" s="217" t="s">
        <v>159</v>
      </c>
      <c r="H302" s="83" t="s">
        <v>209</v>
      </c>
      <c r="I302" s="219">
        <v>4351</v>
      </c>
      <c r="J302" s="88"/>
      <c r="K302" s="218">
        <v>195.13</v>
      </c>
    </row>
    <row r="303" spans="1:11" x14ac:dyDescent="0.25">
      <c r="A303" s="83" t="s">
        <v>153</v>
      </c>
      <c r="B303" s="85" t="s">
        <v>154</v>
      </c>
      <c r="C303" s="85" t="s">
        <v>170</v>
      </c>
      <c r="D303" s="217" t="s">
        <v>171</v>
      </c>
      <c r="E303" s="217" t="s">
        <v>157</v>
      </c>
      <c r="F303" s="217" t="s">
        <v>158</v>
      </c>
      <c r="G303" s="217" t="s">
        <v>159</v>
      </c>
      <c r="H303" s="83" t="s">
        <v>210</v>
      </c>
      <c r="I303" s="219">
        <v>13987</v>
      </c>
      <c r="J303" s="88"/>
      <c r="K303" s="218">
        <v>628.99</v>
      </c>
    </row>
    <row r="304" spans="1:11" x14ac:dyDescent="0.25">
      <c r="A304" s="83" t="s">
        <v>153</v>
      </c>
      <c r="B304" s="85" t="s">
        <v>154</v>
      </c>
      <c r="C304" s="85" t="s">
        <v>170</v>
      </c>
      <c r="D304" s="217" t="s">
        <v>171</v>
      </c>
      <c r="E304" s="217" t="s">
        <v>157</v>
      </c>
      <c r="F304" s="217" t="s">
        <v>158</v>
      </c>
      <c r="G304" s="217" t="s">
        <v>159</v>
      </c>
      <c r="H304" s="83" t="s">
        <v>211</v>
      </c>
      <c r="I304" s="219">
        <v>265</v>
      </c>
      <c r="J304" s="88"/>
      <c r="K304" s="218">
        <v>11.96</v>
      </c>
    </row>
    <row r="305" spans="1:11" x14ac:dyDescent="0.25">
      <c r="A305" s="83" t="s">
        <v>153</v>
      </c>
      <c r="B305" s="85" t="s">
        <v>154</v>
      </c>
      <c r="C305" s="85" t="s">
        <v>170</v>
      </c>
      <c r="D305" s="217" t="s">
        <v>171</v>
      </c>
      <c r="E305" s="217" t="s">
        <v>157</v>
      </c>
      <c r="F305" s="217" t="s">
        <v>158</v>
      </c>
      <c r="G305" s="217" t="s">
        <v>159</v>
      </c>
      <c r="H305" s="83" t="s">
        <v>212</v>
      </c>
      <c r="I305" s="219">
        <v>314969.74</v>
      </c>
      <c r="J305" s="88"/>
      <c r="K305" s="218">
        <v>14309.03</v>
      </c>
    </row>
    <row r="306" spans="1:11" hidden="1" x14ac:dyDescent="0.25">
      <c r="A306" s="83" t="s">
        <v>153</v>
      </c>
      <c r="B306" s="85" t="s">
        <v>154</v>
      </c>
      <c r="C306" s="85" t="s">
        <v>170</v>
      </c>
      <c r="D306" s="85" t="s">
        <v>160</v>
      </c>
      <c r="E306" s="85" t="s">
        <v>161</v>
      </c>
      <c r="F306" s="85" t="s">
        <v>158</v>
      </c>
      <c r="G306" s="85" t="s">
        <v>159</v>
      </c>
      <c r="H306" s="83" t="s">
        <v>194</v>
      </c>
      <c r="I306" s="88"/>
      <c r="J306" s="88"/>
      <c r="K306" s="129"/>
    </row>
    <row r="307" spans="1:11" hidden="1" x14ac:dyDescent="0.25">
      <c r="A307" s="83" t="s">
        <v>153</v>
      </c>
      <c r="B307" s="85" t="s">
        <v>154</v>
      </c>
      <c r="C307" s="85" t="s">
        <v>170</v>
      </c>
      <c r="D307" s="217" t="s">
        <v>160</v>
      </c>
      <c r="E307" s="217" t="s">
        <v>161</v>
      </c>
      <c r="F307" s="217" t="s">
        <v>158</v>
      </c>
      <c r="G307" s="217" t="s">
        <v>159</v>
      </c>
      <c r="H307" s="83" t="s">
        <v>325</v>
      </c>
      <c r="I307" s="88"/>
      <c r="J307" s="88"/>
      <c r="K307" s="129"/>
    </row>
    <row r="308" spans="1:11" hidden="1" x14ac:dyDescent="0.25">
      <c r="A308" s="83" t="s">
        <v>153</v>
      </c>
      <c r="B308" s="85" t="s">
        <v>154</v>
      </c>
      <c r="C308" s="85" t="s">
        <v>170</v>
      </c>
      <c r="D308" s="217" t="s">
        <v>160</v>
      </c>
      <c r="E308" s="217" t="s">
        <v>161</v>
      </c>
      <c r="F308" s="217" t="s">
        <v>158</v>
      </c>
      <c r="G308" s="217" t="s">
        <v>159</v>
      </c>
      <c r="H308" s="83" t="s">
        <v>327</v>
      </c>
      <c r="I308" s="88"/>
      <c r="J308" s="88"/>
      <c r="K308" s="129"/>
    </row>
    <row r="309" spans="1:11" hidden="1" x14ac:dyDescent="0.25">
      <c r="A309" s="83" t="s">
        <v>153</v>
      </c>
      <c r="B309" s="85" t="s">
        <v>154</v>
      </c>
      <c r="C309" s="85" t="s">
        <v>170</v>
      </c>
      <c r="D309" s="217" t="s">
        <v>160</v>
      </c>
      <c r="E309" s="217" t="s">
        <v>161</v>
      </c>
      <c r="F309" s="217" t="s">
        <v>158</v>
      </c>
      <c r="G309" s="217" t="s">
        <v>159</v>
      </c>
      <c r="H309" s="83" t="s">
        <v>326</v>
      </c>
      <c r="I309" s="88"/>
      <c r="J309" s="88"/>
      <c r="K309" s="129"/>
    </row>
    <row r="310" spans="1:11" hidden="1" x14ac:dyDescent="0.25">
      <c r="A310" s="83" t="s">
        <v>153</v>
      </c>
      <c r="B310" s="85" t="s">
        <v>154</v>
      </c>
      <c r="C310" s="85" t="s">
        <v>170</v>
      </c>
      <c r="D310" s="217" t="s">
        <v>160</v>
      </c>
      <c r="E310" s="217" t="s">
        <v>161</v>
      </c>
      <c r="F310" s="217" t="s">
        <v>158</v>
      </c>
      <c r="G310" s="217" t="s">
        <v>159</v>
      </c>
      <c r="H310" s="83" t="s">
        <v>220</v>
      </c>
      <c r="I310" s="88"/>
      <c r="J310" s="88"/>
      <c r="K310" s="129"/>
    </row>
    <row r="311" spans="1:11" hidden="1" x14ac:dyDescent="0.25">
      <c r="A311" s="83" t="s">
        <v>153</v>
      </c>
      <c r="B311" s="85" t="s">
        <v>154</v>
      </c>
      <c r="C311" s="85" t="s">
        <v>170</v>
      </c>
      <c r="D311" s="217" t="s">
        <v>160</v>
      </c>
      <c r="E311" s="217" t="s">
        <v>161</v>
      </c>
      <c r="F311" s="217" t="s">
        <v>158</v>
      </c>
      <c r="G311" s="217" t="s">
        <v>159</v>
      </c>
      <c r="H311" s="83" t="s">
        <v>207</v>
      </c>
      <c r="I311" s="88"/>
      <c r="J311" s="88"/>
      <c r="K311" s="129"/>
    </row>
    <row r="312" spans="1:11" hidden="1" x14ac:dyDescent="0.25">
      <c r="A312" s="83" t="s">
        <v>153</v>
      </c>
      <c r="B312" s="85" t="s">
        <v>154</v>
      </c>
      <c r="C312" s="85" t="s">
        <v>170</v>
      </c>
      <c r="D312" s="217" t="s">
        <v>160</v>
      </c>
      <c r="E312" s="217" t="s">
        <v>161</v>
      </c>
      <c r="F312" s="217" t="s">
        <v>158</v>
      </c>
      <c r="G312" s="217" t="s">
        <v>159</v>
      </c>
      <c r="H312" s="83" t="s">
        <v>324</v>
      </c>
      <c r="I312" s="88"/>
      <c r="J312" s="88"/>
      <c r="K312" s="129"/>
    </row>
    <row r="313" spans="1:11" hidden="1" x14ac:dyDescent="0.25">
      <c r="A313" s="83" t="s">
        <v>153</v>
      </c>
      <c r="B313" s="85" t="s">
        <v>154</v>
      </c>
      <c r="C313" s="85" t="s">
        <v>170</v>
      </c>
      <c r="D313" s="217" t="s">
        <v>160</v>
      </c>
      <c r="E313" s="217" t="s">
        <v>161</v>
      </c>
      <c r="F313" s="217" t="s">
        <v>158</v>
      </c>
      <c r="G313" s="217" t="s">
        <v>159</v>
      </c>
      <c r="H313" s="83" t="s">
        <v>208</v>
      </c>
      <c r="I313" s="88"/>
      <c r="J313" s="88"/>
      <c r="K313" s="129"/>
    </row>
    <row r="314" spans="1:11" hidden="1" x14ac:dyDescent="0.25">
      <c r="A314" s="83" t="s">
        <v>153</v>
      </c>
      <c r="B314" s="85" t="s">
        <v>154</v>
      </c>
      <c r="C314" s="85" t="s">
        <v>170</v>
      </c>
      <c r="D314" s="217" t="s">
        <v>160</v>
      </c>
      <c r="E314" s="217" t="s">
        <v>161</v>
      </c>
      <c r="F314" s="217" t="s">
        <v>158</v>
      </c>
      <c r="G314" s="217" t="s">
        <v>159</v>
      </c>
      <c r="H314" s="83" t="s">
        <v>209</v>
      </c>
      <c r="I314" s="88"/>
      <c r="J314" s="88"/>
      <c r="K314" s="129"/>
    </row>
    <row r="315" spans="1:11" hidden="1" x14ac:dyDescent="0.25">
      <c r="A315" s="83" t="s">
        <v>153</v>
      </c>
      <c r="B315" s="85" t="s">
        <v>154</v>
      </c>
      <c r="C315" s="85" t="s">
        <v>170</v>
      </c>
      <c r="D315" s="217" t="s">
        <v>160</v>
      </c>
      <c r="E315" s="217" t="s">
        <v>161</v>
      </c>
      <c r="F315" s="217" t="s">
        <v>158</v>
      </c>
      <c r="G315" s="217" t="s">
        <v>159</v>
      </c>
      <c r="H315" s="83" t="s">
        <v>210</v>
      </c>
      <c r="I315" s="88"/>
      <c r="J315" s="88"/>
      <c r="K315" s="129"/>
    </row>
    <row r="316" spans="1:11" hidden="1" x14ac:dyDescent="0.25">
      <c r="A316" s="83" t="s">
        <v>153</v>
      </c>
      <c r="B316" s="85" t="s">
        <v>154</v>
      </c>
      <c r="C316" s="85" t="s">
        <v>170</v>
      </c>
      <c r="D316" s="217" t="s">
        <v>160</v>
      </c>
      <c r="E316" s="217" t="s">
        <v>161</v>
      </c>
      <c r="F316" s="217" t="s">
        <v>158</v>
      </c>
      <c r="G316" s="217" t="s">
        <v>159</v>
      </c>
      <c r="H316" s="83" t="s">
        <v>211</v>
      </c>
      <c r="I316" s="88"/>
      <c r="J316" s="88"/>
      <c r="K316" s="129"/>
    </row>
    <row r="317" spans="1:11" hidden="1" x14ac:dyDescent="0.25">
      <c r="A317" s="83" t="s">
        <v>153</v>
      </c>
      <c r="B317" s="85" t="s">
        <v>154</v>
      </c>
      <c r="C317" s="85" t="s">
        <v>170</v>
      </c>
      <c r="D317" s="217" t="s">
        <v>160</v>
      </c>
      <c r="E317" s="217" t="s">
        <v>161</v>
      </c>
      <c r="F317" s="217" t="s">
        <v>158</v>
      </c>
      <c r="G317" s="217" t="s">
        <v>159</v>
      </c>
      <c r="H317" s="83" t="s">
        <v>212</v>
      </c>
      <c r="I317" s="88"/>
      <c r="J317" s="88"/>
      <c r="K317" s="129"/>
    </row>
    <row r="318" spans="1:11" hidden="1" x14ac:dyDescent="0.25">
      <c r="A318" s="83" t="s">
        <v>153</v>
      </c>
      <c r="B318" s="85" t="s">
        <v>154</v>
      </c>
      <c r="C318" s="85" t="s">
        <v>170</v>
      </c>
      <c r="D318" s="85" t="s">
        <v>172</v>
      </c>
      <c r="E318" s="85" t="s">
        <v>161</v>
      </c>
      <c r="F318" s="85" t="s">
        <v>158</v>
      </c>
      <c r="G318" s="85" t="s">
        <v>159</v>
      </c>
      <c r="H318" s="83" t="s">
        <v>194</v>
      </c>
      <c r="I318" s="128">
        <v>-77120</v>
      </c>
      <c r="J318" s="88"/>
      <c r="K318" s="129">
        <v>-3055.34</v>
      </c>
    </row>
    <row r="319" spans="1:11" x14ac:dyDescent="0.25">
      <c r="A319" s="83" t="s">
        <v>153</v>
      </c>
      <c r="B319" s="85" t="s">
        <v>154</v>
      </c>
      <c r="C319" s="85" t="s">
        <v>170</v>
      </c>
      <c r="D319" s="217" t="s">
        <v>172</v>
      </c>
      <c r="E319" s="217" t="s">
        <v>161</v>
      </c>
      <c r="F319" s="217" t="s">
        <v>158</v>
      </c>
      <c r="G319" s="217" t="s">
        <v>159</v>
      </c>
      <c r="H319" s="83" t="s">
        <v>207</v>
      </c>
      <c r="I319" s="219">
        <v>26880</v>
      </c>
      <c r="J319" s="88"/>
      <c r="K319" s="218">
        <v>1193.18</v>
      </c>
    </row>
    <row r="320" spans="1:11" x14ac:dyDescent="0.25">
      <c r="A320" s="83" t="s">
        <v>153</v>
      </c>
      <c r="B320" s="85" t="s">
        <v>154</v>
      </c>
      <c r="C320" s="85" t="s">
        <v>170</v>
      </c>
      <c r="D320" s="217" t="s">
        <v>172</v>
      </c>
      <c r="E320" s="217" t="s">
        <v>161</v>
      </c>
      <c r="F320" s="217" t="s">
        <v>158</v>
      </c>
      <c r="G320" s="217" t="s">
        <v>159</v>
      </c>
      <c r="H320" s="83" t="s">
        <v>212</v>
      </c>
      <c r="I320" s="219">
        <v>50240</v>
      </c>
      <c r="J320" s="88"/>
      <c r="K320" s="218">
        <v>2282.39</v>
      </c>
    </row>
    <row r="321" spans="1:11" hidden="1" x14ac:dyDescent="0.25">
      <c r="A321" s="83" t="s">
        <v>153</v>
      </c>
      <c r="B321" s="85" t="s">
        <v>154</v>
      </c>
      <c r="C321" s="85" t="s">
        <v>170</v>
      </c>
      <c r="D321" s="85" t="s">
        <v>162</v>
      </c>
      <c r="E321" s="85" t="s">
        <v>163</v>
      </c>
      <c r="F321" s="85" t="s">
        <v>158</v>
      </c>
      <c r="G321" s="85" t="s">
        <v>159</v>
      </c>
      <c r="H321" s="83" t="s">
        <v>194</v>
      </c>
      <c r="I321" s="88"/>
      <c r="J321" s="88"/>
      <c r="K321" s="129"/>
    </row>
    <row r="322" spans="1:11" hidden="1" x14ac:dyDescent="0.25">
      <c r="A322" s="83" t="s">
        <v>153</v>
      </c>
      <c r="B322" s="85" t="s">
        <v>154</v>
      </c>
      <c r="C322" s="85" t="s">
        <v>170</v>
      </c>
      <c r="D322" s="217" t="s">
        <v>162</v>
      </c>
      <c r="E322" s="217" t="s">
        <v>163</v>
      </c>
      <c r="F322" s="217" t="s">
        <v>158</v>
      </c>
      <c r="G322" s="217" t="s">
        <v>159</v>
      </c>
      <c r="H322" s="83" t="s">
        <v>325</v>
      </c>
      <c r="I322" s="88"/>
      <c r="J322" s="88"/>
      <c r="K322" s="129"/>
    </row>
    <row r="323" spans="1:11" hidden="1" x14ac:dyDescent="0.25">
      <c r="A323" s="83" t="s">
        <v>153</v>
      </c>
      <c r="B323" s="85" t="s">
        <v>154</v>
      </c>
      <c r="C323" s="85" t="s">
        <v>170</v>
      </c>
      <c r="D323" s="217" t="s">
        <v>162</v>
      </c>
      <c r="E323" s="217" t="s">
        <v>163</v>
      </c>
      <c r="F323" s="217" t="s">
        <v>158</v>
      </c>
      <c r="G323" s="217" t="s">
        <v>159</v>
      </c>
      <c r="H323" s="83" t="s">
        <v>326</v>
      </c>
      <c r="I323" s="88"/>
      <c r="J323" s="88"/>
      <c r="K323" s="129"/>
    </row>
    <row r="324" spans="1:11" hidden="1" x14ac:dyDescent="0.25">
      <c r="A324" s="83" t="s">
        <v>153</v>
      </c>
      <c r="B324" s="85" t="s">
        <v>154</v>
      </c>
      <c r="C324" s="85" t="s">
        <v>170</v>
      </c>
      <c r="D324" s="217" t="s">
        <v>162</v>
      </c>
      <c r="E324" s="217" t="s">
        <v>163</v>
      </c>
      <c r="F324" s="217" t="s">
        <v>158</v>
      </c>
      <c r="G324" s="217" t="s">
        <v>159</v>
      </c>
      <c r="H324" s="83" t="s">
        <v>207</v>
      </c>
      <c r="I324" s="88"/>
      <c r="J324" s="88"/>
      <c r="K324" s="129"/>
    </row>
    <row r="325" spans="1:11" hidden="1" x14ac:dyDescent="0.25">
      <c r="A325" s="83" t="s">
        <v>153</v>
      </c>
      <c r="B325" s="85" t="s">
        <v>154</v>
      </c>
      <c r="C325" s="85" t="s">
        <v>170</v>
      </c>
      <c r="D325" s="217" t="s">
        <v>162</v>
      </c>
      <c r="E325" s="217" t="s">
        <v>163</v>
      </c>
      <c r="F325" s="217" t="s">
        <v>158</v>
      </c>
      <c r="G325" s="217" t="s">
        <v>159</v>
      </c>
      <c r="H325" s="83" t="s">
        <v>324</v>
      </c>
      <c r="I325" s="88"/>
      <c r="J325" s="88"/>
      <c r="K325" s="129"/>
    </row>
    <row r="326" spans="1:11" hidden="1" x14ac:dyDescent="0.25">
      <c r="A326" s="83" t="s">
        <v>153</v>
      </c>
      <c r="B326" s="85" t="s">
        <v>154</v>
      </c>
      <c r="C326" s="85" t="s">
        <v>170</v>
      </c>
      <c r="D326" s="217" t="s">
        <v>162</v>
      </c>
      <c r="E326" s="217" t="s">
        <v>163</v>
      </c>
      <c r="F326" s="217" t="s">
        <v>158</v>
      </c>
      <c r="G326" s="217" t="s">
        <v>159</v>
      </c>
      <c r="H326" s="83" t="s">
        <v>208</v>
      </c>
      <c r="I326" s="88"/>
      <c r="J326" s="88"/>
      <c r="K326" s="129"/>
    </row>
    <row r="327" spans="1:11" hidden="1" x14ac:dyDescent="0.25">
      <c r="A327" s="83" t="s">
        <v>153</v>
      </c>
      <c r="B327" s="85" t="s">
        <v>154</v>
      </c>
      <c r="C327" s="85" t="s">
        <v>170</v>
      </c>
      <c r="D327" s="217" t="s">
        <v>162</v>
      </c>
      <c r="E327" s="217" t="s">
        <v>163</v>
      </c>
      <c r="F327" s="217" t="s">
        <v>158</v>
      </c>
      <c r="G327" s="217" t="s">
        <v>159</v>
      </c>
      <c r="H327" s="83" t="s">
        <v>209</v>
      </c>
      <c r="I327" s="88"/>
      <c r="J327" s="88"/>
      <c r="K327" s="129"/>
    </row>
    <row r="328" spans="1:11" hidden="1" x14ac:dyDescent="0.25">
      <c r="A328" s="83" t="s">
        <v>153</v>
      </c>
      <c r="B328" s="85" t="s">
        <v>154</v>
      </c>
      <c r="C328" s="85" t="s">
        <v>170</v>
      </c>
      <c r="D328" s="217" t="s">
        <v>162</v>
      </c>
      <c r="E328" s="217" t="s">
        <v>163</v>
      </c>
      <c r="F328" s="217" t="s">
        <v>158</v>
      </c>
      <c r="G328" s="217" t="s">
        <v>159</v>
      </c>
      <c r="H328" s="83" t="s">
        <v>210</v>
      </c>
      <c r="I328" s="88"/>
      <c r="J328" s="88"/>
      <c r="K328" s="129"/>
    </row>
    <row r="329" spans="1:11" hidden="1" x14ac:dyDescent="0.25">
      <c r="A329" s="83" t="s">
        <v>153</v>
      </c>
      <c r="B329" s="85" t="s">
        <v>154</v>
      </c>
      <c r="C329" s="85" t="s">
        <v>170</v>
      </c>
      <c r="D329" s="217" t="s">
        <v>162</v>
      </c>
      <c r="E329" s="217" t="s">
        <v>163</v>
      </c>
      <c r="F329" s="217" t="s">
        <v>158</v>
      </c>
      <c r="G329" s="217" t="s">
        <v>159</v>
      </c>
      <c r="H329" s="83" t="s">
        <v>211</v>
      </c>
      <c r="I329" s="88"/>
      <c r="J329" s="88"/>
      <c r="K329" s="129"/>
    </row>
    <row r="330" spans="1:11" hidden="1" x14ac:dyDescent="0.25">
      <c r="A330" s="83" t="s">
        <v>153</v>
      </c>
      <c r="B330" s="85" t="s">
        <v>154</v>
      </c>
      <c r="C330" s="85" t="s">
        <v>170</v>
      </c>
      <c r="D330" s="217" t="s">
        <v>162</v>
      </c>
      <c r="E330" s="217" t="s">
        <v>163</v>
      </c>
      <c r="F330" s="217" t="s">
        <v>158</v>
      </c>
      <c r="G330" s="217" t="s">
        <v>159</v>
      </c>
      <c r="H330" s="83" t="s">
        <v>212</v>
      </c>
      <c r="I330" s="88"/>
      <c r="J330" s="88"/>
      <c r="K330" s="129"/>
    </row>
    <row r="331" spans="1:11" hidden="1" x14ac:dyDescent="0.25">
      <c r="A331" s="83" t="s">
        <v>153</v>
      </c>
      <c r="B331" s="85" t="s">
        <v>154</v>
      </c>
      <c r="C331" s="85" t="s">
        <v>170</v>
      </c>
      <c r="D331" s="85" t="s">
        <v>164</v>
      </c>
      <c r="E331" s="85" t="s">
        <v>165</v>
      </c>
      <c r="F331" s="85" t="s">
        <v>158</v>
      </c>
      <c r="G331" s="85" t="s">
        <v>159</v>
      </c>
      <c r="H331" s="83" t="s">
        <v>194</v>
      </c>
      <c r="I331" s="88"/>
      <c r="J331" s="88"/>
      <c r="K331" s="129"/>
    </row>
    <row r="332" spans="1:11" hidden="1" x14ac:dyDescent="0.25">
      <c r="A332" s="83" t="s">
        <v>153</v>
      </c>
      <c r="B332" s="85" t="s">
        <v>154</v>
      </c>
      <c r="C332" s="85" t="s">
        <v>170</v>
      </c>
      <c r="D332" s="217" t="s">
        <v>164</v>
      </c>
      <c r="E332" s="217" t="s">
        <v>165</v>
      </c>
      <c r="F332" s="217" t="s">
        <v>158</v>
      </c>
      <c r="G332" s="217" t="s">
        <v>159</v>
      </c>
      <c r="H332" s="83" t="s">
        <v>220</v>
      </c>
      <c r="I332" s="88"/>
      <c r="J332" s="88"/>
      <c r="K332" s="129"/>
    </row>
    <row r="333" spans="1:11" hidden="1" x14ac:dyDescent="0.25">
      <c r="A333" s="83" t="s">
        <v>153</v>
      </c>
      <c r="B333" s="85" t="s">
        <v>154</v>
      </c>
      <c r="C333" s="85" t="s">
        <v>170</v>
      </c>
      <c r="D333" s="217" t="s">
        <v>164</v>
      </c>
      <c r="E333" s="217" t="s">
        <v>165</v>
      </c>
      <c r="F333" s="217" t="s">
        <v>158</v>
      </c>
      <c r="G333" s="217" t="s">
        <v>159</v>
      </c>
      <c r="H333" s="83" t="s">
        <v>207</v>
      </c>
      <c r="I333" s="88"/>
      <c r="J333" s="88"/>
      <c r="K333" s="129"/>
    </row>
    <row r="334" spans="1:11" hidden="1" x14ac:dyDescent="0.25">
      <c r="A334" s="83" t="s">
        <v>153</v>
      </c>
      <c r="B334" s="85" t="s">
        <v>154</v>
      </c>
      <c r="C334" s="85" t="s">
        <v>170</v>
      </c>
      <c r="D334" s="217" t="s">
        <v>164</v>
      </c>
      <c r="E334" s="217" t="s">
        <v>165</v>
      </c>
      <c r="F334" s="217" t="s">
        <v>158</v>
      </c>
      <c r="G334" s="217" t="s">
        <v>159</v>
      </c>
      <c r="H334" s="83" t="s">
        <v>324</v>
      </c>
      <c r="I334" s="88"/>
      <c r="J334" s="88"/>
      <c r="K334" s="129"/>
    </row>
    <row r="335" spans="1:11" hidden="1" x14ac:dyDescent="0.25">
      <c r="A335" s="83" t="s">
        <v>153</v>
      </c>
      <c r="B335" s="85" t="s">
        <v>154</v>
      </c>
      <c r="C335" s="85" t="s">
        <v>170</v>
      </c>
      <c r="D335" s="217" t="s">
        <v>164</v>
      </c>
      <c r="E335" s="217" t="s">
        <v>165</v>
      </c>
      <c r="F335" s="217" t="s">
        <v>158</v>
      </c>
      <c r="G335" s="217" t="s">
        <v>159</v>
      </c>
      <c r="H335" s="83" t="s">
        <v>209</v>
      </c>
      <c r="I335" s="88"/>
      <c r="J335" s="88"/>
      <c r="K335" s="129"/>
    </row>
    <row r="336" spans="1:11" hidden="1" x14ac:dyDescent="0.25">
      <c r="A336" s="83" t="s">
        <v>153</v>
      </c>
      <c r="B336" s="85" t="s">
        <v>154</v>
      </c>
      <c r="C336" s="85" t="s">
        <v>170</v>
      </c>
      <c r="D336" s="217" t="s">
        <v>164</v>
      </c>
      <c r="E336" s="217" t="s">
        <v>165</v>
      </c>
      <c r="F336" s="217" t="s">
        <v>158</v>
      </c>
      <c r="G336" s="217" t="s">
        <v>159</v>
      </c>
      <c r="H336" s="83" t="s">
        <v>210</v>
      </c>
      <c r="I336" s="88"/>
      <c r="J336" s="88"/>
      <c r="K336" s="129"/>
    </row>
    <row r="337" spans="1:11" hidden="1" x14ac:dyDescent="0.25">
      <c r="A337" s="83" t="s">
        <v>153</v>
      </c>
      <c r="B337" s="85" t="s">
        <v>154</v>
      </c>
      <c r="C337" s="85" t="s">
        <v>170</v>
      </c>
      <c r="D337" s="217" t="s">
        <v>164</v>
      </c>
      <c r="E337" s="217" t="s">
        <v>165</v>
      </c>
      <c r="F337" s="217" t="s">
        <v>158</v>
      </c>
      <c r="G337" s="217" t="s">
        <v>159</v>
      </c>
      <c r="H337" s="83" t="s">
        <v>211</v>
      </c>
      <c r="I337" s="88"/>
      <c r="J337" s="88"/>
      <c r="K337" s="129"/>
    </row>
    <row r="338" spans="1:11" hidden="1" x14ac:dyDescent="0.25">
      <c r="A338" s="83" t="s">
        <v>153</v>
      </c>
      <c r="B338" s="85" t="s">
        <v>154</v>
      </c>
      <c r="C338" s="85" t="s">
        <v>170</v>
      </c>
      <c r="D338" s="217" t="s">
        <v>164</v>
      </c>
      <c r="E338" s="217" t="s">
        <v>165</v>
      </c>
      <c r="F338" s="217" t="s">
        <v>158</v>
      </c>
      <c r="G338" s="217" t="s">
        <v>159</v>
      </c>
      <c r="H338" s="83" t="s">
        <v>212</v>
      </c>
      <c r="I338" s="88"/>
      <c r="J338" s="88"/>
      <c r="K338" s="129"/>
    </row>
    <row r="339" spans="1:11" hidden="1" x14ac:dyDescent="0.25">
      <c r="A339" s="83" t="s">
        <v>153</v>
      </c>
      <c r="B339" s="85" t="s">
        <v>154</v>
      </c>
      <c r="C339" s="85" t="s">
        <v>170</v>
      </c>
      <c r="D339" s="85" t="s">
        <v>177</v>
      </c>
      <c r="E339" s="85" t="s">
        <v>178</v>
      </c>
      <c r="F339" s="85" t="s">
        <v>158</v>
      </c>
      <c r="G339" s="85" t="s">
        <v>159</v>
      </c>
      <c r="H339" s="83" t="s">
        <v>194</v>
      </c>
      <c r="I339" s="88"/>
      <c r="J339" s="88"/>
      <c r="K339" s="129"/>
    </row>
    <row r="340" spans="1:11" hidden="1" x14ac:dyDescent="0.25">
      <c r="A340" s="83" t="s">
        <v>153</v>
      </c>
      <c r="B340" s="85" t="s">
        <v>154</v>
      </c>
      <c r="C340" s="85" t="s">
        <v>170</v>
      </c>
      <c r="D340" s="217" t="s">
        <v>177</v>
      </c>
      <c r="E340" s="217" t="s">
        <v>178</v>
      </c>
      <c r="F340" s="217" t="s">
        <v>158</v>
      </c>
      <c r="G340" s="217" t="s">
        <v>159</v>
      </c>
      <c r="H340" s="83" t="s">
        <v>324</v>
      </c>
      <c r="I340" s="88"/>
      <c r="J340" s="88"/>
      <c r="K340" s="129"/>
    </row>
    <row r="341" spans="1:11" hidden="1" x14ac:dyDescent="0.25">
      <c r="A341" s="83" t="s">
        <v>153</v>
      </c>
      <c r="B341" s="85" t="s">
        <v>154</v>
      </c>
      <c r="C341" s="85" t="s">
        <v>170</v>
      </c>
      <c r="D341" s="217" t="s">
        <v>177</v>
      </c>
      <c r="E341" s="217" t="s">
        <v>178</v>
      </c>
      <c r="F341" s="217" t="s">
        <v>158</v>
      </c>
      <c r="G341" s="217" t="s">
        <v>159</v>
      </c>
      <c r="H341" s="83" t="s">
        <v>212</v>
      </c>
      <c r="I341" s="88"/>
      <c r="J341" s="88"/>
      <c r="K341" s="129"/>
    </row>
    <row r="342" spans="1:11" hidden="1" x14ac:dyDescent="0.25">
      <c r="A342" s="83" t="s">
        <v>153</v>
      </c>
      <c r="B342" s="85" t="s">
        <v>154</v>
      </c>
      <c r="C342" s="85" t="s">
        <v>170</v>
      </c>
      <c r="D342" s="85" t="s">
        <v>166</v>
      </c>
      <c r="E342" s="85" t="s">
        <v>167</v>
      </c>
      <c r="F342" s="85" t="s">
        <v>158</v>
      </c>
      <c r="G342" s="85" t="s">
        <v>159</v>
      </c>
      <c r="H342" s="83" t="s">
        <v>194</v>
      </c>
      <c r="I342" s="88"/>
      <c r="J342" s="88"/>
      <c r="K342" s="129"/>
    </row>
    <row r="343" spans="1:11" hidden="1" x14ac:dyDescent="0.25">
      <c r="A343" s="83" t="s">
        <v>153</v>
      </c>
      <c r="B343" s="85" t="s">
        <v>154</v>
      </c>
      <c r="C343" s="85" t="s">
        <v>170</v>
      </c>
      <c r="D343" s="217" t="s">
        <v>166</v>
      </c>
      <c r="E343" s="217" t="s">
        <v>167</v>
      </c>
      <c r="F343" s="217" t="s">
        <v>158</v>
      </c>
      <c r="G343" s="217" t="s">
        <v>159</v>
      </c>
      <c r="H343" s="83" t="s">
        <v>209</v>
      </c>
      <c r="I343" s="88"/>
      <c r="J343" s="88"/>
      <c r="K343" s="129"/>
    </row>
    <row r="344" spans="1:11" hidden="1" x14ac:dyDescent="0.25">
      <c r="A344" s="83" t="s">
        <v>153</v>
      </c>
      <c r="B344" s="85" t="s">
        <v>154</v>
      </c>
      <c r="C344" s="85" t="s">
        <v>373</v>
      </c>
      <c r="D344" s="85" t="s">
        <v>156</v>
      </c>
      <c r="E344" s="85" t="s">
        <v>157</v>
      </c>
      <c r="F344" s="85" t="s">
        <v>158</v>
      </c>
      <c r="G344" s="85" t="s">
        <v>159</v>
      </c>
      <c r="H344" s="83" t="s">
        <v>194</v>
      </c>
      <c r="I344" s="88"/>
      <c r="J344" s="88"/>
      <c r="K344" s="129"/>
    </row>
    <row r="345" spans="1:11" hidden="1" x14ac:dyDescent="0.25">
      <c r="A345" s="83" t="s">
        <v>153</v>
      </c>
      <c r="B345" s="85" t="s">
        <v>154</v>
      </c>
      <c r="C345" s="85" t="s">
        <v>373</v>
      </c>
      <c r="D345" s="217" t="s">
        <v>156</v>
      </c>
      <c r="E345" s="217" t="s">
        <v>157</v>
      </c>
      <c r="F345" s="217" t="s">
        <v>158</v>
      </c>
      <c r="G345" s="217" t="s">
        <v>159</v>
      </c>
      <c r="H345" s="83" t="s">
        <v>325</v>
      </c>
      <c r="I345" s="88"/>
      <c r="J345" s="88"/>
      <c r="K345" s="129"/>
    </row>
    <row r="346" spans="1:11" hidden="1" x14ac:dyDescent="0.25">
      <c r="A346" s="83" t="s">
        <v>153</v>
      </c>
      <c r="B346" s="85" t="s">
        <v>154</v>
      </c>
      <c r="C346" s="85" t="s">
        <v>373</v>
      </c>
      <c r="D346" s="217" t="s">
        <v>156</v>
      </c>
      <c r="E346" s="217" t="s">
        <v>157</v>
      </c>
      <c r="F346" s="217" t="s">
        <v>158</v>
      </c>
      <c r="G346" s="217" t="s">
        <v>159</v>
      </c>
      <c r="H346" s="83" t="s">
        <v>372</v>
      </c>
      <c r="I346" s="88"/>
      <c r="J346" s="88"/>
      <c r="K346" s="129"/>
    </row>
    <row r="347" spans="1:11" hidden="1" x14ac:dyDescent="0.25">
      <c r="A347" s="83" t="s">
        <v>153</v>
      </c>
      <c r="B347" s="85" t="s">
        <v>154</v>
      </c>
      <c r="C347" s="85" t="s">
        <v>373</v>
      </c>
      <c r="D347" s="217" t="s">
        <v>156</v>
      </c>
      <c r="E347" s="217" t="s">
        <v>157</v>
      </c>
      <c r="F347" s="217" t="s">
        <v>158</v>
      </c>
      <c r="G347" s="217" t="s">
        <v>159</v>
      </c>
      <c r="H347" s="83" t="s">
        <v>328</v>
      </c>
      <c r="I347" s="88"/>
      <c r="J347" s="88"/>
      <c r="K347" s="129"/>
    </row>
    <row r="348" spans="1:11" hidden="1" x14ac:dyDescent="0.25">
      <c r="A348" s="83" t="s">
        <v>153</v>
      </c>
      <c r="B348" s="85" t="s">
        <v>154</v>
      </c>
      <c r="C348" s="85" t="s">
        <v>373</v>
      </c>
      <c r="D348" s="217" t="s">
        <v>156</v>
      </c>
      <c r="E348" s="217" t="s">
        <v>157</v>
      </c>
      <c r="F348" s="217" t="s">
        <v>158</v>
      </c>
      <c r="G348" s="217" t="s">
        <v>159</v>
      </c>
      <c r="H348" s="83" t="s">
        <v>327</v>
      </c>
      <c r="I348" s="88"/>
      <c r="J348" s="88"/>
      <c r="K348" s="129"/>
    </row>
    <row r="349" spans="1:11" hidden="1" x14ac:dyDescent="0.25">
      <c r="A349" s="83" t="s">
        <v>153</v>
      </c>
      <c r="B349" s="85" t="s">
        <v>154</v>
      </c>
      <c r="C349" s="85" t="s">
        <v>373</v>
      </c>
      <c r="D349" s="217" t="s">
        <v>156</v>
      </c>
      <c r="E349" s="217" t="s">
        <v>157</v>
      </c>
      <c r="F349" s="217" t="s">
        <v>158</v>
      </c>
      <c r="G349" s="217" t="s">
        <v>159</v>
      </c>
      <c r="H349" s="83" t="s">
        <v>326</v>
      </c>
      <c r="I349" s="88"/>
      <c r="J349" s="88"/>
      <c r="K349" s="129"/>
    </row>
    <row r="350" spans="1:11" hidden="1" x14ac:dyDescent="0.25">
      <c r="A350" s="83" t="s">
        <v>153</v>
      </c>
      <c r="B350" s="85" t="s">
        <v>154</v>
      </c>
      <c r="C350" s="85" t="s">
        <v>373</v>
      </c>
      <c r="D350" s="217" t="s">
        <v>156</v>
      </c>
      <c r="E350" s="217" t="s">
        <v>157</v>
      </c>
      <c r="F350" s="217" t="s">
        <v>158</v>
      </c>
      <c r="G350" s="217" t="s">
        <v>159</v>
      </c>
      <c r="H350" s="83" t="s">
        <v>220</v>
      </c>
      <c r="I350" s="88"/>
      <c r="J350" s="88"/>
      <c r="K350" s="129"/>
    </row>
    <row r="351" spans="1:11" hidden="1" x14ac:dyDescent="0.25">
      <c r="A351" s="83" t="s">
        <v>153</v>
      </c>
      <c r="B351" s="85" t="s">
        <v>154</v>
      </c>
      <c r="C351" s="85" t="s">
        <v>373</v>
      </c>
      <c r="D351" s="217" t="s">
        <v>156</v>
      </c>
      <c r="E351" s="217" t="s">
        <v>157</v>
      </c>
      <c r="F351" s="217" t="s">
        <v>158</v>
      </c>
      <c r="G351" s="217" t="s">
        <v>159</v>
      </c>
      <c r="H351" s="83" t="s">
        <v>207</v>
      </c>
      <c r="I351" s="88"/>
      <c r="J351" s="88"/>
      <c r="K351" s="129"/>
    </row>
    <row r="352" spans="1:11" hidden="1" x14ac:dyDescent="0.25">
      <c r="A352" s="83" t="s">
        <v>153</v>
      </c>
      <c r="B352" s="85" t="s">
        <v>154</v>
      </c>
      <c r="C352" s="85" t="s">
        <v>373</v>
      </c>
      <c r="D352" s="217" t="s">
        <v>156</v>
      </c>
      <c r="E352" s="217" t="s">
        <v>157</v>
      </c>
      <c r="F352" s="217" t="s">
        <v>158</v>
      </c>
      <c r="G352" s="217" t="s">
        <v>159</v>
      </c>
      <c r="H352" s="83" t="s">
        <v>324</v>
      </c>
      <c r="I352" s="88"/>
      <c r="J352" s="88"/>
      <c r="K352" s="129"/>
    </row>
    <row r="353" spans="1:11" hidden="1" x14ac:dyDescent="0.25">
      <c r="A353" s="83" t="s">
        <v>153</v>
      </c>
      <c r="B353" s="85" t="s">
        <v>154</v>
      </c>
      <c r="C353" s="85" t="s">
        <v>373</v>
      </c>
      <c r="D353" s="217" t="s">
        <v>156</v>
      </c>
      <c r="E353" s="217" t="s">
        <v>157</v>
      </c>
      <c r="F353" s="217" t="s">
        <v>158</v>
      </c>
      <c r="G353" s="217" t="s">
        <v>159</v>
      </c>
      <c r="H353" s="83" t="s">
        <v>208</v>
      </c>
      <c r="I353" s="88"/>
      <c r="J353" s="88"/>
      <c r="K353" s="129"/>
    </row>
    <row r="354" spans="1:11" hidden="1" x14ac:dyDescent="0.25">
      <c r="A354" s="83" t="s">
        <v>153</v>
      </c>
      <c r="B354" s="85" t="s">
        <v>154</v>
      </c>
      <c r="C354" s="85" t="s">
        <v>373</v>
      </c>
      <c r="D354" s="217" t="s">
        <v>156</v>
      </c>
      <c r="E354" s="217" t="s">
        <v>157</v>
      </c>
      <c r="F354" s="217" t="s">
        <v>158</v>
      </c>
      <c r="G354" s="217" t="s">
        <v>159</v>
      </c>
      <c r="H354" s="83" t="s">
        <v>209</v>
      </c>
      <c r="I354" s="88"/>
      <c r="J354" s="88"/>
      <c r="K354" s="129"/>
    </row>
    <row r="355" spans="1:11" hidden="1" x14ac:dyDescent="0.25">
      <c r="A355" s="83" t="s">
        <v>153</v>
      </c>
      <c r="B355" s="85" t="s">
        <v>154</v>
      </c>
      <c r="C355" s="85" t="s">
        <v>373</v>
      </c>
      <c r="D355" s="217" t="s">
        <v>156</v>
      </c>
      <c r="E355" s="217" t="s">
        <v>157</v>
      </c>
      <c r="F355" s="217" t="s">
        <v>158</v>
      </c>
      <c r="G355" s="217" t="s">
        <v>159</v>
      </c>
      <c r="H355" s="83" t="s">
        <v>331</v>
      </c>
      <c r="I355" s="88"/>
      <c r="J355" s="88"/>
      <c r="K355" s="129"/>
    </row>
    <row r="356" spans="1:11" hidden="1" x14ac:dyDescent="0.25">
      <c r="A356" s="83" t="s">
        <v>153</v>
      </c>
      <c r="B356" s="85" t="s">
        <v>154</v>
      </c>
      <c r="C356" s="85" t="s">
        <v>373</v>
      </c>
      <c r="D356" s="217" t="s">
        <v>156</v>
      </c>
      <c r="E356" s="217" t="s">
        <v>157</v>
      </c>
      <c r="F356" s="217" t="s">
        <v>158</v>
      </c>
      <c r="G356" s="217" t="s">
        <v>159</v>
      </c>
      <c r="H356" s="83" t="s">
        <v>210</v>
      </c>
      <c r="I356" s="88"/>
      <c r="J356" s="88"/>
      <c r="K356" s="129"/>
    </row>
    <row r="357" spans="1:11" hidden="1" x14ac:dyDescent="0.25">
      <c r="A357" s="83" t="s">
        <v>153</v>
      </c>
      <c r="B357" s="85" t="s">
        <v>154</v>
      </c>
      <c r="C357" s="85" t="s">
        <v>373</v>
      </c>
      <c r="D357" s="217" t="s">
        <v>156</v>
      </c>
      <c r="E357" s="217" t="s">
        <v>157</v>
      </c>
      <c r="F357" s="217" t="s">
        <v>158</v>
      </c>
      <c r="G357" s="217" t="s">
        <v>159</v>
      </c>
      <c r="H357" s="83" t="s">
        <v>211</v>
      </c>
      <c r="I357" s="88"/>
      <c r="J357" s="88"/>
      <c r="K357" s="129"/>
    </row>
    <row r="358" spans="1:11" hidden="1" x14ac:dyDescent="0.25">
      <c r="A358" s="83" t="s">
        <v>153</v>
      </c>
      <c r="B358" s="85" t="s">
        <v>154</v>
      </c>
      <c r="C358" s="85" t="s">
        <v>373</v>
      </c>
      <c r="D358" s="217" t="s">
        <v>156</v>
      </c>
      <c r="E358" s="217" t="s">
        <v>157</v>
      </c>
      <c r="F358" s="217" t="s">
        <v>158</v>
      </c>
      <c r="G358" s="217" t="s">
        <v>159</v>
      </c>
      <c r="H358" s="83" t="s">
        <v>212</v>
      </c>
      <c r="I358" s="88"/>
      <c r="J358" s="88"/>
      <c r="K358" s="129"/>
    </row>
    <row r="359" spans="1:11" hidden="1" x14ac:dyDescent="0.25">
      <c r="A359" s="83" t="s">
        <v>153</v>
      </c>
      <c r="B359" s="85" t="s">
        <v>154</v>
      </c>
      <c r="C359" s="85" t="s">
        <v>373</v>
      </c>
      <c r="D359" s="217" t="s">
        <v>156</v>
      </c>
      <c r="E359" s="217" t="s">
        <v>157</v>
      </c>
      <c r="F359" s="217" t="s">
        <v>158</v>
      </c>
      <c r="G359" s="217" t="s">
        <v>159</v>
      </c>
      <c r="H359" s="83" t="s">
        <v>371</v>
      </c>
      <c r="I359" s="88"/>
      <c r="J359" s="88"/>
      <c r="K359" s="129"/>
    </row>
    <row r="360" spans="1:11" hidden="1" x14ac:dyDescent="0.25">
      <c r="A360" s="83" t="s">
        <v>153</v>
      </c>
      <c r="B360" s="85" t="s">
        <v>154</v>
      </c>
      <c r="C360" s="85" t="s">
        <v>373</v>
      </c>
      <c r="D360" s="85" t="s">
        <v>169</v>
      </c>
      <c r="E360" s="85" t="s">
        <v>157</v>
      </c>
      <c r="F360" s="85" t="s">
        <v>158</v>
      </c>
      <c r="G360" s="85" t="s">
        <v>159</v>
      </c>
      <c r="H360" s="83" t="s">
        <v>194</v>
      </c>
      <c r="I360" s="88"/>
      <c r="J360" s="88"/>
      <c r="K360" s="129"/>
    </row>
    <row r="361" spans="1:11" hidden="1" x14ac:dyDescent="0.25">
      <c r="A361" s="83" t="s">
        <v>153</v>
      </c>
      <c r="B361" s="85" t="s">
        <v>154</v>
      </c>
      <c r="C361" s="85" t="s">
        <v>373</v>
      </c>
      <c r="D361" s="217" t="s">
        <v>169</v>
      </c>
      <c r="E361" s="217" t="s">
        <v>157</v>
      </c>
      <c r="F361" s="217" t="s">
        <v>158</v>
      </c>
      <c r="G361" s="217" t="s">
        <v>159</v>
      </c>
      <c r="H361" s="83" t="s">
        <v>207</v>
      </c>
      <c r="I361" s="88"/>
      <c r="J361" s="88"/>
      <c r="K361" s="129"/>
    </row>
    <row r="362" spans="1:11" hidden="1" x14ac:dyDescent="0.25">
      <c r="A362" s="83" t="s">
        <v>153</v>
      </c>
      <c r="B362" s="85" t="s">
        <v>154</v>
      </c>
      <c r="C362" s="85" t="s">
        <v>373</v>
      </c>
      <c r="D362" s="217" t="s">
        <v>169</v>
      </c>
      <c r="E362" s="217" t="s">
        <v>157</v>
      </c>
      <c r="F362" s="217" t="s">
        <v>158</v>
      </c>
      <c r="G362" s="217" t="s">
        <v>159</v>
      </c>
      <c r="H362" s="83" t="s">
        <v>208</v>
      </c>
      <c r="I362" s="88"/>
      <c r="J362" s="88"/>
      <c r="K362" s="129"/>
    </row>
    <row r="363" spans="1:11" hidden="1" x14ac:dyDescent="0.25">
      <c r="A363" s="83" t="s">
        <v>153</v>
      </c>
      <c r="B363" s="85" t="s">
        <v>154</v>
      </c>
      <c r="C363" s="85" t="s">
        <v>373</v>
      </c>
      <c r="D363" s="217" t="s">
        <v>169</v>
      </c>
      <c r="E363" s="217" t="s">
        <v>157</v>
      </c>
      <c r="F363" s="217" t="s">
        <v>158</v>
      </c>
      <c r="G363" s="217" t="s">
        <v>159</v>
      </c>
      <c r="H363" s="83" t="s">
        <v>209</v>
      </c>
      <c r="I363" s="88"/>
      <c r="J363" s="88"/>
      <c r="K363" s="129"/>
    </row>
    <row r="364" spans="1:11" hidden="1" x14ac:dyDescent="0.25">
      <c r="A364" s="83" t="s">
        <v>153</v>
      </c>
      <c r="B364" s="85" t="s">
        <v>154</v>
      </c>
      <c r="C364" s="85" t="s">
        <v>373</v>
      </c>
      <c r="D364" s="217" t="s">
        <v>169</v>
      </c>
      <c r="E364" s="217" t="s">
        <v>157</v>
      </c>
      <c r="F364" s="217" t="s">
        <v>158</v>
      </c>
      <c r="G364" s="217" t="s">
        <v>159</v>
      </c>
      <c r="H364" s="83" t="s">
        <v>210</v>
      </c>
      <c r="I364" s="88"/>
      <c r="J364" s="88"/>
      <c r="K364" s="129"/>
    </row>
    <row r="365" spans="1:11" hidden="1" x14ac:dyDescent="0.25">
      <c r="A365" s="83" t="s">
        <v>153</v>
      </c>
      <c r="B365" s="85" t="s">
        <v>154</v>
      </c>
      <c r="C365" s="85" t="s">
        <v>373</v>
      </c>
      <c r="D365" s="217" t="s">
        <v>169</v>
      </c>
      <c r="E365" s="217" t="s">
        <v>157</v>
      </c>
      <c r="F365" s="217" t="s">
        <v>158</v>
      </c>
      <c r="G365" s="217" t="s">
        <v>159</v>
      </c>
      <c r="H365" s="83" t="s">
        <v>212</v>
      </c>
      <c r="I365" s="88"/>
      <c r="J365" s="88"/>
      <c r="K365" s="129"/>
    </row>
    <row r="366" spans="1:11" hidden="1" x14ac:dyDescent="0.25">
      <c r="A366" s="83" t="s">
        <v>153</v>
      </c>
      <c r="B366" s="85" t="s">
        <v>154</v>
      </c>
      <c r="C366" s="85" t="s">
        <v>373</v>
      </c>
      <c r="D366" s="85" t="s">
        <v>171</v>
      </c>
      <c r="E366" s="85" t="s">
        <v>157</v>
      </c>
      <c r="F366" s="85" t="s">
        <v>158</v>
      </c>
      <c r="G366" s="85" t="s">
        <v>159</v>
      </c>
      <c r="H366" s="83" t="s">
        <v>194</v>
      </c>
      <c r="I366" s="88"/>
      <c r="J366" s="88"/>
      <c r="K366" s="129"/>
    </row>
    <row r="367" spans="1:11" hidden="1" x14ac:dyDescent="0.25">
      <c r="A367" s="83" t="s">
        <v>153</v>
      </c>
      <c r="B367" s="85" t="s">
        <v>154</v>
      </c>
      <c r="C367" s="85" t="s">
        <v>373</v>
      </c>
      <c r="D367" s="217" t="s">
        <v>171</v>
      </c>
      <c r="E367" s="217" t="s">
        <v>157</v>
      </c>
      <c r="F367" s="217" t="s">
        <v>158</v>
      </c>
      <c r="G367" s="217" t="s">
        <v>159</v>
      </c>
      <c r="H367" s="83" t="s">
        <v>207</v>
      </c>
      <c r="I367" s="88"/>
      <c r="J367" s="88"/>
      <c r="K367" s="129"/>
    </row>
    <row r="368" spans="1:11" hidden="1" x14ac:dyDescent="0.25">
      <c r="A368" s="83" t="s">
        <v>153</v>
      </c>
      <c r="B368" s="85" t="s">
        <v>154</v>
      </c>
      <c r="C368" s="85" t="s">
        <v>373</v>
      </c>
      <c r="D368" s="217" t="s">
        <v>171</v>
      </c>
      <c r="E368" s="217" t="s">
        <v>157</v>
      </c>
      <c r="F368" s="217" t="s">
        <v>158</v>
      </c>
      <c r="G368" s="217" t="s">
        <v>159</v>
      </c>
      <c r="H368" s="83" t="s">
        <v>324</v>
      </c>
      <c r="I368" s="88"/>
      <c r="J368" s="88"/>
      <c r="K368" s="129"/>
    </row>
    <row r="369" spans="1:11" hidden="1" x14ac:dyDescent="0.25">
      <c r="A369" s="83" t="s">
        <v>153</v>
      </c>
      <c r="B369" s="85" t="s">
        <v>154</v>
      </c>
      <c r="C369" s="85" t="s">
        <v>373</v>
      </c>
      <c r="D369" s="217" t="s">
        <v>171</v>
      </c>
      <c r="E369" s="217" t="s">
        <v>157</v>
      </c>
      <c r="F369" s="217" t="s">
        <v>158</v>
      </c>
      <c r="G369" s="217" t="s">
        <v>159</v>
      </c>
      <c r="H369" s="83" t="s">
        <v>209</v>
      </c>
      <c r="I369" s="88"/>
      <c r="J369" s="88"/>
      <c r="K369" s="129"/>
    </row>
    <row r="370" spans="1:11" hidden="1" x14ac:dyDescent="0.25">
      <c r="A370" s="83" t="s">
        <v>153</v>
      </c>
      <c r="B370" s="85" t="s">
        <v>154</v>
      </c>
      <c r="C370" s="85" t="s">
        <v>373</v>
      </c>
      <c r="D370" s="217" t="s">
        <v>171</v>
      </c>
      <c r="E370" s="217" t="s">
        <v>157</v>
      </c>
      <c r="F370" s="217" t="s">
        <v>158</v>
      </c>
      <c r="G370" s="217" t="s">
        <v>159</v>
      </c>
      <c r="H370" s="83" t="s">
        <v>210</v>
      </c>
      <c r="I370" s="88"/>
      <c r="J370" s="88"/>
      <c r="K370" s="129"/>
    </row>
    <row r="371" spans="1:11" hidden="1" x14ac:dyDescent="0.25">
      <c r="A371" s="83" t="s">
        <v>153</v>
      </c>
      <c r="B371" s="85" t="s">
        <v>154</v>
      </c>
      <c r="C371" s="85" t="s">
        <v>373</v>
      </c>
      <c r="D371" s="217" t="s">
        <v>171</v>
      </c>
      <c r="E371" s="217" t="s">
        <v>157</v>
      </c>
      <c r="F371" s="217" t="s">
        <v>158</v>
      </c>
      <c r="G371" s="217" t="s">
        <v>159</v>
      </c>
      <c r="H371" s="83" t="s">
        <v>211</v>
      </c>
      <c r="I371" s="88"/>
      <c r="J371" s="88"/>
      <c r="K371" s="129"/>
    </row>
    <row r="372" spans="1:11" hidden="1" x14ac:dyDescent="0.25">
      <c r="A372" s="83" t="s">
        <v>153</v>
      </c>
      <c r="B372" s="85" t="s">
        <v>154</v>
      </c>
      <c r="C372" s="85" t="s">
        <v>373</v>
      </c>
      <c r="D372" s="217" t="s">
        <v>171</v>
      </c>
      <c r="E372" s="217" t="s">
        <v>157</v>
      </c>
      <c r="F372" s="217" t="s">
        <v>158</v>
      </c>
      <c r="G372" s="217" t="s">
        <v>159</v>
      </c>
      <c r="H372" s="83" t="s">
        <v>212</v>
      </c>
      <c r="I372" s="88"/>
      <c r="J372" s="88"/>
      <c r="K372" s="129"/>
    </row>
    <row r="373" spans="1:11" hidden="1" x14ac:dyDescent="0.25">
      <c r="A373" s="83" t="s">
        <v>153</v>
      </c>
      <c r="B373" s="85" t="s">
        <v>154</v>
      </c>
      <c r="C373" s="85" t="s">
        <v>373</v>
      </c>
      <c r="D373" s="85" t="s">
        <v>160</v>
      </c>
      <c r="E373" s="85" t="s">
        <v>161</v>
      </c>
      <c r="F373" s="85" t="s">
        <v>158</v>
      </c>
      <c r="G373" s="85" t="s">
        <v>159</v>
      </c>
      <c r="H373" s="83" t="s">
        <v>194</v>
      </c>
      <c r="I373" s="88"/>
      <c r="J373" s="88"/>
      <c r="K373" s="129"/>
    </row>
    <row r="374" spans="1:11" hidden="1" x14ac:dyDescent="0.25">
      <c r="A374" s="83" t="s">
        <v>153</v>
      </c>
      <c r="B374" s="85" t="s">
        <v>154</v>
      </c>
      <c r="C374" s="85" t="s">
        <v>373</v>
      </c>
      <c r="D374" s="217" t="s">
        <v>160</v>
      </c>
      <c r="E374" s="217" t="s">
        <v>161</v>
      </c>
      <c r="F374" s="217" t="s">
        <v>158</v>
      </c>
      <c r="G374" s="217" t="s">
        <v>159</v>
      </c>
      <c r="H374" s="83" t="s">
        <v>325</v>
      </c>
      <c r="I374" s="88"/>
      <c r="J374" s="88"/>
      <c r="K374" s="129"/>
    </row>
    <row r="375" spans="1:11" hidden="1" x14ac:dyDescent="0.25">
      <c r="A375" s="83" t="s">
        <v>153</v>
      </c>
      <c r="B375" s="85" t="s">
        <v>154</v>
      </c>
      <c r="C375" s="85" t="s">
        <v>373</v>
      </c>
      <c r="D375" s="217" t="s">
        <v>160</v>
      </c>
      <c r="E375" s="217" t="s">
        <v>161</v>
      </c>
      <c r="F375" s="217" t="s">
        <v>158</v>
      </c>
      <c r="G375" s="217" t="s">
        <v>159</v>
      </c>
      <c r="H375" s="83" t="s">
        <v>327</v>
      </c>
      <c r="I375" s="88"/>
      <c r="J375" s="88"/>
      <c r="K375" s="129"/>
    </row>
    <row r="376" spans="1:11" hidden="1" x14ac:dyDescent="0.25">
      <c r="A376" s="83" t="s">
        <v>153</v>
      </c>
      <c r="B376" s="85" t="s">
        <v>154</v>
      </c>
      <c r="C376" s="85" t="s">
        <v>373</v>
      </c>
      <c r="D376" s="217" t="s">
        <v>160</v>
      </c>
      <c r="E376" s="217" t="s">
        <v>161</v>
      </c>
      <c r="F376" s="217" t="s">
        <v>158</v>
      </c>
      <c r="G376" s="217" t="s">
        <v>159</v>
      </c>
      <c r="H376" s="83" t="s">
        <v>326</v>
      </c>
      <c r="I376" s="88"/>
      <c r="J376" s="88"/>
      <c r="K376" s="129"/>
    </row>
    <row r="377" spans="1:11" hidden="1" x14ac:dyDescent="0.25">
      <c r="A377" s="83" t="s">
        <v>153</v>
      </c>
      <c r="B377" s="85" t="s">
        <v>154</v>
      </c>
      <c r="C377" s="85" t="s">
        <v>373</v>
      </c>
      <c r="D377" s="217" t="s">
        <v>160</v>
      </c>
      <c r="E377" s="217" t="s">
        <v>161</v>
      </c>
      <c r="F377" s="217" t="s">
        <v>158</v>
      </c>
      <c r="G377" s="217" t="s">
        <v>159</v>
      </c>
      <c r="H377" s="83" t="s">
        <v>220</v>
      </c>
      <c r="I377" s="88"/>
      <c r="J377" s="88"/>
      <c r="K377" s="129"/>
    </row>
    <row r="378" spans="1:11" hidden="1" x14ac:dyDescent="0.25">
      <c r="A378" s="83" t="s">
        <v>153</v>
      </c>
      <c r="B378" s="85" t="s">
        <v>154</v>
      </c>
      <c r="C378" s="85" t="s">
        <v>373</v>
      </c>
      <c r="D378" s="217" t="s">
        <v>160</v>
      </c>
      <c r="E378" s="217" t="s">
        <v>161</v>
      </c>
      <c r="F378" s="217" t="s">
        <v>158</v>
      </c>
      <c r="G378" s="217" t="s">
        <v>159</v>
      </c>
      <c r="H378" s="83" t="s">
        <v>207</v>
      </c>
      <c r="I378" s="88"/>
      <c r="J378" s="88"/>
      <c r="K378" s="129"/>
    </row>
    <row r="379" spans="1:11" hidden="1" x14ac:dyDescent="0.25">
      <c r="A379" s="83" t="s">
        <v>153</v>
      </c>
      <c r="B379" s="85" t="s">
        <v>154</v>
      </c>
      <c r="C379" s="85" t="s">
        <v>373</v>
      </c>
      <c r="D379" s="217" t="s">
        <v>160</v>
      </c>
      <c r="E379" s="217" t="s">
        <v>161</v>
      </c>
      <c r="F379" s="217" t="s">
        <v>158</v>
      </c>
      <c r="G379" s="217" t="s">
        <v>159</v>
      </c>
      <c r="H379" s="83" t="s">
        <v>324</v>
      </c>
      <c r="I379" s="88"/>
      <c r="J379" s="88"/>
      <c r="K379" s="129"/>
    </row>
    <row r="380" spans="1:11" hidden="1" x14ac:dyDescent="0.25">
      <c r="A380" s="83" t="s">
        <v>153</v>
      </c>
      <c r="B380" s="85" t="s">
        <v>154</v>
      </c>
      <c r="C380" s="85" t="s">
        <v>373</v>
      </c>
      <c r="D380" s="217" t="s">
        <v>160</v>
      </c>
      <c r="E380" s="217" t="s">
        <v>161</v>
      </c>
      <c r="F380" s="217" t="s">
        <v>158</v>
      </c>
      <c r="G380" s="217" t="s">
        <v>159</v>
      </c>
      <c r="H380" s="83" t="s">
        <v>208</v>
      </c>
      <c r="I380" s="88"/>
      <c r="J380" s="88"/>
      <c r="K380" s="129"/>
    </row>
    <row r="381" spans="1:11" hidden="1" x14ac:dyDescent="0.25">
      <c r="A381" s="83" t="s">
        <v>153</v>
      </c>
      <c r="B381" s="85" t="s">
        <v>154</v>
      </c>
      <c r="C381" s="85" t="s">
        <v>373</v>
      </c>
      <c r="D381" s="217" t="s">
        <v>160</v>
      </c>
      <c r="E381" s="217" t="s">
        <v>161</v>
      </c>
      <c r="F381" s="217" t="s">
        <v>158</v>
      </c>
      <c r="G381" s="217" t="s">
        <v>159</v>
      </c>
      <c r="H381" s="83" t="s">
        <v>209</v>
      </c>
      <c r="I381" s="88"/>
      <c r="J381" s="88"/>
      <c r="K381" s="129"/>
    </row>
    <row r="382" spans="1:11" hidden="1" x14ac:dyDescent="0.25">
      <c r="A382" s="83" t="s">
        <v>153</v>
      </c>
      <c r="B382" s="85" t="s">
        <v>154</v>
      </c>
      <c r="C382" s="85" t="s">
        <v>373</v>
      </c>
      <c r="D382" s="217" t="s">
        <v>160</v>
      </c>
      <c r="E382" s="217" t="s">
        <v>161</v>
      </c>
      <c r="F382" s="217" t="s">
        <v>158</v>
      </c>
      <c r="G382" s="217" t="s">
        <v>159</v>
      </c>
      <c r="H382" s="83" t="s">
        <v>210</v>
      </c>
      <c r="I382" s="88"/>
      <c r="J382" s="88"/>
      <c r="K382" s="129"/>
    </row>
    <row r="383" spans="1:11" hidden="1" x14ac:dyDescent="0.25">
      <c r="A383" s="83" t="s">
        <v>153</v>
      </c>
      <c r="B383" s="85" t="s">
        <v>154</v>
      </c>
      <c r="C383" s="85" t="s">
        <v>373</v>
      </c>
      <c r="D383" s="217" t="s">
        <v>160</v>
      </c>
      <c r="E383" s="217" t="s">
        <v>161</v>
      </c>
      <c r="F383" s="217" t="s">
        <v>158</v>
      </c>
      <c r="G383" s="217" t="s">
        <v>159</v>
      </c>
      <c r="H383" s="83" t="s">
        <v>211</v>
      </c>
      <c r="I383" s="88"/>
      <c r="J383" s="88"/>
      <c r="K383" s="129"/>
    </row>
    <row r="384" spans="1:11" hidden="1" x14ac:dyDescent="0.25">
      <c r="A384" s="83" t="s">
        <v>153</v>
      </c>
      <c r="B384" s="85" t="s">
        <v>154</v>
      </c>
      <c r="C384" s="85" t="s">
        <v>373</v>
      </c>
      <c r="D384" s="217" t="s">
        <v>160</v>
      </c>
      <c r="E384" s="217" t="s">
        <v>161</v>
      </c>
      <c r="F384" s="217" t="s">
        <v>158</v>
      </c>
      <c r="G384" s="217" t="s">
        <v>159</v>
      </c>
      <c r="H384" s="83" t="s">
        <v>212</v>
      </c>
      <c r="I384" s="88"/>
      <c r="J384" s="88"/>
      <c r="K384" s="129"/>
    </row>
    <row r="385" spans="1:11" hidden="1" x14ac:dyDescent="0.25">
      <c r="A385" s="83" t="s">
        <v>153</v>
      </c>
      <c r="B385" s="85" t="s">
        <v>154</v>
      </c>
      <c r="C385" s="85" t="s">
        <v>373</v>
      </c>
      <c r="D385" s="85" t="s">
        <v>172</v>
      </c>
      <c r="E385" s="85" t="s">
        <v>161</v>
      </c>
      <c r="F385" s="85" t="s">
        <v>158</v>
      </c>
      <c r="G385" s="85" t="s">
        <v>159</v>
      </c>
      <c r="H385" s="83" t="s">
        <v>194</v>
      </c>
      <c r="I385" s="88"/>
      <c r="J385" s="88"/>
      <c r="K385" s="129"/>
    </row>
    <row r="386" spans="1:11" hidden="1" x14ac:dyDescent="0.25">
      <c r="A386" s="83" t="s">
        <v>153</v>
      </c>
      <c r="B386" s="85" t="s">
        <v>154</v>
      </c>
      <c r="C386" s="85" t="s">
        <v>373</v>
      </c>
      <c r="D386" s="217" t="s">
        <v>172</v>
      </c>
      <c r="E386" s="217" t="s">
        <v>161</v>
      </c>
      <c r="F386" s="217" t="s">
        <v>158</v>
      </c>
      <c r="G386" s="217" t="s">
        <v>159</v>
      </c>
      <c r="H386" s="83" t="s">
        <v>207</v>
      </c>
      <c r="I386" s="88"/>
      <c r="J386" s="88"/>
      <c r="K386" s="129"/>
    </row>
    <row r="387" spans="1:11" hidden="1" x14ac:dyDescent="0.25">
      <c r="A387" s="83" t="s">
        <v>153</v>
      </c>
      <c r="B387" s="85" t="s">
        <v>154</v>
      </c>
      <c r="C387" s="85" t="s">
        <v>373</v>
      </c>
      <c r="D387" s="217" t="s">
        <v>172</v>
      </c>
      <c r="E387" s="217" t="s">
        <v>161</v>
      </c>
      <c r="F387" s="217" t="s">
        <v>158</v>
      </c>
      <c r="G387" s="217" t="s">
        <v>159</v>
      </c>
      <c r="H387" s="83" t="s">
        <v>212</v>
      </c>
      <c r="I387" s="88"/>
      <c r="J387" s="88"/>
      <c r="K387" s="129"/>
    </row>
    <row r="388" spans="1:11" hidden="1" x14ac:dyDescent="0.25">
      <c r="A388" s="83" t="s">
        <v>153</v>
      </c>
      <c r="B388" s="85" t="s">
        <v>154</v>
      </c>
      <c r="C388" s="85" t="s">
        <v>373</v>
      </c>
      <c r="D388" s="85" t="s">
        <v>162</v>
      </c>
      <c r="E388" s="85" t="s">
        <v>163</v>
      </c>
      <c r="F388" s="85" t="s">
        <v>158</v>
      </c>
      <c r="G388" s="85" t="s">
        <v>159</v>
      </c>
      <c r="H388" s="83" t="s">
        <v>194</v>
      </c>
      <c r="I388" s="88"/>
      <c r="J388" s="88"/>
      <c r="K388" s="129"/>
    </row>
    <row r="389" spans="1:11" hidden="1" x14ac:dyDescent="0.25">
      <c r="A389" s="83" t="s">
        <v>153</v>
      </c>
      <c r="B389" s="85" t="s">
        <v>154</v>
      </c>
      <c r="C389" s="85" t="s">
        <v>373</v>
      </c>
      <c r="D389" s="217" t="s">
        <v>162</v>
      </c>
      <c r="E389" s="217" t="s">
        <v>163</v>
      </c>
      <c r="F389" s="217" t="s">
        <v>158</v>
      </c>
      <c r="G389" s="217" t="s">
        <v>159</v>
      </c>
      <c r="H389" s="83" t="s">
        <v>325</v>
      </c>
      <c r="I389" s="88"/>
      <c r="J389" s="88"/>
      <c r="K389" s="129"/>
    </row>
    <row r="390" spans="1:11" hidden="1" x14ac:dyDescent="0.25">
      <c r="A390" s="83" t="s">
        <v>153</v>
      </c>
      <c r="B390" s="85" t="s">
        <v>154</v>
      </c>
      <c r="C390" s="85" t="s">
        <v>373</v>
      </c>
      <c r="D390" s="217" t="s">
        <v>162</v>
      </c>
      <c r="E390" s="217" t="s">
        <v>163</v>
      </c>
      <c r="F390" s="217" t="s">
        <v>158</v>
      </c>
      <c r="G390" s="217" t="s">
        <v>159</v>
      </c>
      <c r="H390" s="83" t="s">
        <v>326</v>
      </c>
      <c r="I390" s="88"/>
      <c r="J390" s="88"/>
      <c r="K390" s="129"/>
    </row>
    <row r="391" spans="1:11" hidden="1" x14ac:dyDescent="0.25">
      <c r="A391" s="83" t="s">
        <v>153</v>
      </c>
      <c r="B391" s="85" t="s">
        <v>154</v>
      </c>
      <c r="C391" s="85" t="s">
        <v>373</v>
      </c>
      <c r="D391" s="217" t="s">
        <v>162</v>
      </c>
      <c r="E391" s="217" t="s">
        <v>163</v>
      </c>
      <c r="F391" s="217" t="s">
        <v>158</v>
      </c>
      <c r="G391" s="217" t="s">
        <v>159</v>
      </c>
      <c r="H391" s="83" t="s">
        <v>207</v>
      </c>
      <c r="I391" s="88"/>
      <c r="J391" s="88"/>
      <c r="K391" s="129"/>
    </row>
    <row r="392" spans="1:11" hidden="1" x14ac:dyDescent="0.25">
      <c r="A392" s="83" t="s">
        <v>153</v>
      </c>
      <c r="B392" s="85" t="s">
        <v>154</v>
      </c>
      <c r="C392" s="85" t="s">
        <v>373</v>
      </c>
      <c r="D392" s="217" t="s">
        <v>162</v>
      </c>
      <c r="E392" s="217" t="s">
        <v>163</v>
      </c>
      <c r="F392" s="217" t="s">
        <v>158</v>
      </c>
      <c r="G392" s="217" t="s">
        <v>159</v>
      </c>
      <c r="H392" s="83" t="s">
        <v>324</v>
      </c>
      <c r="I392" s="88"/>
      <c r="J392" s="88"/>
      <c r="K392" s="129"/>
    </row>
    <row r="393" spans="1:11" hidden="1" x14ac:dyDescent="0.25">
      <c r="A393" s="83" t="s">
        <v>153</v>
      </c>
      <c r="B393" s="85" t="s">
        <v>154</v>
      </c>
      <c r="C393" s="85" t="s">
        <v>373</v>
      </c>
      <c r="D393" s="217" t="s">
        <v>162</v>
      </c>
      <c r="E393" s="217" t="s">
        <v>163</v>
      </c>
      <c r="F393" s="217" t="s">
        <v>158</v>
      </c>
      <c r="G393" s="217" t="s">
        <v>159</v>
      </c>
      <c r="H393" s="83" t="s">
        <v>208</v>
      </c>
      <c r="I393" s="88"/>
      <c r="J393" s="88"/>
      <c r="K393" s="129"/>
    </row>
    <row r="394" spans="1:11" hidden="1" x14ac:dyDescent="0.25">
      <c r="A394" s="83" t="s">
        <v>153</v>
      </c>
      <c r="B394" s="85" t="s">
        <v>154</v>
      </c>
      <c r="C394" s="85" t="s">
        <v>373</v>
      </c>
      <c r="D394" s="217" t="s">
        <v>162</v>
      </c>
      <c r="E394" s="217" t="s">
        <v>163</v>
      </c>
      <c r="F394" s="217" t="s">
        <v>158</v>
      </c>
      <c r="G394" s="217" t="s">
        <v>159</v>
      </c>
      <c r="H394" s="83" t="s">
        <v>209</v>
      </c>
      <c r="I394" s="88"/>
      <c r="J394" s="88"/>
      <c r="K394" s="129"/>
    </row>
    <row r="395" spans="1:11" hidden="1" x14ac:dyDescent="0.25">
      <c r="A395" s="83" t="s">
        <v>153</v>
      </c>
      <c r="B395" s="85" t="s">
        <v>154</v>
      </c>
      <c r="C395" s="85" t="s">
        <v>373</v>
      </c>
      <c r="D395" s="217" t="s">
        <v>162</v>
      </c>
      <c r="E395" s="217" t="s">
        <v>163</v>
      </c>
      <c r="F395" s="217" t="s">
        <v>158</v>
      </c>
      <c r="G395" s="217" t="s">
        <v>159</v>
      </c>
      <c r="H395" s="83" t="s">
        <v>210</v>
      </c>
      <c r="I395" s="88"/>
      <c r="J395" s="88"/>
      <c r="K395" s="129"/>
    </row>
    <row r="396" spans="1:11" hidden="1" x14ac:dyDescent="0.25">
      <c r="A396" s="83" t="s">
        <v>153</v>
      </c>
      <c r="B396" s="85" t="s">
        <v>154</v>
      </c>
      <c r="C396" s="85" t="s">
        <v>373</v>
      </c>
      <c r="D396" s="217" t="s">
        <v>162</v>
      </c>
      <c r="E396" s="217" t="s">
        <v>163</v>
      </c>
      <c r="F396" s="217" t="s">
        <v>158</v>
      </c>
      <c r="G396" s="217" t="s">
        <v>159</v>
      </c>
      <c r="H396" s="83" t="s">
        <v>211</v>
      </c>
      <c r="I396" s="88"/>
      <c r="J396" s="88"/>
      <c r="K396" s="129"/>
    </row>
    <row r="397" spans="1:11" hidden="1" x14ac:dyDescent="0.25">
      <c r="A397" s="83" t="s">
        <v>153</v>
      </c>
      <c r="B397" s="85" t="s">
        <v>154</v>
      </c>
      <c r="C397" s="85" t="s">
        <v>373</v>
      </c>
      <c r="D397" s="217" t="s">
        <v>162</v>
      </c>
      <c r="E397" s="217" t="s">
        <v>163</v>
      </c>
      <c r="F397" s="217" t="s">
        <v>158</v>
      </c>
      <c r="G397" s="217" t="s">
        <v>159</v>
      </c>
      <c r="H397" s="83" t="s">
        <v>212</v>
      </c>
      <c r="I397" s="88"/>
      <c r="J397" s="88"/>
      <c r="K397" s="129"/>
    </row>
    <row r="398" spans="1:11" hidden="1" x14ac:dyDescent="0.25">
      <c r="A398" s="83" t="s">
        <v>153</v>
      </c>
      <c r="B398" s="85" t="s">
        <v>154</v>
      </c>
      <c r="C398" s="85" t="s">
        <v>373</v>
      </c>
      <c r="D398" s="85" t="s">
        <v>164</v>
      </c>
      <c r="E398" s="85" t="s">
        <v>165</v>
      </c>
      <c r="F398" s="85" t="s">
        <v>158</v>
      </c>
      <c r="G398" s="85" t="s">
        <v>159</v>
      </c>
      <c r="H398" s="83" t="s">
        <v>194</v>
      </c>
      <c r="I398" s="88"/>
      <c r="J398" s="88"/>
      <c r="K398" s="129"/>
    </row>
    <row r="399" spans="1:11" hidden="1" x14ac:dyDescent="0.25">
      <c r="A399" s="83" t="s">
        <v>153</v>
      </c>
      <c r="B399" s="85" t="s">
        <v>154</v>
      </c>
      <c r="C399" s="85" t="s">
        <v>373</v>
      </c>
      <c r="D399" s="217" t="s">
        <v>164</v>
      </c>
      <c r="E399" s="217" t="s">
        <v>165</v>
      </c>
      <c r="F399" s="217" t="s">
        <v>158</v>
      </c>
      <c r="G399" s="217" t="s">
        <v>159</v>
      </c>
      <c r="H399" s="83" t="s">
        <v>220</v>
      </c>
      <c r="I399" s="88"/>
      <c r="J399" s="88"/>
      <c r="K399" s="129"/>
    </row>
    <row r="400" spans="1:11" hidden="1" x14ac:dyDescent="0.25">
      <c r="A400" s="83" t="s">
        <v>153</v>
      </c>
      <c r="B400" s="85" t="s">
        <v>154</v>
      </c>
      <c r="C400" s="85" t="s">
        <v>373</v>
      </c>
      <c r="D400" s="217" t="s">
        <v>164</v>
      </c>
      <c r="E400" s="217" t="s">
        <v>165</v>
      </c>
      <c r="F400" s="217" t="s">
        <v>158</v>
      </c>
      <c r="G400" s="217" t="s">
        <v>159</v>
      </c>
      <c r="H400" s="83" t="s">
        <v>207</v>
      </c>
      <c r="I400" s="88"/>
      <c r="J400" s="88"/>
      <c r="K400" s="129"/>
    </row>
    <row r="401" spans="1:11" hidden="1" x14ac:dyDescent="0.25">
      <c r="A401" s="83" t="s">
        <v>153</v>
      </c>
      <c r="B401" s="85" t="s">
        <v>154</v>
      </c>
      <c r="C401" s="85" t="s">
        <v>373</v>
      </c>
      <c r="D401" s="217" t="s">
        <v>164</v>
      </c>
      <c r="E401" s="217" t="s">
        <v>165</v>
      </c>
      <c r="F401" s="217" t="s">
        <v>158</v>
      </c>
      <c r="G401" s="217" t="s">
        <v>159</v>
      </c>
      <c r="H401" s="83" t="s">
        <v>324</v>
      </c>
      <c r="I401" s="88"/>
      <c r="J401" s="88"/>
      <c r="K401" s="129"/>
    </row>
    <row r="402" spans="1:11" hidden="1" x14ac:dyDescent="0.25">
      <c r="A402" s="83" t="s">
        <v>153</v>
      </c>
      <c r="B402" s="85" t="s">
        <v>154</v>
      </c>
      <c r="C402" s="85" t="s">
        <v>373</v>
      </c>
      <c r="D402" s="217" t="s">
        <v>164</v>
      </c>
      <c r="E402" s="217" t="s">
        <v>165</v>
      </c>
      <c r="F402" s="217" t="s">
        <v>158</v>
      </c>
      <c r="G402" s="217" t="s">
        <v>159</v>
      </c>
      <c r="H402" s="83" t="s">
        <v>209</v>
      </c>
      <c r="I402" s="88"/>
      <c r="J402" s="88"/>
      <c r="K402" s="129"/>
    </row>
    <row r="403" spans="1:11" hidden="1" x14ac:dyDescent="0.25">
      <c r="A403" s="83" t="s">
        <v>153</v>
      </c>
      <c r="B403" s="85" t="s">
        <v>154</v>
      </c>
      <c r="C403" s="85" t="s">
        <v>373</v>
      </c>
      <c r="D403" s="217" t="s">
        <v>164</v>
      </c>
      <c r="E403" s="217" t="s">
        <v>165</v>
      </c>
      <c r="F403" s="217" t="s">
        <v>158</v>
      </c>
      <c r="G403" s="217" t="s">
        <v>159</v>
      </c>
      <c r="H403" s="83" t="s">
        <v>210</v>
      </c>
      <c r="I403" s="88"/>
      <c r="J403" s="88"/>
      <c r="K403" s="129"/>
    </row>
    <row r="404" spans="1:11" hidden="1" x14ac:dyDescent="0.25">
      <c r="A404" s="83" t="s">
        <v>153</v>
      </c>
      <c r="B404" s="85" t="s">
        <v>154</v>
      </c>
      <c r="C404" s="85" t="s">
        <v>373</v>
      </c>
      <c r="D404" s="217" t="s">
        <v>164</v>
      </c>
      <c r="E404" s="217" t="s">
        <v>165</v>
      </c>
      <c r="F404" s="217" t="s">
        <v>158</v>
      </c>
      <c r="G404" s="217" t="s">
        <v>159</v>
      </c>
      <c r="H404" s="83" t="s">
        <v>211</v>
      </c>
      <c r="I404" s="88"/>
      <c r="J404" s="88"/>
      <c r="K404" s="129"/>
    </row>
    <row r="405" spans="1:11" hidden="1" x14ac:dyDescent="0.25">
      <c r="A405" s="83" t="s">
        <v>153</v>
      </c>
      <c r="B405" s="85" t="s">
        <v>154</v>
      </c>
      <c r="C405" s="85" t="s">
        <v>373</v>
      </c>
      <c r="D405" s="217" t="s">
        <v>164</v>
      </c>
      <c r="E405" s="217" t="s">
        <v>165</v>
      </c>
      <c r="F405" s="217" t="s">
        <v>158</v>
      </c>
      <c r="G405" s="217" t="s">
        <v>159</v>
      </c>
      <c r="H405" s="83" t="s">
        <v>212</v>
      </c>
      <c r="I405" s="88"/>
      <c r="J405" s="88"/>
      <c r="K405" s="129"/>
    </row>
    <row r="406" spans="1:11" hidden="1" x14ac:dyDescent="0.25">
      <c r="A406" s="83" t="s">
        <v>153</v>
      </c>
      <c r="B406" s="85" t="s">
        <v>154</v>
      </c>
      <c r="C406" s="85" t="s">
        <v>373</v>
      </c>
      <c r="D406" s="85" t="s">
        <v>177</v>
      </c>
      <c r="E406" s="85" t="s">
        <v>178</v>
      </c>
      <c r="F406" s="85" t="s">
        <v>158</v>
      </c>
      <c r="G406" s="85" t="s">
        <v>159</v>
      </c>
      <c r="H406" s="83" t="s">
        <v>194</v>
      </c>
      <c r="I406" s="88"/>
      <c r="J406" s="88"/>
      <c r="K406" s="129"/>
    </row>
    <row r="407" spans="1:11" hidden="1" x14ac:dyDescent="0.25">
      <c r="A407" s="83" t="s">
        <v>153</v>
      </c>
      <c r="B407" s="85" t="s">
        <v>154</v>
      </c>
      <c r="C407" s="85" t="s">
        <v>373</v>
      </c>
      <c r="D407" s="217" t="s">
        <v>177</v>
      </c>
      <c r="E407" s="217" t="s">
        <v>178</v>
      </c>
      <c r="F407" s="217" t="s">
        <v>158</v>
      </c>
      <c r="G407" s="217" t="s">
        <v>159</v>
      </c>
      <c r="H407" s="83" t="s">
        <v>324</v>
      </c>
      <c r="I407" s="88"/>
      <c r="J407" s="88"/>
      <c r="K407" s="129"/>
    </row>
    <row r="408" spans="1:11" hidden="1" x14ac:dyDescent="0.25">
      <c r="A408" s="83" t="s">
        <v>153</v>
      </c>
      <c r="B408" s="85" t="s">
        <v>154</v>
      </c>
      <c r="C408" s="85" t="s">
        <v>373</v>
      </c>
      <c r="D408" s="217" t="s">
        <v>177</v>
      </c>
      <c r="E408" s="217" t="s">
        <v>178</v>
      </c>
      <c r="F408" s="217" t="s">
        <v>158</v>
      </c>
      <c r="G408" s="217" t="s">
        <v>159</v>
      </c>
      <c r="H408" s="83" t="s">
        <v>212</v>
      </c>
      <c r="I408" s="88"/>
      <c r="J408" s="88"/>
      <c r="K408" s="129"/>
    </row>
    <row r="409" spans="1:11" hidden="1" x14ac:dyDescent="0.25">
      <c r="A409" s="83" t="s">
        <v>153</v>
      </c>
      <c r="B409" s="85" t="s">
        <v>154</v>
      </c>
      <c r="C409" s="85" t="s">
        <v>373</v>
      </c>
      <c r="D409" s="85" t="s">
        <v>166</v>
      </c>
      <c r="E409" s="85" t="s">
        <v>167</v>
      </c>
      <c r="F409" s="85" t="s">
        <v>158</v>
      </c>
      <c r="G409" s="85" t="s">
        <v>159</v>
      </c>
      <c r="H409" s="83" t="s">
        <v>194</v>
      </c>
      <c r="I409" s="88"/>
      <c r="J409" s="88"/>
      <c r="K409" s="129"/>
    </row>
    <row r="410" spans="1:11" hidden="1" x14ac:dyDescent="0.25">
      <c r="A410" s="83" t="s">
        <v>153</v>
      </c>
      <c r="B410" s="85" t="s">
        <v>154</v>
      </c>
      <c r="C410" s="85" t="s">
        <v>373</v>
      </c>
      <c r="D410" s="217" t="s">
        <v>166</v>
      </c>
      <c r="E410" s="217" t="s">
        <v>167</v>
      </c>
      <c r="F410" s="217" t="s">
        <v>158</v>
      </c>
      <c r="G410" s="217" t="s">
        <v>159</v>
      </c>
      <c r="H410" s="83" t="s">
        <v>209</v>
      </c>
      <c r="I410" s="88"/>
      <c r="J410" s="88"/>
      <c r="K410" s="129"/>
    </row>
    <row r="411" spans="1:11" hidden="1" x14ac:dyDescent="0.25">
      <c r="A411" s="83" t="s">
        <v>153</v>
      </c>
      <c r="B411" s="85" t="s">
        <v>154</v>
      </c>
      <c r="C411" s="85" t="s">
        <v>370</v>
      </c>
      <c r="D411" s="85" t="s">
        <v>156</v>
      </c>
      <c r="E411" s="85" t="s">
        <v>157</v>
      </c>
      <c r="F411" s="85" t="s">
        <v>158</v>
      </c>
      <c r="G411" s="85" t="s">
        <v>159</v>
      </c>
      <c r="H411" s="83" t="s">
        <v>194</v>
      </c>
      <c r="I411" s="88"/>
      <c r="J411" s="88"/>
      <c r="K411" s="129"/>
    </row>
    <row r="412" spans="1:11" hidden="1" x14ac:dyDescent="0.25">
      <c r="A412" s="83" t="s">
        <v>153</v>
      </c>
      <c r="B412" s="85" t="s">
        <v>154</v>
      </c>
      <c r="C412" s="85" t="s">
        <v>370</v>
      </c>
      <c r="D412" s="217" t="s">
        <v>156</v>
      </c>
      <c r="E412" s="217" t="s">
        <v>157</v>
      </c>
      <c r="F412" s="217" t="s">
        <v>158</v>
      </c>
      <c r="G412" s="217" t="s">
        <v>159</v>
      </c>
      <c r="H412" s="83" t="s">
        <v>325</v>
      </c>
      <c r="I412" s="88"/>
      <c r="J412" s="88"/>
      <c r="K412" s="129"/>
    </row>
    <row r="413" spans="1:11" hidden="1" x14ac:dyDescent="0.25">
      <c r="A413" s="83" t="s">
        <v>153</v>
      </c>
      <c r="B413" s="85" t="s">
        <v>154</v>
      </c>
      <c r="C413" s="85" t="s">
        <v>370</v>
      </c>
      <c r="D413" s="217" t="s">
        <v>156</v>
      </c>
      <c r="E413" s="217" t="s">
        <v>157</v>
      </c>
      <c r="F413" s="217" t="s">
        <v>158</v>
      </c>
      <c r="G413" s="217" t="s">
        <v>159</v>
      </c>
      <c r="H413" s="83" t="s">
        <v>372</v>
      </c>
      <c r="I413" s="88"/>
      <c r="J413" s="88"/>
      <c r="K413" s="129"/>
    </row>
    <row r="414" spans="1:11" hidden="1" x14ac:dyDescent="0.25">
      <c r="A414" s="83" t="s">
        <v>153</v>
      </c>
      <c r="B414" s="85" t="s">
        <v>154</v>
      </c>
      <c r="C414" s="85" t="s">
        <v>370</v>
      </c>
      <c r="D414" s="217" t="s">
        <v>156</v>
      </c>
      <c r="E414" s="217" t="s">
        <v>157</v>
      </c>
      <c r="F414" s="217" t="s">
        <v>158</v>
      </c>
      <c r="G414" s="217" t="s">
        <v>159</v>
      </c>
      <c r="H414" s="83" t="s">
        <v>328</v>
      </c>
      <c r="I414" s="88"/>
      <c r="J414" s="88"/>
      <c r="K414" s="129"/>
    </row>
    <row r="415" spans="1:11" hidden="1" x14ac:dyDescent="0.25">
      <c r="A415" s="83" t="s">
        <v>153</v>
      </c>
      <c r="B415" s="85" t="s">
        <v>154</v>
      </c>
      <c r="C415" s="85" t="s">
        <v>370</v>
      </c>
      <c r="D415" s="217" t="s">
        <v>156</v>
      </c>
      <c r="E415" s="217" t="s">
        <v>157</v>
      </c>
      <c r="F415" s="217" t="s">
        <v>158</v>
      </c>
      <c r="G415" s="217" t="s">
        <v>159</v>
      </c>
      <c r="H415" s="83" t="s">
        <v>327</v>
      </c>
      <c r="I415" s="88"/>
      <c r="J415" s="88"/>
      <c r="K415" s="129"/>
    </row>
    <row r="416" spans="1:11" hidden="1" x14ac:dyDescent="0.25">
      <c r="A416" s="83" t="s">
        <v>153</v>
      </c>
      <c r="B416" s="85" t="s">
        <v>154</v>
      </c>
      <c r="C416" s="85" t="s">
        <v>370</v>
      </c>
      <c r="D416" s="217" t="s">
        <v>156</v>
      </c>
      <c r="E416" s="217" t="s">
        <v>157</v>
      </c>
      <c r="F416" s="217" t="s">
        <v>158</v>
      </c>
      <c r="G416" s="217" t="s">
        <v>159</v>
      </c>
      <c r="H416" s="83" t="s">
        <v>326</v>
      </c>
      <c r="I416" s="88"/>
      <c r="J416" s="88"/>
      <c r="K416" s="129"/>
    </row>
    <row r="417" spans="1:11" hidden="1" x14ac:dyDescent="0.25">
      <c r="A417" s="83" t="s">
        <v>153</v>
      </c>
      <c r="B417" s="85" t="s">
        <v>154</v>
      </c>
      <c r="C417" s="85" t="s">
        <v>370</v>
      </c>
      <c r="D417" s="217" t="s">
        <v>156</v>
      </c>
      <c r="E417" s="217" t="s">
        <v>157</v>
      </c>
      <c r="F417" s="217" t="s">
        <v>158</v>
      </c>
      <c r="G417" s="217" t="s">
        <v>159</v>
      </c>
      <c r="H417" s="83" t="s">
        <v>220</v>
      </c>
      <c r="I417" s="88"/>
      <c r="J417" s="88"/>
      <c r="K417" s="129"/>
    </row>
    <row r="418" spans="1:11" hidden="1" x14ac:dyDescent="0.25">
      <c r="A418" s="83" t="s">
        <v>153</v>
      </c>
      <c r="B418" s="85" t="s">
        <v>154</v>
      </c>
      <c r="C418" s="85" t="s">
        <v>370</v>
      </c>
      <c r="D418" s="217" t="s">
        <v>156</v>
      </c>
      <c r="E418" s="217" t="s">
        <v>157</v>
      </c>
      <c r="F418" s="217" t="s">
        <v>158</v>
      </c>
      <c r="G418" s="217" t="s">
        <v>159</v>
      </c>
      <c r="H418" s="83" t="s">
        <v>207</v>
      </c>
      <c r="I418" s="88"/>
      <c r="J418" s="88"/>
      <c r="K418" s="129"/>
    </row>
    <row r="419" spans="1:11" hidden="1" x14ac:dyDescent="0.25">
      <c r="A419" s="83" t="s">
        <v>153</v>
      </c>
      <c r="B419" s="85" t="s">
        <v>154</v>
      </c>
      <c r="C419" s="85" t="s">
        <v>370</v>
      </c>
      <c r="D419" s="217" t="s">
        <v>156</v>
      </c>
      <c r="E419" s="217" t="s">
        <v>157</v>
      </c>
      <c r="F419" s="217" t="s">
        <v>158</v>
      </c>
      <c r="G419" s="217" t="s">
        <v>159</v>
      </c>
      <c r="H419" s="83" t="s">
        <v>324</v>
      </c>
      <c r="I419" s="88"/>
      <c r="J419" s="88"/>
      <c r="K419" s="129"/>
    </row>
    <row r="420" spans="1:11" hidden="1" x14ac:dyDescent="0.25">
      <c r="A420" s="83" t="s">
        <v>153</v>
      </c>
      <c r="B420" s="85" t="s">
        <v>154</v>
      </c>
      <c r="C420" s="85" t="s">
        <v>370</v>
      </c>
      <c r="D420" s="217" t="s">
        <v>156</v>
      </c>
      <c r="E420" s="217" t="s">
        <v>157</v>
      </c>
      <c r="F420" s="217" t="s">
        <v>158</v>
      </c>
      <c r="G420" s="217" t="s">
        <v>159</v>
      </c>
      <c r="H420" s="83" t="s">
        <v>208</v>
      </c>
      <c r="I420" s="88"/>
      <c r="J420" s="88"/>
      <c r="K420" s="129"/>
    </row>
    <row r="421" spans="1:11" hidden="1" x14ac:dyDescent="0.25">
      <c r="A421" s="83" t="s">
        <v>153</v>
      </c>
      <c r="B421" s="85" t="s">
        <v>154</v>
      </c>
      <c r="C421" s="85" t="s">
        <v>370</v>
      </c>
      <c r="D421" s="217" t="s">
        <v>156</v>
      </c>
      <c r="E421" s="217" t="s">
        <v>157</v>
      </c>
      <c r="F421" s="217" t="s">
        <v>158</v>
      </c>
      <c r="G421" s="217" t="s">
        <v>159</v>
      </c>
      <c r="H421" s="83" t="s">
        <v>209</v>
      </c>
      <c r="I421" s="88"/>
      <c r="J421" s="88"/>
      <c r="K421" s="129"/>
    </row>
    <row r="422" spans="1:11" hidden="1" x14ac:dyDescent="0.25">
      <c r="A422" s="83" t="s">
        <v>153</v>
      </c>
      <c r="B422" s="85" t="s">
        <v>154</v>
      </c>
      <c r="C422" s="85" t="s">
        <v>370</v>
      </c>
      <c r="D422" s="217" t="s">
        <v>156</v>
      </c>
      <c r="E422" s="217" t="s">
        <v>157</v>
      </c>
      <c r="F422" s="217" t="s">
        <v>158</v>
      </c>
      <c r="G422" s="217" t="s">
        <v>159</v>
      </c>
      <c r="H422" s="83" t="s">
        <v>331</v>
      </c>
      <c r="I422" s="88"/>
      <c r="J422" s="88"/>
      <c r="K422" s="129"/>
    </row>
    <row r="423" spans="1:11" hidden="1" x14ac:dyDescent="0.25">
      <c r="A423" s="83" t="s">
        <v>153</v>
      </c>
      <c r="B423" s="85" t="s">
        <v>154</v>
      </c>
      <c r="C423" s="85" t="s">
        <v>370</v>
      </c>
      <c r="D423" s="217" t="s">
        <v>156</v>
      </c>
      <c r="E423" s="217" t="s">
        <v>157</v>
      </c>
      <c r="F423" s="217" t="s">
        <v>158</v>
      </c>
      <c r="G423" s="217" t="s">
        <v>159</v>
      </c>
      <c r="H423" s="83" t="s">
        <v>210</v>
      </c>
      <c r="I423" s="88"/>
      <c r="J423" s="88"/>
      <c r="K423" s="129"/>
    </row>
    <row r="424" spans="1:11" hidden="1" x14ac:dyDescent="0.25">
      <c r="A424" s="83" t="s">
        <v>153</v>
      </c>
      <c r="B424" s="85" t="s">
        <v>154</v>
      </c>
      <c r="C424" s="85" t="s">
        <v>370</v>
      </c>
      <c r="D424" s="217" t="s">
        <v>156</v>
      </c>
      <c r="E424" s="217" t="s">
        <v>157</v>
      </c>
      <c r="F424" s="217" t="s">
        <v>158</v>
      </c>
      <c r="G424" s="217" t="s">
        <v>159</v>
      </c>
      <c r="H424" s="83" t="s">
        <v>211</v>
      </c>
      <c r="I424" s="88"/>
      <c r="J424" s="88"/>
      <c r="K424" s="129"/>
    </row>
    <row r="425" spans="1:11" hidden="1" x14ac:dyDescent="0.25">
      <c r="A425" s="83" t="s">
        <v>153</v>
      </c>
      <c r="B425" s="85" t="s">
        <v>154</v>
      </c>
      <c r="C425" s="85" t="s">
        <v>370</v>
      </c>
      <c r="D425" s="217" t="s">
        <v>156</v>
      </c>
      <c r="E425" s="217" t="s">
        <v>157</v>
      </c>
      <c r="F425" s="217" t="s">
        <v>158</v>
      </c>
      <c r="G425" s="217" t="s">
        <v>159</v>
      </c>
      <c r="H425" s="83" t="s">
        <v>212</v>
      </c>
      <c r="I425" s="88"/>
      <c r="J425" s="88"/>
      <c r="K425" s="129"/>
    </row>
    <row r="426" spans="1:11" hidden="1" x14ac:dyDescent="0.25">
      <c r="A426" s="83" t="s">
        <v>153</v>
      </c>
      <c r="B426" s="85" t="s">
        <v>154</v>
      </c>
      <c r="C426" s="85" t="s">
        <v>370</v>
      </c>
      <c r="D426" s="217" t="s">
        <v>156</v>
      </c>
      <c r="E426" s="217" t="s">
        <v>157</v>
      </c>
      <c r="F426" s="217" t="s">
        <v>158</v>
      </c>
      <c r="G426" s="217" t="s">
        <v>159</v>
      </c>
      <c r="H426" s="83" t="s">
        <v>371</v>
      </c>
      <c r="I426" s="88"/>
      <c r="J426" s="88"/>
      <c r="K426" s="129"/>
    </row>
    <row r="427" spans="1:11" hidden="1" x14ac:dyDescent="0.25">
      <c r="A427" s="83" t="s">
        <v>153</v>
      </c>
      <c r="B427" s="85" t="s">
        <v>154</v>
      </c>
      <c r="C427" s="85" t="s">
        <v>370</v>
      </c>
      <c r="D427" s="85" t="s">
        <v>169</v>
      </c>
      <c r="E427" s="85" t="s">
        <v>157</v>
      </c>
      <c r="F427" s="85" t="s">
        <v>158</v>
      </c>
      <c r="G427" s="85" t="s">
        <v>159</v>
      </c>
      <c r="H427" s="83" t="s">
        <v>194</v>
      </c>
      <c r="I427" s="88"/>
      <c r="J427" s="88"/>
      <c r="K427" s="129"/>
    </row>
    <row r="428" spans="1:11" hidden="1" x14ac:dyDescent="0.25">
      <c r="A428" s="83" t="s">
        <v>153</v>
      </c>
      <c r="B428" s="85" t="s">
        <v>154</v>
      </c>
      <c r="C428" s="85" t="s">
        <v>370</v>
      </c>
      <c r="D428" s="217" t="s">
        <v>169</v>
      </c>
      <c r="E428" s="217" t="s">
        <v>157</v>
      </c>
      <c r="F428" s="217" t="s">
        <v>158</v>
      </c>
      <c r="G428" s="217" t="s">
        <v>159</v>
      </c>
      <c r="H428" s="83" t="s">
        <v>207</v>
      </c>
      <c r="I428" s="88"/>
      <c r="J428" s="88"/>
      <c r="K428" s="129"/>
    </row>
    <row r="429" spans="1:11" hidden="1" x14ac:dyDescent="0.25">
      <c r="A429" s="83" t="s">
        <v>153</v>
      </c>
      <c r="B429" s="85" t="s">
        <v>154</v>
      </c>
      <c r="C429" s="85" t="s">
        <v>370</v>
      </c>
      <c r="D429" s="217" t="s">
        <v>169</v>
      </c>
      <c r="E429" s="217" t="s">
        <v>157</v>
      </c>
      <c r="F429" s="217" t="s">
        <v>158</v>
      </c>
      <c r="G429" s="217" t="s">
        <v>159</v>
      </c>
      <c r="H429" s="83" t="s">
        <v>208</v>
      </c>
      <c r="I429" s="88"/>
      <c r="J429" s="88"/>
      <c r="K429" s="129"/>
    </row>
    <row r="430" spans="1:11" hidden="1" x14ac:dyDescent="0.25">
      <c r="A430" s="83" t="s">
        <v>153</v>
      </c>
      <c r="B430" s="85" t="s">
        <v>154</v>
      </c>
      <c r="C430" s="85" t="s">
        <v>370</v>
      </c>
      <c r="D430" s="217" t="s">
        <v>169</v>
      </c>
      <c r="E430" s="217" t="s">
        <v>157</v>
      </c>
      <c r="F430" s="217" t="s">
        <v>158</v>
      </c>
      <c r="G430" s="217" t="s">
        <v>159</v>
      </c>
      <c r="H430" s="83" t="s">
        <v>209</v>
      </c>
      <c r="I430" s="88"/>
      <c r="J430" s="88"/>
      <c r="K430" s="129"/>
    </row>
    <row r="431" spans="1:11" hidden="1" x14ac:dyDescent="0.25">
      <c r="A431" s="83" t="s">
        <v>153</v>
      </c>
      <c r="B431" s="85" t="s">
        <v>154</v>
      </c>
      <c r="C431" s="85" t="s">
        <v>370</v>
      </c>
      <c r="D431" s="217" t="s">
        <v>169</v>
      </c>
      <c r="E431" s="217" t="s">
        <v>157</v>
      </c>
      <c r="F431" s="217" t="s">
        <v>158</v>
      </c>
      <c r="G431" s="217" t="s">
        <v>159</v>
      </c>
      <c r="H431" s="83" t="s">
        <v>210</v>
      </c>
      <c r="I431" s="88"/>
      <c r="J431" s="88"/>
      <c r="K431" s="129"/>
    </row>
    <row r="432" spans="1:11" hidden="1" x14ac:dyDescent="0.25">
      <c r="A432" s="83" t="s">
        <v>153</v>
      </c>
      <c r="B432" s="85" t="s">
        <v>154</v>
      </c>
      <c r="C432" s="85" t="s">
        <v>370</v>
      </c>
      <c r="D432" s="217" t="s">
        <v>169</v>
      </c>
      <c r="E432" s="217" t="s">
        <v>157</v>
      </c>
      <c r="F432" s="217" t="s">
        <v>158</v>
      </c>
      <c r="G432" s="217" t="s">
        <v>159</v>
      </c>
      <c r="H432" s="83" t="s">
        <v>212</v>
      </c>
      <c r="I432" s="88"/>
      <c r="J432" s="88"/>
      <c r="K432" s="129"/>
    </row>
    <row r="433" spans="1:11" hidden="1" x14ac:dyDescent="0.25">
      <c r="A433" s="83" t="s">
        <v>153</v>
      </c>
      <c r="B433" s="85" t="s">
        <v>154</v>
      </c>
      <c r="C433" s="85" t="s">
        <v>370</v>
      </c>
      <c r="D433" s="85" t="s">
        <v>171</v>
      </c>
      <c r="E433" s="85" t="s">
        <v>157</v>
      </c>
      <c r="F433" s="85" t="s">
        <v>158</v>
      </c>
      <c r="G433" s="85" t="s">
        <v>159</v>
      </c>
      <c r="H433" s="83" t="s">
        <v>194</v>
      </c>
      <c r="I433" s="88"/>
      <c r="J433" s="88"/>
      <c r="K433" s="129"/>
    </row>
    <row r="434" spans="1:11" hidden="1" x14ac:dyDescent="0.25">
      <c r="A434" s="83" t="s">
        <v>153</v>
      </c>
      <c r="B434" s="85" t="s">
        <v>154</v>
      </c>
      <c r="C434" s="85" t="s">
        <v>370</v>
      </c>
      <c r="D434" s="217" t="s">
        <v>171</v>
      </c>
      <c r="E434" s="217" t="s">
        <v>157</v>
      </c>
      <c r="F434" s="217" t="s">
        <v>158</v>
      </c>
      <c r="G434" s="217" t="s">
        <v>159</v>
      </c>
      <c r="H434" s="83" t="s">
        <v>207</v>
      </c>
      <c r="I434" s="88"/>
      <c r="J434" s="88"/>
      <c r="K434" s="129"/>
    </row>
    <row r="435" spans="1:11" hidden="1" x14ac:dyDescent="0.25">
      <c r="A435" s="83" t="s">
        <v>153</v>
      </c>
      <c r="B435" s="85" t="s">
        <v>154</v>
      </c>
      <c r="C435" s="85" t="s">
        <v>370</v>
      </c>
      <c r="D435" s="217" t="s">
        <v>171</v>
      </c>
      <c r="E435" s="217" t="s">
        <v>157</v>
      </c>
      <c r="F435" s="217" t="s">
        <v>158</v>
      </c>
      <c r="G435" s="217" t="s">
        <v>159</v>
      </c>
      <c r="H435" s="83" t="s">
        <v>324</v>
      </c>
      <c r="I435" s="88"/>
      <c r="J435" s="88"/>
      <c r="K435" s="129"/>
    </row>
    <row r="436" spans="1:11" hidden="1" x14ac:dyDescent="0.25">
      <c r="A436" s="83" t="s">
        <v>153</v>
      </c>
      <c r="B436" s="85" t="s">
        <v>154</v>
      </c>
      <c r="C436" s="85" t="s">
        <v>370</v>
      </c>
      <c r="D436" s="217" t="s">
        <v>171</v>
      </c>
      <c r="E436" s="217" t="s">
        <v>157</v>
      </c>
      <c r="F436" s="217" t="s">
        <v>158</v>
      </c>
      <c r="G436" s="217" t="s">
        <v>159</v>
      </c>
      <c r="H436" s="83" t="s">
        <v>209</v>
      </c>
      <c r="I436" s="88"/>
      <c r="J436" s="88"/>
      <c r="K436" s="129"/>
    </row>
    <row r="437" spans="1:11" hidden="1" x14ac:dyDescent="0.25">
      <c r="A437" s="83" t="s">
        <v>153</v>
      </c>
      <c r="B437" s="85" t="s">
        <v>154</v>
      </c>
      <c r="C437" s="85" t="s">
        <v>370</v>
      </c>
      <c r="D437" s="217" t="s">
        <v>171</v>
      </c>
      <c r="E437" s="217" t="s">
        <v>157</v>
      </c>
      <c r="F437" s="217" t="s">
        <v>158</v>
      </c>
      <c r="G437" s="217" t="s">
        <v>159</v>
      </c>
      <c r="H437" s="83" t="s">
        <v>210</v>
      </c>
      <c r="I437" s="88"/>
      <c r="J437" s="88"/>
      <c r="K437" s="129"/>
    </row>
    <row r="438" spans="1:11" hidden="1" x14ac:dyDescent="0.25">
      <c r="A438" s="83" t="s">
        <v>153</v>
      </c>
      <c r="B438" s="85" t="s">
        <v>154</v>
      </c>
      <c r="C438" s="85" t="s">
        <v>370</v>
      </c>
      <c r="D438" s="217" t="s">
        <v>171</v>
      </c>
      <c r="E438" s="217" t="s">
        <v>157</v>
      </c>
      <c r="F438" s="217" t="s">
        <v>158</v>
      </c>
      <c r="G438" s="217" t="s">
        <v>159</v>
      </c>
      <c r="H438" s="83" t="s">
        <v>211</v>
      </c>
      <c r="I438" s="88"/>
      <c r="J438" s="88"/>
      <c r="K438" s="129"/>
    </row>
    <row r="439" spans="1:11" hidden="1" x14ac:dyDescent="0.25">
      <c r="A439" s="83" t="s">
        <v>153</v>
      </c>
      <c r="B439" s="85" t="s">
        <v>154</v>
      </c>
      <c r="C439" s="85" t="s">
        <v>370</v>
      </c>
      <c r="D439" s="217" t="s">
        <v>171</v>
      </c>
      <c r="E439" s="217" t="s">
        <v>157</v>
      </c>
      <c r="F439" s="217" t="s">
        <v>158</v>
      </c>
      <c r="G439" s="217" t="s">
        <v>159</v>
      </c>
      <c r="H439" s="83" t="s">
        <v>212</v>
      </c>
      <c r="I439" s="88"/>
      <c r="J439" s="88"/>
      <c r="K439" s="129"/>
    </row>
    <row r="440" spans="1:11" hidden="1" x14ac:dyDescent="0.25">
      <c r="A440" s="83" t="s">
        <v>153</v>
      </c>
      <c r="B440" s="85" t="s">
        <v>154</v>
      </c>
      <c r="C440" s="85" t="s">
        <v>370</v>
      </c>
      <c r="D440" s="85" t="s">
        <v>160</v>
      </c>
      <c r="E440" s="85" t="s">
        <v>161</v>
      </c>
      <c r="F440" s="85" t="s">
        <v>158</v>
      </c>
      <c r="G440" s="85" t="s">
        <v>159</v>
      </c>
      <c r="H440" s="83" t="s">
        <v>194</v>
      </c>
      <c r="I440" s="88"/>
      <c r="J440" s="88"/>
      <c r="K440" s="129"/>
    </row>
    <row r="441" spans="1:11" hidden="1" x14ac:dyDescent="0.25">
      <c r="A441" s="83" t="s">
        <v>153</v>
      </c>
      <c r="B441" s="85" t="s">
        <v>154</v>
      </c>
      <c r="C441" s="85" t="s">
        <v>370</v>
      </c>
      <c r="D441" s="217" t="s">
        <v>160</v>
      </c>
      <c r="E441" s="217" t="s">
        <v>161</v>
      </c>
      <c r="F441" s="217" t="s">
        <v>158</v>
      </c>
      <c r="G441" s="217" t="s">
        <v>159</v>
      </c>
      <c r="H441" s="83" t="s">
        <v>325</v>
      </c>
      <c r="I441" s="88"/>
      <c r="J441" s="88"/>
      <c r="K441" s="129"/>
    </row>
    <row r="442" spans="1:11" hidden="1" x14ac:dyDescent="0.25">
      <c r="A442" s="83" t="s">
        <v>153</v>
      </c>
      <c r="B442" s="85" t="s">
        <v>154</v>
      </c>
      <c r="C442" s="85" t="s">
        <v>370</v>
      </c>
      <c r="D442" s="217" t="s">
        <v>160</v>
      </c>
      <c r="E442" s="217" t="s">
        <v>161</v>
      </c>
      <c r="F442" s="217" t="s">
        <v>158</v>
      </c>
      <c r="G442" s="217" t="s">
        <v>159</v>
      </c>
      <c r="H442" s="83" t="s">
        <v>327</v>
      </c>
      <c r="I442" s="88"/>
      <c r="J442" s="88"/>
      <c r="K442" s="129"/>
    </row>
    <row r="443" spans="1:11" hidden="1" x14ac:dyDescent="0.25">
      <c r="A443" s="83" t="s">
        <v>153</v>
      </c>
      <c r="B443" s="85" t="s">
        <v>154</v>
      </c>
      <c r="C443" s="85" t="s">
        <v>370</v>
      </c>
      <c r="D443" s="217" t="s">
        <v>160</v>
      </c>
      <c r="E443" s="217" t="s">
        <v>161</v>
      </c>
      <c r="F443" s="217" t="s">
        <v>158</v>
      </c>
      <c r="G443" s="217" t="s">
        <v>159</v>
      </c>
      <c r="H443" s="83" t="s">
        <v>326</v>
      </c>
      <c r="I443" s="88"/>
      <c r="J443" s="88"/>
      <c r="K443" s="129"/>
    </row>
    <row r="444" spans="1:11" hidden="1" x14ac:dyDescent="0.25">
      <c r="A444" s="83" t="s">
        <v>153</v>
      </c>
      <c r="B444" s="85" t="s">
        <v>154</v>
      </c>
      <c r="C444" s="85" t="s">
        <v>370</v>
      </c>
      <c r="D444" s="217" t="s">
        <v>160</v>
      </c>
      <c r="E444" s="217" t="s">
        <v>161</v>
      </c>
      <c r="F444" s="217" t="s">
        <v>158</v>
      </c>
      <c r="G444" s="217" t="s">
        <v>159</v>
      </c>
      <c r="H444" s="83" t="s">
        <v>220</v>
      </c>
      <c r="I444" s="88"/>
      <c r="J444" s="88"/>
      <c r="K444" s="129"/>
    </row>
    <row r="445" spans="1:11" hidden="1" x14ac:dyDescent="0.25">
      <c r="A445" s="83" t="s">
        <v>153</v>
      </c>
      <c r="B445" s="85" t="s">
        <v>154</v>
      </c>
      <c r="C445" s="85" t="s">
        <v>370</v>
      </c>
      <c r="D445" s="217" t="s">
        <v>160</v>
      </c>
      <c r="E445" s="217" t="s">
        <v>161</v>
      </c>
      <c r="F445" s="217" t="s">
        <v>158</v>
      </c>
      <c r="G445" s="217" t="s">
        <v>159</v>
      </c>
      <c r="H445" s="83" t="s">
        <v>207</v>
      </c>
      <c r="I445" s="88"/>
      <c r="J445" s="88"/>
      <c r="K445" s="129"/>
    </row>
    <row r="446" spans="1:11" hidden="1" x14ac:dyDescent="0.25">
      <c r="A446" s="83" t="s">
        <v>153</v>
      </c>
      <c r="B446" s="85" t="s">
        <v>154</v>
      </c>
      <c r="C446" s="85" t="s">
        <v>370</v>
      </c>
      <c r="D446" s="217" t="s">
        <v>160</v>
      </c>
      <c r="E446" s="217" t="s">
        <v>161</v>
      </c>
      <c r="F446" s="217" t="s">
        <v>158</v>
      </c>
      <c r="G446" s="217" t="s">
        <v>159</v>
      </c>
      <c r="H446" s="83" t="s">
        <v>324</v>
      </c>
      <c r="I446" s="88"/>
      <c r="J446" s="88"/>
      <c r="K446" s="129"/>
    </row>
    <row r="447" spans="1:11" hidden="1" x14ac:dyDescent="0.25">
      <c r="A447" s="83" t="s">
        <v>153</v>
      </c>
      <c r="B447" s="85" t="s">
        <v>154</v>
      </c>
      <c r="C447" s="85" t="s">
        <v>370</v>
      </c>
      <c r="D447" s="217" t="s">
        <v>160</v>
      </c>
      <c r="E447" s="217" t="s">
        <v>161</v>
      </c>
      <c r="F447" s="217" t="s">
        <v>158</v>
      </c>
      <c r="G447" s="217" t="s">
        <v>159</v>
      </c>
      <c r="H447" s="83" t="s">
        <v>208</v>
      </c>
      <c r="I447" s="88"/>
      <c r="J447" s="88"/>
      <c r="K447" s="129"/>
    </row>
    <row r="448" spans="1:11" hidden="1" x14ac:dyDescent="0.25">
      <c r="A448" s="83" t="s">
        <v>153</v>
      </c>
      <c r="B448" s="85" t="s">
        <v>154</v>
      </c>
      <c r="C448" s="85" t="s">
        <v>370</v>
      </c>
      <c r="D448" s="217" t="s">
        <v>160</v>
      </c>
      <c r="E448" s="217" t="s">
        <v>161</v>
      </c>
      <c r="F448" s="217" t="s">
        <v>158</v>
      </c>
      <c r="G448" s="217" t="s">
        <v>159</v>
      </c>
      <c r="H448" s="83" t="s">
        <v>209</v>
      </c>
      <c r="I448" s="88"/>
      <c r="J448" s="88"/>
      <c r="K448" s="129"/>
    </row>
    <row r="449" spans="1:11" hidden="1" x14ac:dyDescent="0.25">
      <c r="A449" s="83" t="s">
        <v>153</v>
      </c>
      <c r="B449" s="85" t="s">
        <v>154</v>
      </c>
      <c r="C449" s="85" t="s">
        <v>370</v>
      </c>
      <c r="D449" s="217" t="s">
        <v>160</v>
      </c>
      <c r="E449" s="217" t="s">
        <v>161</v>
      </c>
      <c r="F449" s="217" t="s">
        <v>158</v>
      </c>
      <c r="G449" s="217" t="s">
        <v>159</v>
      </c>
      <c r="H449" s="83" t="s">
        <v>210</v>
      </c>
      <c r="I449" s="88"/>
      <c r="J449" s="88"/>
      <c r="K449" s="129"/>
    </row>
    <row r="450" spans="1:11" hidden="1" x14ac:dyDescent="0.25">
      <c r="A450" s="83" t="s">
        <v>153</v>
      </c>
      <c r="B450" s="85" t="s">
        <v>154</v>
      </c>
      <c r="C450" s="85" t="s">
        <v>370</v>
      </c>
      <c r="D450" s="217" t="s">
        <v>160</v>
      </c>
      <c r="E450" s="217" t="s">
        <v>161</v>
      </c>
      <c r="F450" s="217" t="s">
        <v>158</v>
      </c>
      <c r="G450" s="217" t="s">
        <v>159</v>
      </c>
      <c r="H450" s="83" t="s">
        <v>211</v>
      </c>
      <c r="I450" s="88"/>
      <c r="J450" s="88"/>
      <c r="K450" s="129"/>
    </row>
    <row r="451" spans="1:11" hidden="1" x14ac:dyDescent="0.25">
      <c r="A451" s="83" t="s">
        <v>153</v>
      </c>
      <c r="B451" s="85" t="s">
        <v>154</v>
      </c>
      <c r="C451" s="85" t="s">
        <v>370</v>
      </c>
      <c r="D451" s="217" t="s">
        <v>160</v>
      </c>
      <c r="E451" s="217" t="s">
        <v>161</v>
      </c>
      <c r="F451" s="217" t="s">
        <v>158</v>
      </c>
      <c r="G451" s="217" t="s">
        <v>159</v>
      </c>
      <c r="H451" s="83" t="s">
        <v>212</v>
      </c>
      <c r="I451" s="88"/>
      <c r="J451" s="88"/>
      <c r="K451" s="129"/>
    </row>
    <row r="452" spans="1:11" hidden="1" x14ac:dyDescent="0.25">
      <c r="A452" s="83" t="s">
        <v>153</v>
      </c>
      <c r="B452" s="85" t="s">
        <v>154</v>
      </c>
      <c r="C452" s="85" t="s">
        <v>370</v>
      </c>
      <c r="D452" s="85" t="s">
        <v>172</v>
      </c>
      <c r="E452" s="85" t="s">
        <v>161</v>
      </c>
      <c r="F452" s="85" t="s">
        <v>158</v>
      </c>
      <c r="G452" s="85" t="s">
        <v>159</v>
      </c>
      <c r="H452" s="83" t="s">
        <v>194</v>
      </c>
      <c r="I452" s="88"/>
      <c r="J452" s="88"/>
      <c r="K452" s="129"/>
    </row>
    <row r="453" spans="1:11" hidden="1" x14ac:dyDescent="0.25">
      <c r="A453" s="83" t="s">
        <v>153</v>
      </c>
      <c r="B453" s="85" t="s">
        <v>154</v>
      </c>
      <c r="C453" s="85" t="s">
        <v>370</v>
      </c>
      <c r="D453" s="217" t="s">
        <v>172</v>
      </c>
      <c r="E453" s="217" t="s">
        <v>161</v>
      </c>
      <c r="F453" s="217" t="s">
        <v>158</v>
      </c>
      <c r="G453" s="217" t="s">
        <v>159</v>
      </c>
      <c r="H453" s="83" t="s">
        <v>207</v>
      </c>
      <c r="I453" s="88"/>
      <c r="J453" s="88"/>
      <c r="K453" s="129"/>
    </row>
    <row r="454" spans="1:11" hidden="1" x14ac:dyDescent="0.25">
      <c r="A454" s="83" t="s">
        <v>153</v>
      </c>
      <c r="B454" s="85" t="s">
        <v>154</v>
      </c>
      <c r="C454" s="85" t="s">
        <v>370</v>
      </c>
      <c r="D454" s="217" t="s">
        <v>172</v>
      </c>
      <c r="E454" s="217" t="s">
        <v>161</v>
      </c>
      <c r="F454" s="217" t="s">
        <v>158</v>
      </c>
      <c r="G454" s="217" t="s">
        <v>159</v>
      </c>
      <c r="H454" s="83" t="s">
        <v>212</v>
      </c>
      <c r="I454" s="88"/>
      <c r="J454" s="88"/>
      <c r="K454" s="129"/>
    </row>
    <row r="455" spans="1:11" hidden="1" x14ac:dyDescent="0.25">
      <c r="A455" s="83" t="s">
        <v>153</v>
      </c>
      <c r="B455" s="85" t="s">
        <v>154</v>
      </c>
      <c r="C455" s="85" t="s">
        <v>370</v>
      </c>
      <c r="D455" s="85" t="s">
        <v>162</v>
      </c>
      <c r="E455" s="85" t="s">
        <v>163</v>
      </c>
      <c r="F455" s="85" t="s">
        <v>158</v>
      </c>
      <c r="G455" s="85" t="s">
        <v>159</v>
      </c>
      <c r="H455" s="83" t="s">
        <v>194</v>
      </c>
      <c r="I455" s="88"/>
      <c r="J455" s="88"/>
      <c r="K455" s="129"/>
    </row>
    <row r="456" spans="1:11" hidden="1" x14ac:dyDescent="0.25">
      <c r="A456" s="83" t="s">
        <v>153</v>
      </c>
      <c r="B456" s="85" t="s">
        <v>154</v>
      </c>
      <c r="C456" s="85" t="s">
        <v>370</v>
      </c>
      <c r="D456" s="217" t="s">
        <v>162</v>
      </c>
      <c r="E456" s="217" t="s">
        <v>163</v>
      </c>
      <c r="F456" s="217" t="s">
        <v>158</v>
      </c>
      <c r="G456" s="217" t="s">
        <v>159</v>
      </c>
      <c r="H456" s="83" t="s">
        <v>325</v>
      </c>
      <c r="I456" s="88"/>
      <c r="J456" s="88"/>
      <c r="K456" s="129"/>
    </row>
    <row r="457" spans="1:11" hidden="1" x14ac:dyDescent="0.25">
      <c r="A457" s="83" t="s">
        <v>153</v>
      </c>
      <c r="B457" s="85" t="s">
        <v>154</v>
      </c>
      <c r="C457" s="85" t="s">
        <v>370</v>
      </c>
      <c r="D457" s="217" t="s">
        <v>162</v>
      </c>
      <c r="E457" s="217" t="s">
        <v>163</v>
      </c>
      <c r="F457" s="217" t="s">
        <v>158</v>
      </c>
      <c r="G457" s="217" t="s">
        <v>159</v>
      </c>
      <c r="H457" s="83" t="s">
        <v>326</v>
      </c>
      <c r="I457" s="88"/>
      <c r="J457" s="88"/>
      <c r="K457" s="129"/>
    </row>
    <row r="458" spans="1:11" hidden="1" x14ac:dyDescent="0.25">
      <c r="A458" s="83" t="s">
        <v>153</v>
      </c>
      <c r="B458" s="85" t="s">
        <v>154</v>
      </c>
      <c r="C458" s="85" t="s">
        <v>370</v>
      </c>
      <c r="D458" s="217" t="s">
        <v>162</v>
      </c>
      <c r="E458" s="217" t="s">
        <v>163</v>
      </c>
      <c r="F458" s="217" t="s">
        <v>158</v>
      </c>
      <c r="G458" s="217" t="s">
        <v>159</v>
      </c>
      <c r="H458" s="83" t="s">
        <v>207</v>
      </c>
      <c r="I458" s="88"/>
      <c r="J458" s="88"/>
      <c r="K458" s="129"/>
    </row>
    <row r="459" spans="1:11" hidden="1" x14ac:dyDescent="0.25">
      <c r="A459" s="83" t="s">
        <v>153</v>
      </c>
      <c r="B459" s="85" t="s">
        <v>154</v>
      </c>
      <c r="C459" s="85" t="s">
        <v>370</v>
      </c>
      <c r="D459" s="217" t="s">
        <v>162</v>
      </c>
      <c r="E459" s="217" t="s">
        <v>163</v>
      </c>
      <c r="F459" s="217" t="s">
        <v>158</v>
      </c>
      <c r="G459" s="217" t="s">
        <v>159</v>
      </c>
      <c r="H459" s="83" t="s">
        <v>324</v>
      </c>
      <c r="I459" s="88"/>
      <c r="J459" s="88"/>
      <c r="K459" s="129"/>
    </row>
    <row r="460" spans="1:11" hidden="1" x14ac:dyDescent="0.25">
      <c r="A460" s="83" t="s">
        <v>153</v>
      </c>
      <c r="B460" s="85" t="s">
        <v>154</v>
      </c>
      <c r="C460" s="85" t="s">
        <v>370</v>
      </c>
      <c r="D460" s="217" t="s">
        <v>162</v>
      </c>
      <c r="E460" s="217" t="s">
        <v>163</v>
      </c>
      <c r="F460" s="217" t="s">
        <v>158</v>
      </c>
      <c r="G460" s="217" t="s">
        <v>159</v>
      </c>
      <c r="H460" s="83" t="s">
        <v>208</v>
      </c>
      <c r="I460" s="88"/>
      <c r="J460" s="88"/>
      <c r="K460" s="129"/>
    </row>
    <row r="461" spans="1:11" hidden="1" x14ac:dyDescent="0.25">
      <c r="A461" s="83" t="s">
        <v>153</v>
      </c>
      <c r="B461" s="85" t="s">
        <v>154</v>
      </c>
      <c r="C461" s="85" t="s">
        <v>370</v>
      </c>
      <c r="D461" s="217" t="s">
        <v>162</v>
      </c>
      <c r="E461" s="217" t="s">
        <v>163</v>
      </c>
      <c r="F461" s="217" t="s">
        <v>158</v>
      </c>
      <c r="G461" s="217" t="s">
        <v>159</v>
      </c>
      <c r="H461" s="83" t="s">
        <v>209</v>
      </c>
      <c r="I461" s="88"/>
      <c r="J461" s="88"/>
      <c r="K461" s="129"/>
    </row>
    <row r="462" spans="1:11" hidden="1" x14ac:dyDescent="0.25">
      <c r="A462" s="83" t="s">
        <v>153</v>
      </c>
      <c r="B462" s="85" t="s">
        <v>154</v>
      </c>
      <c r="C462" s="85" t="s">
        <v>370</v>
      </c>
      <c r="D462" s="217" t="s">
        <v>162</v>
      </c>
      <c r="E462" s="217" t="s">
        <v>163</v>
      </c>
      <c r="F462" s="217" t="s">
        <v>158</v>
      </c>
      <c r="G462" s="217" t="s">
        <v>159</v>
      </c>
      <c r="H462" s="83" t="s">
        <v>210</v>
      </c>
      <c r="I462" s="88"/>
      <c r="J462" s="88"/>
      <c r="K462" s="129"/>
    </row>
    <row r="463" spans="1:11" hidden="1" x14ac:dyDescent="0.25">
      <c r="A463" s="83" t="s">
        <v>153</v>
      </c>
      <c r="B463" s="85" t="s">
        <v>154</v>
      </c>
      <c r="C463" s="85" t="s">
        <v>370</v>
      </c>
      <c r="D463" s="217" t="s">
        <v>162</v>
      </c>
      <c r="E463" s="217" t="s">
        <v>163</v>
      </c>
      <c r="F463" s="217" t="s">
        <v>158</v>
      </c>
      <c r="G463" s="217" t="s">
        <v>159</v>
      </c>
      <c r="H463" s="83" t="s">
        <v>211</v>
      </c>
      <c r="I463" s="88"/>
      <c r="J463" s="88"/>
      <c r="K463" s="129"/>
    </row>
    <row r="464" spans="1:11" hidden="1" x14ac:dyDescent="0.25">
      <c r="A464" s="83" t="s">
        <v>153</v>
      </c>
      <c r="B464" s="85" t="s">
        <v>154</v>
      </c>
      <c r="C464" s="85" t="s">
        <v>370</v>
      </c>
      <c r="D464" s="217" t="s">
        <v>162</v>
      </c>
      <c r="E464" s="217" t="s">
        <v>163</v>
      </c>
      <c r="F464" s="217" t="s">
        <v>158</v>
      </c>
      <c r="G464" s="217" t="s">
        <v>159</v>
      </c>
      <c r="H464" s="83" t="s">
        <v>212</v>
      </c>
      <c r="I464" s="88"/>
      <c r="J464" s="88"/>
      <c r="K464" s="129"/>
    </row>
    <row r="465" spans="1:11" hidden="1" x14ac:dyDescent="0.25">
      <c r="A465" s="83" t="s">
        <v>153</v>
      </c>
      <c r="B465" s="85" t="s">
        <v>154</v>
      </c>
      <c r="C465" s="85" t="s">
        <v>370</v>
      </c>
      <c r="D465" s="85" t="s">
        <v>164</v>
      </c>
      <c r="E465" s="85" t="s">
        <v>165</v>
      </c>
      <c r="F465" s="85" t="s">
        <v>158</v>
      </c>
      <c r="G465" s="85" t="s">
        <v>159</v>
      </c>
      <c r="H465" s="83" t="s">
        <v>194</v>
      </c>
      <c r="I465" s="88"/>
      <c r="J465" s="88"/>
      <c r="K465" s="129"/>
    </row>
    <row r="466" spans="1:11" hidden="1" x14ac:dyDescent="0.25">
      <c r="A466" s="83" t="s">
        <v>153</v>
      </c>
      <c r="B466" s="85" t="s">
        <v>154</v>
      </c>
      <c r="C466" s="85" t="s">
        <v>370</v>
      </c>
      <c r="D466" s="217" t="s">
        <v>164</v>
      </c>
      <c r="E466" s="217" t="s">
        <v>165</v>
      </c>
      <c r="F466" s="217" t="s">
        <v>158</v>
      </c>
      <c r="G466" s="217" t="s">
        <v>159</v>
      </c>
      <c r="H466" s="83" t="s">
        <v>220</v>
      </c>
      <c r="I466" s="88"/>
      <c r="J466" s="88"/>
      <c r="K466" s="129"/>
    </row>
    <row r="467" spans="1:11" hidden="1" x14ac:dyDescent="0.25">
      <c r="A467" s="83" t="s">
        <v>153</v>
      </c>
      <c r="B467" s="85" t="s">
        <v>154</v>
      </c>
      <c r="C467" s="85" t="s">
        <v>370</v>
      </c>
      <c r="D467" s="217" t="s">
        <v>164</v>
      </c>
      <c r="E467" s="217" t="s">
        <v>165</v>
      </c>
      <c r="F467" s="217" t="s">
        <v>158</v>
      </c>
      <c r="G467" s="217" t="s">
        <v>159</v>
      </c>
      <c r="H467" s="83" t="s">
        <v>207</v>
      </c>
      <c r="I467" s="88"/>
      <c r="J467" s="88"/>
      <c r="K467" s="129"/>
    </row>
    <row r="468" spans="1:11" hidden="1" x14ac:dyDescent="0.25">
      <c r="A468" s="83" t="s">
        <v>153</v>
      </c>
      <c r="B468" s="85" t="s">
        <v>154</v>
      </c>
      <c r="C468" s="85" t="s">
        <v>370</v>
      </c>
      <c r="D468" s="217" t="s">
        <v>164</v>
      </c>
      <c r="E468" s="217" t="s">
        <v>165</v>
      </c>
      <c r="F468" s="217" t="s">
        <v>158</v>
      </c>
      <c r="G468" s="217" t="s">
        <v>159</v>
      </c>
      <c r="H468" s="83" t="s">
        <v>324</v>
      </c>
      <c r="I468" s="88"/>
      <c r="J468" s="88"/>
      <c r="K468" s="129"/>
    </row>
    <row r="469" spans="1:11" hidden="1" x14ac:dyDescent="0.25">
      <c r="A469" s="83" t="s">
        <v>153</v>
      </c>
      <c r="B469" s="85" t="s">
        <v>154</v>
      </c>
      <c r="C469" s="85" t="s">
        <v>370</v>
      </c>
      <c r="D469" s="217" t="s">
        <v>164</v>
      </c>
      <c r="E469" s="217" t="s">
        <v>165</v>
      </c>
      <c r="F469" s="217" t="s">
        <v>158</v>
      </c>
      <c r="G469" s="217" t="s">
        <v>159</v>
      </c>
      <c r="H469" s="83" t="s">
        <v>209</v>
      </c>
      <c r="I469" s="88"/>
      <c r="J469" s="88"/>
      <c r="K469" s="129"/>
    </row>
    <row r="470" spans="1:11" hidden="1" x14ac:dyDescent="0.25">
      <c r="A470" s="83" t="s">
        <v>153</v>
      </c>
      <c r="B470" s="85" t="s">
        <v>154</v>
      </c>
      <c r="C470" s="85" t="s">
        <v>370</v>
      </c>
      <c r="D470" s="217" t="s">
        <v>164</v>
      </c>
      <c r="E470" s="217" t="s">
        <v>165</v>
      </c>
      <c r="F470" s="217" t="s">
        <v>158</v>
      </c>
      <c r="G470" s="217" t="s">
        <v>159</v>
      </c>
      <c r="H470" s="83" t="s">
        <v>210</v>
      </c>
      <c r="I470" s="88"/>
      <c r="J470" s="88"/>
      <c r="K470" s="129"/>
    </row>
    <row r="471" spans="1:11" hidden="1" x14ac:dyDescent="0.25">
      <c r="A471" s="83" t="s">
        <v>153</v>
      </c>
      <c r="B471" s="85" t="s">
        <v>154</v>
      </c>
      <c r="C471" s="85" t="s">
        <v>370</v>
      </c>
      <c r="D471" s="217" t="s">
        <v>164</v>
      </c>
      <c r="E471" s="217" t="s">
        <v>165</v>
      </c>
      <c r="F471" s="217" t="s">
        <v>158</v>
      </c>
      <c r="G471" s="217" t="s">
        <v>159</v>
      </c>
      <c r="H471" s="83" t="s">
        <v>211</v>
      </c>
      <c r="I471" s="88"/>
      <c r="J471" s="88"/>
      <c r="K471" s="129"/>
    </row>
    <row r="472" spans="1:11" hidden="1" x14ac:dyDescent="0.25">
      <c r="A472" s="83" t="s">
        <v>153</v>
      </c>
      <c r="B472" s="85" t="s">
        <v>154</v>
      </c>
      <c r="C472" s="85" t="s">
        <v>370</v>
      </c>
      <c r="D472" s="217" t="s">
        <v>164</v>
      </c>
      <c r="E472" s="217" t="s">
        <v>165</v>
      </c>
      <c r="F472" s="217" t="s">
        <v>158</v>
      </c>
      <c r="G472" s="217" t="s">
        <v>159</v>
      </c>
      <c r="H472" s="83" t="s">
        <v>212</v>
      </c>
      <c r="I472" s="88"/>
      <c r="J472" s="88"/>
      <c r="K472" s="129"/>
    </row>
    <row r="473" spans="1:11" hidden="1" x14ac:dyDescent="0.25">
      <c r="A473" s="83" t="s">
        <v>153</v>
      </c>
      <c r="B473" s="85" t="s">
        <v>154</v>
      </c>
      <c r="C473" s="85" t="s">
        <v>370</v>
      </c>
      <c r="D473" s="85" t="s">
        <v>177</v>
      </c>
      <c r="E473" s="85" t="s">
        <v>178</v>
      </c>
      <c r="F473" s="85" t="s">
        <v>158</v>
      </c>
      <c r="G473" s="85" t="s">
        <v>159</v>
      </c>
      <c r="H473" s="83" t="s">
        <v>194</v>
      </c>
      <c r="I473" s="88"/>
      <c r="J473" s="88"/>
      <c r="K473" s="129"/>
    </row>
    <row r="474" spans="1:11" hidden="1" x14ac:dyDescent="0.25">
      <c r="A474" s="83" t="s">
        <v>153</v>
      </c>
      <c r="B474" s="85" t="s">
        <v>154</v>
      </c>
      <c r="C474" s="85" t="s">
        <v>370</v>
      </c>
      <c r="D474" s="217" t="s">
        <v>177</v>
      </c>
      <c r="E474" s="217" t="s">
        <v>178</v>
      </c>
      <c r="F474" s="217" t="s">
        <v>158</v>
      </c>
      <c r="G474" s="217" t="s">
        <v>159</v>
      </c>
      <c r="H474" s="83" t="s">
        <v>324</v>
      </c>
      <c r="I474" s="88"/>
      <c r="J474" s="88"/>
      <c r="K474" s="129"/>
    </row>
    <row r="475" spans="1:11" hidden="1" x14ac:dyDescent="0.25">
      <c r="A475" s="83" t="s">
        <v>153</v>
      </c>
      <c r="B475" s="85" t="s">
        <v>154</v>
      </c>
      <c r="C475" s="85" t="s">
        <v>370</v>
      </c>
      <c r="D475" s="217" t="s">
        <v>177</v>
      </c>
      <c r="E475" s="217" t="s">
        <v>178</v>
      </c>
      <c r="F475" s="217" t="s">
        <v>158</v>
      </c>
      <c r="G475" s="217" t="s">
        <v>159</v>
      </c>
      <c r="H475" s="83" t="s">
        <v>212</v>
      </c>
      <c r="I475" s="88"/>
      <c r="J475" s="88"/>
      <c r="K475" s="129"/>
    </row>
    <row r="476" spans="1:11" hidden="1" x14ac:dyDescent="0.25">
      <c r="A476" s="83" t="s">
        <v>153</v>
      </c>
      <c r="B476" s="85" t="s">
        <v>154</v>
      </c>
      <c r="C476" s="85" t="s">
        <v>370</v>
      </c>
      <c r="D476" s="85" t="s">
        <v>166</v>
      </c>
      <c r="E476" s="85" t="s">
        <v>167</v>
      </c>
      <c r="F476" s="85" t="s">
        <v>158</v>
      </c>
      <c r="G476" s="85" t="s">
        <v>159</v>
      </c>
      <c r="H476" s="83" t="s">
        <v>194</v>
      </c>
      <c r="I476" s="88"/>
      <c r="J476" s="88"/>
      <c r="K476" s="129"/>
    </row>
    <row r="477" spans="1:11" hidden="1" x14ac:dyDescent="0.25">
      <c r="A477" s="83" t="s">
        <v>153</v>
      </c>
      <c r="B477" s="85" t="s">
        <v>154</v>
      </c>
      <c r="C477" s="85" t="s">
        <v>370</v>
      </c>
      <c r="D477" s="84" t="s">
        <v>166</v>
      </c>
      <c r="E477" s="84" t="s">
        <v>167</v>
      </c>
      <c r="F477" s="84" t="s">
        <v>158</v>
      </c>
      <c r="G477" s="84" t="s">
        <v>159</v>
      </c>
      <c r="H477" s="83" t="s">
        <v>209</v>
      </c>
      <c r="I477" s="89">
        <v>-1.862645149230957E-9</v>
      </c>
      <c r="J477" s="89"/>
      <c r="K477" s="130">
        <v>244913.79999999978</v>
      </c>
    </row>
    <row r="479" spans="1:11" x14ac:dyDescent="0.25">
      <c r="I479" s="90">
        <v>45535926.986999989</v>
      </c>
      <c r="J479" t="s">
        <v>369</v>
      </c>
    </row>
    <row r="480" spans="1:11" ht="15.75" x14ac:dyDescent="0.25">
      <c r="H480" s="203" t="s">
        <v>368</v>
      </c>
      <c r="I480" s="90">
        <v>34000</v>
      </c>
      <c r="J480" t="s">
        <v>367</v>
      </c>
    </row>
    <row r="482" spans="8:11" ht="15.75" x14ac:dyDescent="0.25">
      <c r="H482" s="203" t="s">
        <v>233</v>
      </c>
      <c r="I482" s="90">
        <v>32501451</v>
      </c>
      <c r="J482" t="s">
        <v>366</v>
      </c>
      <c r="K482"/>
    </row>
    <row r="483" spans="8:11" ht="15.75" x14ac:dyDescent="0.25">
      <c r="H483" s="203" t="s">
        <v>234</v>
      </c>
      <c r="I483" s="94">
        <v>31045535</v>
      </c>
      <c r="J483" t="s">
        <v>359</v>
      </c>
      <c r="K483"/>
    </row>
    <row r="484" spans="8:11" x14ac:dyDescent="0.25">
      <c r="I484" s="91">
        <v>1455916</v>
      </c>
      <c r="J484" t="s">
        <v>174</v>
      </c>
      <c r="K484"/>
    </row>
    <row r="485" spans="8:11" x14ac:dyDescent="0.25">
      <c r="I485"/>
      <c r="K485"/>
    </row>
    <row r="486" spans="8:11" ht="20.25" customHeight="1" thickBot="1" x14ac:dyDescent="0.3">
      <c r="I486" s="95">
        <v>47025842.986999989</v>
      </c>
      <c r="J486" t="s">
        <v>175</v>
      </c>
      <c r="K486"/>
    </row>
    <row r="487" spans="8:11" ht="15.75" thickTop="1" x14ac:dyDescent="0.25"/>
  </sheetData>
  <autoFilter ref="A8:K477">
    <filterColumn colId="7">
      <filters>
        <filter val="0.04350900"/>
        <filter val="0.04367000"/>
        <filter val="0.04368900"/>
        <filter val="0.04395900"/>
        <filter val="0.04409000"/>
        <filter val="0.04427000"/>
        <filter val="0.04438900"/>
        <filter val="0.04454000"/>
        <filter val="0.04457900"/>
        <filter val="0.04484900"/>
        <filter val="0.04497000"/>
        <filter val="0.04516000"/>
        <filter val="0.04543000"/>
      </filters>
    </filterColumn>
    <filterColumn colId="8">
      <filters>
        <filter val="1,070,320"/>
        <filter val="1,197,838"/>
        <filter val="1,288,843"/>
        <filter val="1,303"/>
        <filter val="1,316,320"/>
        <filter val="1,333,200"/>
        <filter val="1,390,261"/>
        <filter val="1,476,610"/>
        <filter val="1,789,159"/>
        <filter val="1,878,517"/>
        <filter val="1,949,591"/>
        <filter val="103"/>
        <filter val="110,039"/>
        <filter val="111,017"/>
        <filter val="125,576"/>
        <filter val="13,200"/>
        <filter val="13,987"/>
        <filter val="14,878"/>
        <filter val="15,536"/>
        <filter val="-16,369"/>
        <filter val="165,563"/>
        <filter val="-171"/>
        <filter val="19,118"/>
        <filter val="193,456"/>
        <filter val="2,036,215"/>
        <filter val="2,059,839"/>
        <filter val="2,223,764"/>
        <filter val="2,280"/>
        <filter val="2,459,560"/>
        <filter val="2,519,235"/>
        <filter val="2,539,689"/>
        <filter val="2,861,715"/>
        <filter val="211,200"/>
        <filter val="227,900"/>
        <filter val="26,880"/>
        <filter val="265"/>
        <filter val="281,720"/>
        <filter val="3,064,973"/>
        <filter val="314,970"/>
        <filter val="35,752"/>
        <filter val="361,560"/>
        <filter val="4,129"/>
        <filter val="4,351"/>
        <filter val="44,480"/>
        <filter val="50,240"/>
        <filter val="503,960"/>
        <filter val="51,540"/>
        <filter val="53,652"/>
        <filter val="536,873"/>
        <filter val="58,668"/>
        <filter val="7,357,080"/>
        <filter val="80"/>
        <filter val="810"/>
        <filter val="87,441"/>
        <filter val="97,210"/>
      </filters>
    </filterColumn>
  </autoFilter>
  <printOptions horizontalCentered="1"/>
  <pageMargins left="0" right="0" top="0.5" bottom="0.75" header="0.3" footer="0.1"/>
  <pageSetup scale="80" orientation="landscape" horizontalDpi="90" verticalDpi="90" r:id="rId1"/>
  <headerFooter alignWithMargins="0">
    <oddFooter>&amp;L&amp;9&amp;Z&amp;F</oddFooter>
  </headerFooter>
  <customProperties>
    <customPr name="_pios_id" r:id="rId2"/>
    <customPr name="CofWorksheetType" r:id="rId3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A5" sqref="A5:XFD5"/>
    </sheetView>
  </sheetViews>
  <sheetFormatPr defaultRowHeight="15" outlineLevelRow="1" x14ac:dyDescent="0.25"/>
  <cols>
    <col min="1" max="1" width="10" customWidth="1"/>
    <col min="2" max="2" width="30.5703125" customWidth="1"/>
    <col min="3" max="3" width="4" customWidth="1"/>
    <col min="4" max="4" width="12.85546875" customWidth="1"/>
    <col min="5" max="5" width="4.85546875" customWidth="1"/>
    <col min="6" max="6" width="11.42578125" customWidth="1"/>
    <col min="7" max="7" width="5.85546875" customWidth="1"/>
    <col min="8" max="8" width="16.5703125" customWidth="1"/>
    <col min="9" max="9" width="3.28515625" customWidth="1"/>
    <col min="12" max="12" width="0" hidden="1" customWidth="1"/>
    <col min="13" max="13" width="13.140625" hidden="1" customWidth="1"/>
    <col min="14" max="14" width="9.85546875" hidden="1" customWidth="1"/>
    <col min="15" max="15" width="11.7109375" hidden="1" customWidth="1"/>
    <col min="16" max="16" width="13.28515625" hidden="1" customWidth="1"/>
    <col min="17" max="17" width="0" hidden="1" customWidth="1"/>
    <col min="18" max="18" width="14.42578125" customWidth="1"/>
  </cols>
  <sheetData>
    <row r="1" spans="1:18" ht="26.25" x14ac:dyDescent="0.4">
      <c r="A1" s="313" t="s">
        <v>740</v>
      </c>
    </row>
    <row r="3" spans="1:18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5" spans="1:18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18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18" x14ac:dyDescent="0.25">
      <c r="B7" s="403">
        <v>44621</v>
      </c>
      <c r="C7" s="403"/>
      <c r="D7" s="403"/>
      <c r="E7" s="403"/>
      <c r="F7" s="403"/>
      <c r="G7" s="403"/>
      <c r="H7" s="403"/>
      <c r="I7" s="403"/>
    </row>
    <row r="8" spans="1:18" ht="21.75" customHeight="1" x14ac:dyDescent="0.25">
      <c r="E8" s="105"/>
    </row>
    <row r="9" spans="1:18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102" t="s">
        <v>181</v>
      </c>
      <c r="M9" s="404" t="s">
        <v>352</v>
      </c>
      <c r="N9" s="404"/>
      <c r="O9" s="404"/>
      <c r="R9" s="215"/>
    </row>
    <row r="10" spans="1:18" s="76" customFormat="1" ht="15.75" thickTop="1" x14ac:dyDescent="0.25">
      <c r="B10" s="97" t="s">
        <v>206</v>
      </c>
      <c r="C10" s="270" t="s">
        <v>139</v>
      </c>
      <c r="D10" s="314" t="s">
        <v>739</v>
      </c>
      <c r="E10" s="109" t="s">
        <v>193</v>
      </c>
      <c r="F10" s="317" t="s">
        <v>739</v>
      </c>
      <c r="H10" s="271">
        <v>1581296.7981060001</v>
      </c>
      <c r="J10" s="100"/>
      <c r="M10" s="209">
        <v>0</v>
      </c>
      <c r="N10" t="s">
        <v>345</v>
      </c>
      <c r="O10"/>
      <c r="R10" s="212"/>
    </row>
    <row r="11" spans="1:18" s="76" customFormat="1" hidden="1" outlineLevel="1" x14ac:dyDescent="0.25">
      <c r="B11" s="97">
        <v>0</v>
      </c>
      <c r="C11" s="270" t="s">
        <v>351</v>
      </c>
      <c r="D11" s="321">
        <v>0</v>
      </c>
      <c r="E11" s="109" t="s">
        <v>193</v>
      </c>
      <c r="F11" s="318" t="s">
        <v>739</v>
      </c>
      <c r="H11" s="271">
        <v>0</v>
      </c>
      <c r="J11" s="100"/>
      <c r="M11" s="209"/>
      <c r="N11"/>
      <c r="O11"/>
      <c r="R11" s="214"/>
    </row>
    <row r="12" spans="1:18" s="76" customFormat="1" ht="15.75" hidden="1" outlineLevel="1" x14ac:dyDescent="0.25">
      <c r="B12" s="97">
        <v>0</v>
      </c>
      <c r="C12" s="270" t="s">
        <v>204</v>
      </c>
      <c r="D12" s="321"/>
      <c r="E12" s="211"/>
      <c r="F12" s="318" t="s">
        <v>739</v>
      </c>
      <c r="H12" s="271">
        <v>0</v>
      </c>
      <c r="J12" s="100"/>
      <c r="M12" s="213">
        <v>0</v>
      </c>
      <c r="N12" t="s">
        <v>350</v>
      </c>
      <c r="O12"/>
      <c r="R12" s="212"/>
    </row>
    <row r="13" spans="1:18" s="76" customFormat="1" ht="15.75" hidden="1" outlineLevel="1" x14ac:dyDescent="0.25">
      <c r="B13" s="97" t="s">
        <v>349</v>
      </c>
      <c r="C13" s="270"/>
      <c r="D13" s="321">
        <v>0</v>
      </c>
      <c r="E13" s="211"/>
      <c r="F13" s="315" t="s">
        <v>739</v>
      </c>
      <c r="G13" s="109"/>
      <c r="H13" s="271">
        <v>0</v>
      </c>
      <c r="J13" s="100"/>
      <c r="M13" s="210"/>
      <c r="N13"/>
      <c r="O13"/>
    </row>
    <row r="14" spans="1:18" s="76" customFormat="1" collapsed="1" x14ac:dyDescent="0.25">
      <c r="B14" s="97" t="s">
        <v>179</v>
      </c>
      <c r="C14" s="270" t="s">
        <v>187</v>
      </c>
      <c r="D14" s="315" t="s">
        <v>739</v>
      </c>
      <c r="E14" s="109" t="s">
        <v>190</v>
      </c>
      <c r="F14" s="318" t="s">
        <v>739</v>
      </c>
      <c r="G14" s="109" t="s">
        <v>187</v>
      </c>
      <c r="H14" s="271">
        <v>1030528.05</v>
      </c>
      <c r="J14" s="99"/>
      <c r="M14" s="209">
        <v>0</v>
      </c>
      <c r="N14" t="s">
        <v>348</v>
      </c>
      <c r="O14"/>
    </row>
    <row r="15" spans="1:18" s="76" customFormat="1" x14ac:dyDescent="0.25">
      <c r="B15" s="97" t="s">
        <v>191</v>
      </c>
      <c r="C15" s="270" t="s">
        <v>232</v>
      </c>
      <c r="D15" s="315" t="s">
        <v>739</v>
      </c>
      <c r="E15" s="109" t="s">
        <v>190</v>
      </c>
      <c r="F15" s="318" t="s">
        <v>739</v>
      </c>
      <c r="G15" s="112"/>
      <c r="H15" s="271">
        <v>72561.364499999996</v>
      </c>
      <c r="J15" s="99"/>
      <c r="M15" s="209"/>
      <c r="N15"/>
      <c r="O15"/>
    </row>
    <row r="16" spans="1:18" s="76" customFormat="1" ht="16.5" thickBot="1" x14ac:dyDescent="0.3">
      <c r="B16" s="97" t="s">
        <v>192</v>
      </c>
      <c r="C16" s="270" t="s">
        <v>232</v>
      </c>
      <c r="D16" s="316" t="s">
        <v>739</v>
      </c>
      <c r="E16" s="111"/>
      <c r="F16" s="319" t="s">
        <v>739</v>
      </c>
      <c r="G16" s="109" t="s">
        <v>232</v>
      </c>
      <c r="H16" s="272">
        <v>-30562.09</v>
      </c>
      <c r="J16" s="99"/>
      <c r="M16" s="206"/>
      <c r="N16"/>
      <c r="O16"/>
    </row>
    <row r="17" spans="2:18" s="76" customFormat="1" ht="15.75" hidden="1" outlineLevel="1" x14ac:dyDescent="0.25">
      <c r="B17" s="97" t="s">
        <v>347</v>
      </c>
      <c r="C17" s="109"/>
      <c r="D17" s="122">
        <v>0</v>
      </c>
      <c r="E17" s="111"/>
      <c r="F17" s="120"/>
      <c r="G17" s="109" t="s">
        <v>231</v>
      </c>
      <c r="H17" s="272">
        <v>0</v>
      </c>
      <c r="J17" s="99"/>
      <c r="M17" s="206"/>
      <c r="N17"/>
      <c r="O17"/>
    </row>
    <row r="18" spans="2:18" s="76" customFormat="1" ht="17.25" customHeight="1" collapsed="1" thickTop="1" x14ac:dyDescent="0.25">
      <c r="B18" s="97" t="s">
        <v>173</v>
      </c>
      <c r="C18" s="97"/>
      <c r="D18" s="113">
        <v>62557318.649999999</v>
      </c>
      <c r="E18" s="114" t="s">
        <v>137</v>
      </c>
      <c r="F18" s="115"/>
      <c r="G18" s="115"/>
      <c r="H18" s="273">
        <v>2653824.1226060004</v>
      </c>
      <c r="K18" s="76" t="s">
        <v>362</v>
      </c>
    </row>
    <row r="19" spans="2:18" s="76" customFormat="1" ht="25.5" customHeight="1" x14ac:dyDescent="0.2">
      <c r="D19" s="108" t="s">
        <v>185</v>
      </c>
      <c r="E19" s="99"/>
      <c r="H19" s="274" t="s">
        <v>186</v>
      </c>
      <c r="M19" s="404" t="s">
        <v>189</v>
      </c>
      <c r="N19" s="404"/>
      <c r="O19" s="404"/>
    </row>
    <row r="20" spans="2:18" s="76" customFormat="1" x14ac:dyDescent="0.25">
      <c r="D20" s="99"/>
      <c r="E20" s="99"/>
      <c r="F20" s="97" t="s">
        <v>183</v>
      </c>
      <c r="G20" s="208" t="s">
        <v>186</v>
      </c>
      <c r="H20" s="271">
        <v>2653824.1226060004</v>
      </c>
      <c r="L20" s="207" t="s">
        <v>190</v>
      </c>
      <c r="M20" s="118">
        <v>58067.76</v>
      </c>
      <c r="N20" t="s">
        <v>345</v>
      </c>
      <c r="O20"/>
    </row>
    <row r="21" spans="2:18" s="76" customFormat="1" ht="15.75" thickBot="1" x14ac:dyDescent="0.3">
      <c r="D21" s="99"/>
      <c r="E21" s="99"/>
      <c r="F21" s="97" t="s">
        <v>182</v>
      </c>
      <c r="G21" s="208" t="s">
        <v>185</v>
      </c>
      <c r="H21" s="275">
        <v>62557318.649999999</v>
      </c>
      <c r="L21" s="207" t="s">
        <v>190</v>
      </c>
      <c r="M21" s="119">
        <v>-58887</v>
      </c>
      <c r="N21" t="s">
        <v>344</v>
      </c>
      <c r="O21"/>
      <c r="R21" s="126"/>
    </row>
    <row r="22" spans="2:18" s="76" customFormat="1" ht="15" customHeight="1" thickTop="1" thickBot="1" x14ac:dyDescent="0.3">
      <c r="D22" s="99"/>
      <c r="E22" s="99"/>
      <c r="F22" s="97" t="s">
        <v>184</v>
      </c>
      <c r="G22" s="97"/>
      <c r="H22" s="320" t="s">
        <v>739</v>
      </c>
      <c r="I22" s="107" t="s">
        <v>137</v>
      </c>
      <c r="L22" s="207" t="s">
        <v>190</v>
      </c>
      <c r="M22" s="118">
        <v>-819.23999999999796</v>
      </c>
      <c r="N22" t="s">
        <v>343</v>
      </c>
      <c r="O22"/>
    </row>
    <row r="23" spans="2:18" s="76" customFormat="1" ht="15.75" thickTop="1" x14ac:dyDescent="0.25">
      <c r="M23" s="206" t="s">
        <v>342</v>
      </c>
      <c r="N23"/>
      <c r="O23"/>
    </row>
    <row r="27" spans="2:18" ht="21" customHeight="1" x14ac:dyDescent="0.25">
      <c r="B27" t="s">
        <v>341</v>
      </c>
      <c r="D27" s="110"/>
      <c r="H27" s="124"/>
    </row>
    <row r="28" spans="2:18" x14ac:dyDescent="0.25">
      <c r="B28" t="s">
        <v>340</v>
      </c>
    </row>
    <row r="29" spans="2:18" x14ac:dyDescent="0.25">
      <c r="B29" t="s">
        <v>339</v>
      </c>
      <c r="D29" s="91"/>
      <c r="N29" s="404" t="s">
        <v>189</v>
      </c>
      <c r="O29" s="404"/>
      <c r="P29" s="404"/>
    </row>
    <row r="30" spans="2:18" x14ac:dyDescent="0.25">
      <c r="N30" s="205">
        <v>0</v>
      </c>
      <c r="O30" t="s">
        <v>338</v>
      </c>
    </row>
    <row r="31" spans="2:18" x14ac:dyDescent="0.25">
      <c r="N31" s="94">
        <v>0</v>
      </c>
      <c r="O31" t="s">
        <v>337</v>
      </c>
    </row>
    <row r="32" spans="2:18" x14ac:dyDescent="0.25">
      <c r="H32" s="124"/>
      <c r="N32" s="90">
        <v>0</v>
      </c>
      <c r="O32" t="s">
        <v>336</v>
      </c>
    </row>
    <row r="33" spans="2:15" x14ac:dyDescent="0.25">
      <c r="N33" s="90">
        <v>0</v>
      </c>
      <c r="O33" t="s">
        <v>335</v>
      </c>
    </row>
    <row r="34" spans="2:15" x14ac:dyDescent="0.25">
      <c r="H34" s="124"/>
    </row>
    <row r="36" spans="2:15" x14ac:dyDescent="0.25">
      <c r="B36" s="123"/>
    </row>
  </sheetData>
  <mergeCells count="7">
    <mergeCell ref="A3:R3"/>
    <mergeCell ref="B5:I5"/>
    <mergeCell ref="B6:I6"/>
    <mergeCell ref="B7:I7"/>
    <mergeCell ref="N29:P29"/>
    <mergeCell ref="M9:O9"/>
    <mergeCell ref="M19:O19"/>
  </mergeCells>
  <pageMargins left="0.7" right="0.7" top="0.75" bottom="0.75" header="0.3" footer="0.2"/>
  <pageSetup orientation="portrait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opLeftCell="A7" zoomScale="84" zoomScaleNormal="84" workbookViewId="0">
      <selection activeCell="H15" sqref="H15"/>
    </sheetView>
  </sheetViews>
  <sheetFormatPr defaultRowHeight="15" x14ac:dyDescent="0.25"/>
  <cols>
    <col min="1" max="1" width="18.7109375" customWidth="1"/>
    <col min="2" max="2" width="12.85546875" customWidth="1"/>
    <col min="3" max="25" width="7.140625" customWidth="1"/>
  </cols>
  <sheetData>
    <row r="1" spans="1:30" x14ac:dyDescent="0.25">
      <c r="A1" t="s">
        <v>380</v>
      </c>
    </row>
    <row r="3" spans="1:30" x14ac:dyDescent="0.25">
      <c r="A3" t="s">
        <v>136</v>
      </c>
      <c r="B3" t="s">
        <v>379</v>
      </c>
    </row>
    <row r="4" spans="1:30" x14ac:dyDescent="0.25">
      <c r="A4" t="s">
        <v>197</v>
      </c>
      <c r="B4" t="s">
        <v>356</v>
      </c>
    </row>
    <row r="5" spans="1:30" x14ac:dyDescent="0.25">
      <c r="A5" t="s">
        <v>198</v>
      </c>
      <c r="B5" t="s">
        <v>131</v>
      </c>
    </row>
    <row r="6" spans="1:30" x14ac:dyDescent="0.25">
      <c r="A6" t="s">
        <v>199</v>
      </c>
      <c r="B6" t="s">
        <v>132</v>
      </c>
    </row>
    <row r="7" spans="1:30" x14ac:dyDescent="0.25">
      <c r="A7" t="s">
        <v>200</v>
      </c>
      <c r="B7" t="s">
        <v>130</v>
      </c>
    </row>
    <row r="8" spans="1:30" x14ac:dyDescent="0.25">
      <c r="A8" t="s">
        <v>135</v>
      </c>
      <c r="B8" t="s">
        <v>134</v>
      </c>
    </row>
    <row r="10" spans="1:30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  <c r="AC10" t="s">
        <v>355</v>
      </c>
      <c r="AD10" t="s">
        <v>354</v>
      </c>
    </row>
    <row r="11" spans="1:30" x14ac:dyDescent="0.25">
      <c r="A11" s="75">
        <v>44621</v>
      </c>
      <c r="B11">
        <v>31.67</v>
      </c>
      <c r="C11">
        <v>31.67</v>
      </c>
      <c r="D11">
        <v>31.67</v>
      </c>
      <c r="E11">
        <v>31.67</v>
      </c>
      <c r="F11">
        <v>31.67</v>
      </c>
      <c r="G11">
        <v>31.67</v>
      </c>
      <c r="H11">
        <v>33.46</v>
      </c>
      <c r="I11">
        <v>33.46</v>
      </c>
      <c r="J11">
        <v>33.46</v>
      </c>
      <c r="K11">
        <v>33.46</v>
      </c>
      <c r="L11">
        <v>33.46</v>
      </c>
      <c r="M11">
        <v>33.46</v>
      </c>
      <c r="N11">
        <v>33.46</v>
      </c>
      <c r="O11">
        <v>33.46</v>
      </c>
      <c r="P11">
        <v>33.46</v>
      </c>
      <c r="Q11">
        <v>33.46</v>
      </c>
      <c r="R11">
        <v>33.46</v>
      </c>
      <c r="S11">
        <v>33.46</v>
      </c>
      <c r="T11">
        <v>33.46</v>
      </c>
      <c r="U11">
        <v>33.46</v>
      </c>
      <c r="V11">
        <v>33.46</v>
      </c>
      <c r="W11">
        <v>33.46</v>
      </c>
      <c r="X11">
        <v>31.67</v>
      </c>
      <c r="Y11">
        <v>31.67</v>
      </c>
      <c r="Z11">
        <v>33.46</v>
      </c>
      <c r="AA11">
        <v>31.67</v>
      </c>
      <c r="AB11">
        <v>32.86</v>
      </c>
    </row>
    <row r="12" spans="1:30" x14ac:dyDescent="0.25">
      <c r="A12" s="75">
        <v>44622</v>
      </c>
      <c r="B12">
        <v>30.87</v>
      </c>
      <c r="C12">
        <v>30.87</v>
      </c>
      <c r="D12">
        <v>30.87</v>
      </c>
      <c r="E12">
        <v>30.87</v>
      </c>
      <c r="F12">
        <v>30.87</v>
      </c>
      <c r="G12">
        <v>30.87</v>
      </c>
      <c r="H12">
        <v>33.51</v>
      </c>
      <c r="I12">
        <v>33.51</v>
      </c>
      <c r="J12">
        <v>33.51</v>
      </c>
      <c r="K12">
        <v>33.51</v>
      </c>
      <c r="L12">
        <v>33.51</v>
      </c>
      <c r="M12">
        <v>33.51</v>
      </c>
      <c r="N12">
        <v>33.51</v>
      </c>
      <c r="O12">
        <v>33.51</v>
      </c>
      <c r="P12">
        <v>33.51</v>
      </c>
      <c r="Q12">
        <v>33.51</v>
      </c>
      <c r="R12">
        <v>33.51</v>
      </c>
      <c r="S12">
        <v>33.51</v>
      </c>
      <c r="T12">
        <v>33.51</v>
      </c>
      <c r="U12">
        <v>33.51</v>
      </c>
      <c r="V12">
        <v>33.51</v>
      </c>
      <c r="W12">
        <v>33.51</v>
      </c>
      <c r="X12">
        <v>30.87</v>
      </c>
      <c r="Y12">
        <v>30.87</v>
      </c>
      <c r="Z12">
        <v>33.51</v>
      </c>
      <c r="AA12">
        <v>30.87</v>
      </c>
      <c r="AB12">
        <v>32.630000000000003</v>
      </c>
    </row>
    <row r="13" spans="1:30" x14ac:dyDescent="0.25">
      <c r="A13" s="75">
        <v>44623</v>
      </c>
      <c r="B13">
        <v>30.69</v>
      </c>
      <c r="C13">
        <v>30.69</v>
      </c>
      <c r="D13">
        <v>30.69</v>
      </c>
      <c r="E13">
        <v>30.69</v>
      </c>
      <c r="F13">
        <v>30.69</v>
      </c>
      <c r="G13">
        <v>30.69</v>
      </c>
      <c r="H13">
        <v>31.63</v>
      </c>
      <c r="I13">
        <v>31.63</v>
      </c>
      <c r="J13">
        <v>31.63</v>
      </c>
      <c r="K13">
        <v>31.63</v>
      </c>
      <c r="L13">
        <v>31.63</v>
      </c>
      <c r="M13">
        <v>31.63</v>
      </c>
      <c r="N13">
        <v>31.63</v>
      </c>
      <c r="O13">
        <v>31.63</v>
      </c>
      <c r="P13">
        <v>31.63</v>
      </c>
      <c r="Q13">
        <v>31.63</v>
      </c>
      <c r="R13">
        <v>31.63</v>
      </c>
      <c r="S13">
        <v>31.63</v>
      </c>
      <c r="T13">
        <v>31.63</v>
      </c>
      <c r="U13">
        <v>31.63</v>
      </c>
      <c r="V13">
        <v>31.63</v>
      </c>
      <c r="W13">
        <v>31.63</v>
      </c>
      <c r="X13">
        <v>30.69</v>
      </c>
      <c r="Y13">
        <v>30.69</v>
      </c>
      <c r="Z13">
        <v>31.63</v>
      </c>
      <c r="AA13">
        <v>30.69</v>
      </c>
      <c r="AB13">
        <v>31.32</v>
      </c>
    </row>
    <row r="14" spans="1:30" x14ac:dyDescent="0.25">
      <c r="A14" s="75">
        <v>44624</v>
      </c>
      <c r="B14">
        <v>33.68</v>
      </c>
      <c r="C14">
        <v>33.68</v>
      </c>
      <c r="D14">
        <v>33.68</v>
      </c>
      <c r="E14">
        <v>33.68</v>
      </c>
      <c r="F14">
        <v>33.68</v>
      </c>
      <c r="G14">
        <v>33.68</v>
      </c>
      <c r="H14">
        <v>33.270000000000003</v>
      </c>
      <c r="I14">
        <v>33.270000000000003</v>
      </c>
      <c r="J14">
        <v>33.270000000000003</v>
      </c>
      <c r="K14">
        <v>33.270000000000003</v>
      </c>
      <c r="L14">
        <v>33.270000000000003</v>
      </c>
      <c r="M14">
        <v>33.270000000000003</v>
      </c>
      <c r="N14">
        <v>33.270000000000003</v>
      </c>
      <c r="O14">
        <v>33.270000000000003</v>
      </c>
      <c r="P14">
        <v>33.270000000000003</v>
      </c>
      <c r="Q14">
        <v>33.270000000000003</v>
      </c>
      <c r="R14">
        <v>33.270000000000003</v>
      </c>
      <c r="S14">
        <v>33.270000000000003</v>
      </c>
      <c r="T14">
        <v>33.270000000000003</v>
      </c>
      <c r="U14">
        <v>33.270000000000003</v>
      </c>
      <c r="V14">
        <v>33.270000000000003</v>
      </c>
      <c r="W14">
        <v>33.270000000000003</v>
      </c>
      <c r="X14">
        <v>33.68</v>
      </c>
      <c r="Y14">
        <v>33.68</v>
      </c>
      <c r="Z14">
        <v>33.270000000000003</v>
      </c>
      <c r="AA14">
        <v>33.68</v>
      </c>
      <c r="AB14">
        <v>33.409999999999997</v>
      </c>
    </row>
    <row r="15" spans="1:30" x14ac:dyDescent="0.25">
      <c r="A15" s="75">
        <v>44625</v>
      </c>
      <c r="B15">
        <v>33.68</v>
      </c>
      <c r="C15">
        <v>33.68</v>
      </c>
      <c r="D15">
        <v>33.68</v>
      </c>
      <c r="E15">
        <v>33.68</v>
      </c>
      <c r="F15">
        <v>33.68</v>
      </c>
      <c r="G15">
        <v>33.68</v>
      </c>
      <c r="H15">
        <v>33.270000000000003</v>
      </c>
      <c r="I15">
        <v>33.270000000000003</v>
      </c>
      <c r="J15">
        <v>33.270000000000003</v>
      </c>
      <c r="K15">
        <v>33.270000000000003</v>
      </c>
      <c r="L15">
        <v>33.270000000000003</v>
      </c>
      <c r="M15">
        <v>33.270000000000003</v>
      </c>
      <c r="N15">
        <v>33.270000000000003</v>
      </c>
      <c r="O15">
        <v>33.270000000000003</v>
      </c>
      <c r="P15">
        <v>33.270000000000003</v>
      </c>
      <c r="Q15">
        <v>33.270000000000003</v>
      </c>
      <c r="R15">
        <v>33.270000000000003</v>
      </c>
      <c r="S15">
        <v>33.270000000000003</v>
      </c>
      <c r="T15">
        <v>33.270000000000003</v>
      </c>
      <c r="U15">
        <v>33.270000000000003</v>
      </c>
      <c r="V15">
        <v>33.270000000000003</v>
      </c>
      <c r="W15">
        <v>33.270000000000003</v>
      </c>
      <c r="X15">
        <v>33.68</v>
      </c>
      <c r="Y15">
        <v>33.68</v>
      </c>
      <c r="Z15">
        <v>33.270000000000003</v>
      </c>
      <c r="AA15">
        <v>33.68</v>
      </c>
      <c r="AB15">
        <v>33.409999999999997</v>
      </c>
    </row>
    <row r="16" spans="1:30" x14ac:dyDescent="0.25">
      <c r="A16" s="75">
        <v>44626</v>
      </c>
      <c r="B16">
        <v>34.35</v>
      </c>
      <c r="C16">
        <v>34.35</v>
      </c>
      <c r="D16">
        <v>34.35</v>
      </c>
      <c r="E16">
        <v>34.35</v>
      </c>
      <c r="F16">
        <v>34.35</v>
      </c>
      <c r="G16">
        <v>34.35</v>
      </c>
      <c r="H16">
        <v>34.35</v>
      </c>
      <c r="I16">
        <v>34.35</v>
      </c>
      <c r="J16">
        <v>34.35</v>
      </c>
      <c r="K16">
        <v>34.35</v>
      </c>
      <c r="L16">
        <v>34.35</v>
      </c>
      <c r="M16">
        <v>34.35</v>
      </c>
      <c r="N16">
        <v>34.35</v>
      </c>
      <c r="O16">
        <v>34.35</v>
      </c>
      <c r="P16">
        <v>34.35</v>
      </c>
      <c r="Q16">
        <v>34.35</v>
      </c>
      <c r="R16">
        <v>34.35</v>
      </c>
      <c r="S16">
        <v>34.35</v>
      </c>
      <c r="T16">
        <v>34.35</v>
      </c>
      <c r="U16">
        <v>34.35</v>
      </c>
      <c r="V16">
        <v>34.35</v>
      </c>
      <c r="W16">
        <v>34.35</v>
      </c>
      <c r="X16">
        <v>34.35</v>
      </c>
      <c r="Y16">
        <v>34.35</v>
      </c>
      <c r="Z16">
        <v>0</v>
      </c>
      <c r="AA16">
        <v>34.35</v>
      </c>
      <c r="AB16">
        <v>34.35</v>
      </c>
    </row>
    <row r="17" spans="1:31" x14ac:dyDescent="0.25">
      <c r="A17" s="75">
        <v>44627</v>
      </c>
      <c r="B17">
        <v>34.35</v>
      </c>
      <c r="C17">
        <v>34.35</v>
      </c>
      <c r="D17">
        <v>34.35</v>
      </c>
      <c r="E17">
        <v>34.35</v>
      </c>
      <c r="F17">
        <v>34.35</v>
      </c>
      <c r="G17">
        <v>34.35</v>
      </c>
      <c r="H17">
        <v>35.71</v>
      </c>
      <c r="I17">
        <v>35.71</v>
      </c>
      <c r="J17">
        <v>35.71</v>
      </c>
      <c r="K17">
        <v>35.71</v>
      </c>
      <c r="L17">
        <v>35.71</v>
      </c>
      <c r="M17">
        <v>35.71</v>
      </c>
      <c r="N17">
        <v>35.71</v>
      </c>
      <c r="O17">
        <v>35.71</v>
      </c>
      <c r="P17">
        <v>35.71</v>
      </c>
      <c r="Q17">
        <v>35.71</v>
      </c>
      <c r="R17">
        <v>35.71</v>
      </c>
      <c r="S17">
        <v>35.71</v>
      </c>
      <c r="T17">
        <v>35.71</v>
      </c>
      <c r="U17">
        <v>35.71</v>
      </c>
      <c r="V17">
        <v>35.71</v>
      </c>
      <c r="W17">
        <v>35.71</v>
      </c>
      <c r="X17">
        <v>34.35</v>
      </c>
      <c r="Y17">
        <v>34.35</v>
      </c>
      <c r="Z17">
        <v>35.71</v>
      </c>
      <c r="AA17">
        <v>34.35</v>
      </c>
      <c r="AB17">
        <v>35.26</v>
      </c>
    </row>
    <row r="18" spans="1:31" x14ac:dyDescent="0.25">
      <c r="A18" s="75">
        <v>44628</v>
      </c>
      <c r="B18">
        <v>33.83</v>
      </c>
      <c r="C18">
        <v>33.83</v>
      </c>
      <c r="D18">
        <v>33.83</v>
      </c>
      <c r="E18">
        <v>33.83</v>
      </c>
      <c r="F18">
        <v>33.83</v>
      </c>
      <c r="G18">
        <v>33.83</v>
      </c>
      <c r="H18">
        <v>36.229999999999997</v>
      </c>
      <c r="I18">
        <v>36.229999999999997</v>
      </c>
      <c r="J18">
        <v>36.229999999999997</v>
      </c>
      <c r="K18">
        <v>36.229999999999997</v>
      </c>
      <c r="L18">
        <v>36.229999999999997</v>
      </c>
      <c r="M18">
        <v>36.229999999999997</v>
      </c>
      <c r="N18">
        <v>36.229999999999997</v>
      </c>
      <c r="O18">
        <v>36.229999999999997</v>
      </c>
      <c r="P18">
        <v>36.229999999999997</v>
      </c>
      <c r="Q18">
        <v>36.229999999999997</v>
      </c>
      <c r="R18">
        <v>36.229999999999997</v>
      </c>
      <c r="S18">
        <v>36.229999999999997</v>
      </c>
      <c r="T18">
        <v>36.229999999999997</v>
      </c>
      <c r="U18">
        <v>36.229999999999997</v>
      </c>
      <c r="V18">
        <v>36.229999999999997</v>
      </c>
      <c r="W18">
        <v>36.229999999999997</v>
      </c>
      <c r="X18">
        <v>33.83</v>
      </c>
      <c r="Y18">
        <v>33.83</v>
      </c>
      <c r="Z18">
        <v>36.229999999999997</v>
      </c>
      <c r="AA18">
        <v>33.83</v>
      </c>
      <c r="AB18">
        <v>35.43</v>
      </c>
    </row>
    <row r="19" spans="1:31" x14ac:dyDescent="0.25">
      <c r="A19" s="75">
        <v>44629</v>
      </c>
      <c r="B19">
        <v>35.47</v>
      </c>
      <c r="C19">
        <v>35.47</v>
      </c>
      <c r="D19">
        <v>35.47</v>
      </c>
      <c r="E19">
        <v>35.47</v>
      </c>
      <c r="F19">
        <v>35.47</v>
      </c>
      <c r="G19">
        <v>35.47</v>
      </c>
      <c r="H19">
        <v>40.869999999999997</v>
      </c>
      <c r="I19">
        <v>40.869999999999997</v>
      </c>
      <c r="J19">
        <v>40.869999999999997</v>
      </c>
      <c r="K19">
        <v>40.869999999999997</v>
      </c>
      <c r="L19">
        <v>40.869999999999997</v>
      </c>
      <c r="M19">
        <v>40.869999999999997</v>
      </c>
      <c r="N19">
        <v>40.869999999999997</v>
      </c>
      <c r="O19">
        <v>40.869999999999997</v>
      </c>
      <c r="P19">
        <v>40.869999999999997</v>
      </c>
      <c r="Q19">
        <v>40.869999999999997</v>
      </c>
      <c r="R19">
        <v>40.869999999999997</v>
      </c>
      <c r="S19">
        <v>40.869999999999997</v>
      </c>
      <c r="T19">
        <v>40.869999999999997</v>
      </c>
      <c r="U19">
        <v>40.869999999999997</v>
      </c>
      <c r="V19">
        <v>40.869999999999997</v>
      </c>
      <c r="W19">
        <v>40.869999999999997</v>
      </c>
      <c r="X19">
        <v>35.47</v>
      </c>
      <c r="Y19">
        <v>35.47</v>
      </c>
      <c r="Z19">
        <v>40.869999999999997</v>
      </c>
      <c r="AA19">
        <v>35.47</v>
      </c>
      <c r="AB19">
        <v>39.07</v>
      </c>
    </row>
    <row r="20" spans="1:31" x14ac:dyDescent="0.25">
      <c r="A20" s="75">
        <v>44630</v>
      </c>
      <c r="B20">
        <v>38.99</v>
      </c>
      <c r="C20">
        <v>38.99</v>
      </c>
      <c r="D20">
        <v>38.99</v>
      </c>
      <c r="E20">
        <v>38.99</v>
      </c>
      <c r="F20">
        <v>38.99</v>
      </c>
      <c r="G20">
        <v>38.99</v>
      </c>
      <c r="H20">
        <v>38.79</v>
      </c>
      <c r="I20">
        <v>38.79</v>
      </c>
      <c r="J20">
        <v>38.79</v>
      </c>
      <c r="K20">
        <v>38.79</v>
      </c>
      <c r="L20">
        <v>38.79</v>
      </c>
      <c r="M20">
        <v>38.79</v>
      </c>
      <c r="N20">
        <v>38.79</v>
      </c>
      <c r="O20">
        <v>38.79</v>
      </c>
      <c r="P20">
        <v>38.79</v>
      </c>
      <c r="Q20">
        <v>38.79</v>
      </c>
      <c r="R20">
        <v>38.79</v>
      </c>
      <c r="S20">
        <v>38.79</v>
      </c>
      <c r="T20">
        <v>38.79</v>
      </c>
      <c r="U20">
        <v>38.79</v>
      </c>
      <c r="V20">
        <v>38.79</v>
      </c>
      <c r="W20">
        <v>38.79</v>
      </c>
      <c r="X20">
        <v>38.99</v>
      </c>
      <c r="Y20">
        <v>38.99</v>
      </c>
      <c r="Z20">
        <v>38.79</v>
      </c>
      <c r="AA20">
        <v>38.99</v>
      </c>
      <c r="AB20">
        <v>38.86</v>
      </c>
    </row>
    <row r="21" spans="1:31" x14ac:dyDescent="0.25">
      <c r="A21" s="75">
        <v>44631</v>
      </c>
      <c r="B21">
        <v>29.47</v>
      </c>
      <c r="C21">
        <v>29.47</v>
      </c>
      <c r="D21">
        <v>29.47</v>
      </c>
      <c r="E21">
        <v>29.47</v>
      </c>
      <c r="F21">
        <v>29.47</v>
      </c>
      <c r="G21">
        <v>29.47</v>
      </c>
      <c r="H21">
        <v>30.13</v>
      </c>
      <c r="I21">
        <v>30.13</v>
      </c>
      <c r="J21">
        <v>30.13</v>
      </c>
      <c r="K21">
        <v>30.13</v>
      </c>
      <c r="L21">
        <v>30.13</v>
      </c>
      <c r="M21">
        <v>30.13</v>
      </c>
      <c r="N21">
        <v>30.13</v>
      </c>
      <c r="O21">
        <v>30.13</v>
      </c>
      <c r="P21">
        <v>30.13</v>
      </c>
      <c r="Q21">
        <v>30.13</v>
      </c>
      <c r="R21">
        <v>30.13</v>
      </c>
      <c r="S21">
        <v>30.13</v>
      </c>
      <c r="T21">
        <v>30.13</v>
      </c>
      <c r="U21">
        <v>30.13</v>
      </c>
      <c r="V21">
        <v>30.13</v>
      </c>
      <c r="W21">
        <v>30.13</v>
      </c>
      <c r="X21">
        <v>29.47</v>
      </c>
      <c r="Y21">
        <v>29.47</v>
      </c>
      <c r="Z21">
        <v>30.13</v>
      </c>
      <c r="AA21">
        <v>29.47</v>
      </c>
      <c r="AB21">
        <v>29.91</v>
      </c>
    </row>
    <row r="22" spans="1:31" x14ac:dyDescent="0.25">
      <c r="A22" s="75">
        <v>44632</v>
      </c>
      <c r="B22">
        <v>29.47</v>
      </c>
      <c r="C22">
        <v>29.47</v>
      </c>
      <c r="D22">
        <v>29.47</v>
      </c>
      <c r="E22">
        <v>29.47</v>
      </c>
      <c r="F22">
        <v>29.47</v>
      </c>
      <c r="G22">
        <v>29.47</v>
      </c>
      <c r="H22">
        <v>30.13</v>
      </c>
      <c r="I22">
        <v>30.13</v>
      </c>
      <c r="J22">
        <v>30.13</v>
      </c>
      <c r="K22">
        <v>30.13</v>
      </c>
      <c r="L22">
        <v>30.13</v>
      </c>
      <c r="M22">
        <v>30.13</v>
      </c>
      <c r="N22">
        <v>30.13</v>
      </c>
      <c r="O22">
        <v>30.13</v>
      </c>
      <c r="P22">
        <v>30.13</v>
      </c>
      <c r="Q22">
        <v>30.13</v>
      </c>
      <c r="R22">
        <v>30.13</v>
      </c>
      <c r="S22">
        <v>30.13</v>
      </c>
      <c r="T22">
        <v>30.13</v>
      </c>
      <c r="U22">
        <v>30.13</v>
      </c>
      <c r="V22">
        <v>30.13</v>
      </c>
      <c r="W22">
        <v>30.13</v>
      </c>
      <c r="X22">
        <v>29.47</v>
      </c>
      <c r="Y22">
        <v>29.47</v>
      </c>
      <c r="Z22">
        <v>30.13</v>
      </c>
      <c r="AA22">
        <v>29.47</v>
      </c>
      <c r="AB22">
        <v>29.91</v>
      </c>
    </row>
    <row r="23" spans="1:31" x14ac:dyDescent="0.25">
      <c r="A23" s="75">
        <v>44633</v>
      </c>
      <c r="B23">
        <v>27.26</v>
      </c>
      <c r="D23">
        <v>27.26</v>
      </c>
      <c r="E23">
        <v>27.26</v>
      </c>
      <c r="F23">
        <v>27.26</v>
      </c>
      <c r="G23">
        <v>27.26</v>
      </c>
      <c r="H23">
        <v>27.26</v>
      </c>
      <c r="I23">
        <v>27.26</v>
      </c>
      <c r="J23">
        <v>27.26</v>
      </c>
      <c r="K23">
        <v>27.26</v>
      </c>
      <c r="L23">
        <v>27.26</v>
      </c>
      <c r="M23">
        <v>27.26</v>
      </c>
      <c r="N23">
        <v>27.26</v>
      </c>
      <c r="O23">
        <v>27.26</v>
      </c>
      <c r="P23">
        <v>27.26</v>
      </c>
      <c r="Q23">
        <v>27.26</v>
      </c>
      <c r="R23">
        <v>27.26</v>
      </c>
      <c r="S23">
        <v>27.26</v>
      </c>
      <c r="T23">
        <v>27.26</v>
      </c>
      <c r="U23">
        <v>27.26</v>
      </c>
      <c r="V23">
        <v>27.26</v>
      </c>
      <c r="W23">
        <v>27.26</v>
      </c>
      <c r="X23">
        <v>27.26</v>
      </c>
      <c r="Y23">
        <v>27.26</v>
      </c>
      <c r="Z23">
        <v>0</v>
      </c>
      <c r="AA23">
        <v>27.26</v>
      </c>
      <c r="AB23">
        <v>27.26</v>
      </c>
      <c r="AE23" t="s">
        <v>378</v>
      </c>
    </row>
    <row r="24" spans="1:31" x14ac:dyDescent="0.25">
      <c r="A24" s="75">
        <v>44634</v>
      </c>
      <c r="B24">
        <v>27.26</v>
      </c>
      <c r="C24">
        <v>27.26</v>
      </c>
      <c r="D24">
        <v>27.26</v>
      </c>
      <c r="E24">
        <v>27.26</v>
      </c>
      <c r="F24">
        <v>27.26</v>
      </c>
      <c r="G24">
        <v>27.26</v>
      </c>
      <c r="H24">
        <v>34.06</v>
      </c>
      <c r="I24">
        <v>34.06</v>
      </c>
      <c r="J24">
        <v>34.06</v>
      </c>
      <c r="K24">
        <v>34.06</v>
      </c>
      <c r="L24">
        <v>34.06</v>
      </c>
      <c r="M24">
        <v>34.06</v>
      </c>
      <c r="N24">
        <v>34.06</v>
      </c>
      <c r="O24">
        <v>34.06</v>
      </c>
      <c r="P24">
        <v>34.06</v>
      </c>
      <c r="Q24">
        <v>34.06</v>
      </c>
      <c r="R24">
        <v>34.06</v>
      </c>
      <c r="S24">
        <v>34.06</v>
      </c>
      <c r="T24">
        <v>34.06</v>
      </c>
      <c r="U24">
        <v>34.06</v>
      </c>
      <c r="V24">
        <v>34.06</v>
      </c>
      <c r="W24">
        <v>34.06</v>
      </c>
      <c r="X24">
        <v>27.26</v>
      </c>
      <c r="Y24">
        <v>27.26</v>
      </c>
      <c r="Z24">
        <v>34.06</v>
      </c>
      <c r="AA24">
        <v>27.26</v>
      </c>
      <c r="AB24">
        <v>31.79</v>
      </c>
    </row>
    <row r="25" spans="1:31" x14ac:dyDescent="0.25">
      <c r="A25" s="75">
        <v>44635</v>
      </c>
      <c r="B25">
        <v>29.26</v>
      </c>
      <c r="C25">
        <v>29.26</v>
      </c>
      <c r="D25">
        <v>29.26</v>
      </c>
      <c r="E25">
        <v>29.26</v>
      </c>
      <c r="F25">
        <v>29.26</v>
      </c>
      <c r="G25">
        <v>29.26</v>
      </c>
      <c r="H25">
        <v>28.86</v>
      </c>
      <c r="I25">
        <v>28.86</v>
      </c>
      <c r="J25">
        <v>28.86</v>
      </c>
      <c r="K25">
        <v>28.86</v>
      </c>
      <c r="L25">
        <v>28.86</v>
      </c>
      <c r="M25">
        <v>28.86</v>
      </c>
      <c r="N25">
        <v>28.86</v>
      </c>
      <c r="O25">
        <v>28.86</v>
      </c>
      <c r="P25">
        <v>28.86</v>
      </c>
      <c r="Q25">
        <v>28.86</v>
      </c>
      <c r="R25">
        <v>28.86</v>
      </c>
      <c r="S25">
        <v>28.86</v>
      </c>
      <c r="T25">
        <v>28.86</v>
      </c>
      <c r="U25">
        <v>28.86</v>
      </c>
      <c r="V25">
        <v>28.86</v>
      </c>
      <c r="W25">
        <v>28.86</v>
      </c>
      <c r="X25">
        <v>29.26</v>
      </c>
      <c r="Y25">
        <v>29.26</v>
      </c>
      <c r="Z25">
        <v>28.86</v>
      </c>
      <c r="AA25">
        <v>29.26</v>
      </c>
      <c r="AB25">
        <v>28.99</v>
      </c>
    </row>
    <row r="26" spans="1:31" x14ac:dyDescent="0.25">
      <c r="A26" s="75">
        <v>44636</v>
      </c>
      <c r="B26">
        <v>30.74</v>
      </c>
      <c r="C26">
        <v>30.74</v>
      </c>
      <c r="D26">
        <v>30.74</v>
      </c>
      <c r="E26">
        <v>30.74</v>
      </c>
      <c r="F26">
        <v>30.74</v>
      </c>
      <c r="G26">
        <v>30.74</v>
      </c>
      <c r="H26">
        <v>30.78</v>
      </c>
      <c r="I26">
        <v>30.78</v>
      </c>
      <c r="J26">
        <v>30.78</v>
      </c>
      <c r="K26">
        <v>30.78</v>
      </c>
      <c r="L26">
        <v>30.78</v>
      </c>
      <c r="M26">
        <v>30.78</v>
      </c>
      <c r="N26">
        <v>30.78</v>
      </c>
      <c r="O26">
        <v>30.78</v>
      </c>
      <c r="P26">
        <v>30.78</v>
      </c>
      <c r="Q26">
        <v>30.78</v>
      </c>
      <c r="R26">
        <v>30.78</v>
      </c>
      <c r="S26">
        <v>30.78</v>
      </c>
      <c r="T26">
        <v>30.78</v>
      </c>
      <c r="U26">
        <v>30.78</v>
      </c>
      <c r="V26">
        <v>30.78</v>
      </c>
      <c r="W26">
        <v>30.78</v>
      </c>
      <c r="X26">
        <v>30.74</v>
      </c>
      <c r="Y26">
        <v>30.74</v>
      </c>
      <c r="Z26">
        <v>30.78</v>
      </c>
      <c r="AA26">
        <v>30.74</v>
      </c>
      <c r="AB26">
        <v>30.77</v>
      </c>
    </row>
    <row r="27" spans="1:31" x14ac:dyDescent="0.25">
      <c r="A27" s="75">
        <v>44637</v>
      </c>
      <c r="B27">
        <v>35.92</v>
      </c>
      <c r="C27">
        <v>35.92</v>
      </c>
      <c r="D27">
        <v>35.92</v>
      </c>
      <c r="E27">
        <v>35.92</v>
      </c>
      <c r="F27">
        <v>35.92</v>
      </c>
      <c r="G27">
        <v>35.92</v>
      </c>
      <c r="H27">
        <v>36.89</v>
      </c>
      <c r="I27">
        <v>36.89</v>
      </c>
      <c r="J27">
        <v>36.89</v>
      </c>
      <c r="K27">
        <v>36.89</v>
      </c>
      <c r="L27">
        <v>36.89</v>
      </c>
      <c r="M27">
        <v>36.89</v>
      </c>
      <c r="N27">
        <v>36.89</v>
      </c>
      <c r="O27">
        <v>36.89</v>
      </c>
      <c r="P27">
        <v>36.89</v>
      </c>
      <c r="Q27">
        <v>36.89</v>
      </c>
      <c r="R27">
        <v>36.89</v>
      </c>
      <c r="S27">
        <v>36.89</v>
      </c>
      <c r="T27">
        <v>36.89</v>
      </c>
      <c r="U27">
        <v>36.89</v>
      </c>
      <c r="V27">
        <v>36.89</v>
      </c>
      <c r="W27">
        <v>36.89</v>
      </c>
      <c r="X27">
        <v>35.92</v>
      </c>
      <c r="Y27">
        <v>35.92</v>
      </c>
      <c r="Z27">
        <v>36.89</v>
      </c>
      <c r="AA27">
        <v>35.92</v>
      </c>
      <c r="AB27">
        <v>36.57</v>
      </c>
    </row>
    <row r="28" spans="1:31" x14ac:dyDescent="0.25">
      <c r="A28" s="75">
        <v>44638</v>
      </c>
      <c r="B28">
        <v>34.5</v>
      </c>
      <c r="C28">
        <v>34.5</v>
      </c>
      <c r="D28">
        <v>34.5</v>
      </c>
      <c r="E28">
        <v>34.5</v>
      </c>
      <c r="F28">
        <v>34.5</v>
      </c>
      <c r="G28">
        <v>34.5</v>
      </c>
      <c r="H28">
        <v>33.200000000000003</v>
      </c>
      <c r="I28">
        <v>33.200000000000003</v>
      </c>
      <c r="J28">
        <v>33.200000000000003</v>
      </c>
      <c r="K28">
        <v>33.200000000000003</v>
      </c>
      <c r="L28">
        <v>33.200000000000003</v>
      </c>
      <c r="M28">
        <v>33.200000000000003</v>
      </c>
      <c r="N28">
        <v>33.200000000000003</v>
      </c>
      <c r="O28">
        <v>33.200000000000003</v>
      </c>
      <c r="P28">
        <v>33.200000000000003</v>
      </c>
      <c r="Q28">
        <v>33.200000000000003</v>
      </c>
      <c r="R28">
        <v>33.200000000000003</v>
      </c>
      <c r="S28">
        <v>33.200000000000003</v>
      </c>
      <c r="T28">
        <v>33.200000000000003</v>
      </c>
      <c r="U28">
        <v>33.200000000000003</v>
      </c>
      <c r="V28">
        <v>33.200000000000003</v>
      </c>
      <c r="W28">
        <v>33.200000000000003</v>
      </c>
      <c r="X28">
        <v>34.5</v>
      </c>
      <c r="Y28">
        <v>34.5</v>
      </c>
      <c r="Z28">
        <v>33.200000000000003</v>
      </c>
      <c r="AA28">
        <v>34.5</v>
      </c>
      <c r="AB28">
        <v>33.630000000000003</v>
      </c>
    </row>
    <row r="29" spans="1:31" x14ac:dyDescent="0.25">
      <c r="A29" s="75">
        <v>44639</v>
      </c>
      <c r="B29">
        <v>34.5</v>
      </c>
      <c r="C29">
        <v>34.5</v>
      </c>
      <c r="D29">
        <v>34.5</v>
      </c>
      <c r="E29">
        <v>34.5</v>
      </c>
      <c r="F29">
        <v>34.5</v>
      </c>
      <c r="G29">
        <v>34.5</v>
      </c>
      <c r="H29">
        <v>33.200000000000003</v>
      </c>
      <c r="I29">
        <v>33.200000000000003</v>
      </c>
      <c r="J29">
        <v>33.200000000000003</v>
      </c>
      <c r="K29">
        <v>33.200000000000003</v>
      </c>
      <c r="L29">
        <v>33.200000000000003</v>
      </c>
      <c r="M29">
        <v>33.200000000000003</v>
      </c>
      <c r="N29">
        <v>33.200000000000003</v>
      </c>
      <c r="O29">
        <v>33.200000000000003</v>
      </c>
      <c r="P29">
        <v>33.200000000000003</v>
      </c>
      <c r="Q29">
        <v>33.200000000000003</v>
      </c>
      <c r="R29">
        <v>33.200000000000003</v>
      </c>
      <c r="S29">
        <v>33.200000000000003</v>
      </c>
      <c r="T29">
        <v>33.200000000000003</v>
      </c>
      <c r="U29">
        <v>33.200000000000003</v>
      </c>
      <c r="V29">
        <v>33.200000000000003</v>
      </c>
      <c r="W29">
        <v>33.200000000000003</v>
      </c>
      <c r="X29">
        <v>34.5</v>
      </c>
      <c r="Y29">
        <v>34.5</v>
      </c>
      <c r="Z29">
        <v>33.200000000000003</v>
      </c>
      <c r="AA29">
        <v>34.5</v>
      </c>
      <c r="AB29">
        <v>33.630000000000003</v>
      </c>
    </row>
    <row r="30" spans="1:31" x14ac:dyDescent="0.25">
      <c r="A30" s="75">
        <v>44640</v>
      </c>
      <c r="B30">
        <v>27.34</v>
      </c>
      <c r="C30">
        <v>27.34</v>
      </c>
      <c r="D30">
        <v>27.34</v>
      </c>
      <c r="E30">
        <v>27.34</v>
      </c>
      <c r="F30">
        <v>27.34</v>
      </c>
      <c r="G30">
        <v>27.34</v>
      </c>
      <c r="H30">
        <v>27.34</v>
      </c>
      <c r="I30">
        <v>27.34</v>
      </c>
      <c r="J30">
        <v>27.34</v>
      </c>
      <c r="K30">
        <v>27.34</v>
      </c>
      <c r="L30">
        <v>27.34</v>
      </c>
      <c r="M30">
        <v>27.34</v>
      </c>
      <c r="N30">
        <v>27.34</v>
      </c>
      <c r="O30">
        <v>27.34</v>
      </c>
      <c r="P30">
        <v>27.34</v>
      </c>
      <c r="Q30">
        <v>27.34</v>
      </c>
      <c r="R30">
        <v>27.34</v>
      </c>
      <c r="S30">
        <v>27.34</v>
      </c>
      <c r="T30">
        <v>27.34</v>
      </c>
      <c r="U30">
        <v>27.34</v>
      </c>
      <c r="V30">
        <v>27.34</v>
      </c>
      <c r="W30">
        <v>27.34</v>
      </c>
      <c r="X30">
        <v>27.34</v>
      </c>
      <c r="Y30">
        <v>27.34</v>
      </c>
      <c r="Z30">
        <v>0</v>
      </c>
      <c r="AA30">
        <v>27.34</v>
      </c>
      <c r="AB30">
        <v>27.34</v>
      </c>
    </row>
    <row r="31" spans="1:31" x14ac:dyDescent="0.25">
      <c r="A31" s="75">
        <v>44641</v>
      </c>
      <c r="B31">
        <v>27.34</v>
      </c>
      <c r="C31">
        <v>27.34</v>
      </c>
      <c r="D31">
        <v>27.34</v>
      </c>
      <c r="E31">
        <v>27.34</v>
      </c>
      <c r="F31">
        <v>27.34</v>
      </c>
      <c r="G31">
        <v>27.34</v>
      </c>
      <c r="H31">
        <v>38.5</v>
      </c>
      <c r="I31">
        <v>38.5</v>
      </c>
      <c r="J31">
        <v>38.5</v>
      </c>
      <c r="K31">
        <v>38.5</v>
      </c>
      <c r="L31">
        <v>38.5</v>
      </c>
      <c r="M31">
        <v>38.5</v>
      </c>
      <c r="N31">
        <v>38.5</v>
      </c>
      <c r="O31">
        <v>38.5</v>
      </c>
      <c r="P31">
        <v>38.5</v>
      </c>
      <c r="Q31">
        <v>38.5</v>
      </c>
      <c r="R31">
        <v>38.5</v>
      </c>
      <c r="S31">
        <v>38.5</v>
      </c>
      <c r="T31">
        <v>38.5</v>
      </c>
      <c r="U31">
        <v>38.5</v>
      </c>
      <c r="V31">
        <v>38.5</v>
      </c>
      <c r="W31">
        <v>38.5</v>
      </c>
      <c r="X31">
        <v>27.34</v>
      </c>
      <c r="Y31">
        <v>27.34</v>
      </c>
      <c r="Z31">
        <v>38.5</v>
      </c>
      <c r="AA31">
        <v>27.34</v>
      </c>
      <c r="AB31">
        <v>34.78</v>
      </c>
    </row>
    <row r="32" spans="1:31" x14ac:dyDescent="0.25">
      <c r="A32" s="75">
        <v>44642</v>
      </c>
      <c r="B32">
        <v>36.81</v>
      </c>
      <c r="C32">
        <v>36.81</v>
      </c>
      <c r="D32">
        <v>36.81</v>
      </c>
      <c r="E32">
        <v>36.81</v>
      </c>
      <c r="F32">
        <v>36.81</v>
      </c>
      <c r="G32">
        <v>36.81</v>
      </c>
      <c r="H32">
        <v>39.47</v>
      </c>
      <c r="I32">
        <v>39.47</v>
      </c>
      <c r="J32">
        <v>39.47</v>
      </c>
      <c r="K32">
        <v>39.47</v>
      </c>
      <c r="L32">
        <v>39.47</v>
      </c>
      <c r="M32">
        <v>39.47</v>
      </c>
      <c r="N32">
        <v>39.47</v>
      </c>
      <c r="O32">
        <v>39.47</v>
      </c>
      <c r="P32">
        <v>39.47</v>
      </c>
      <c r="Q32">
        <v>39.47</v>
      </c>
      <c r="R32">
        <v>39.47</v>
      </c>
      <c r="S32">
        <v>39.47</v>
      </c>
      <c r="T32">
        <v>39.47</v>
      </c>
      <c r="U32">
        <v>39.47</v>
      </c>
      <c r="V32">
        <v>39.47</v>
      </c>
      <c r="W32">
        <v>39.47</v>
      </c>
      <c r="X32">
        <v>36.81</v>
      </c>
      <c r="Y32">
        <v>36.81</v>
      </c>
      <c r="Z32">
        <v>39.47</v>
      </c>
      <c r="AA32">
        <v>36.81</v>
      </c>
      <c r="AB32">
        <v>38.58</v>
      </c>
    </row>
    <row r="33" spans="1:28" x14ac:dyDescent="0.25">
      <c r="A33" s="75">
        <v>44643</v>
      </c>
      <c r="B33">
        <v>36.880000000000003</v>
      </c>
      <c r="C33">
        <v>36.880000000000003</v>
      </c>
      <c r="D33">
        <v>36.880000000000003</v>
      </c>
      <c r="E33">
        <v>36.880000000000003</v>
      </c>
      <c r="F33">
        <v>36.880000000000003</v>
      </c>
      <c r="G33">
        <v>36.880000000000003</v>
      </c>
      <c r="H33">
        <v>36.770000000000003</v>
      </c>
      <c r="I33">
        <v>36.770000000000003</v>
      </c>
      <c r="J33">
        <v>36.770000000000003</v>
      </c>
      <c r="K33">
        <v>36.770000000000003</v>
      </c>
      <c r="L33">
        <v>36.770000000000003</v>
      </c>
      <c r="M33">
        <v>36.770000000000003</v>
      </c>
      <c r="N33">
        <v>36.770000000000003</v>
      </c>
      <c r="O33">
        <v>36.770000000000003</v>
      </c>
      <c r="P33">
        <v>36.770000000000003</v>
      </c>
      <c r="Q33">
        <v>36.770000000000003</v>
      </c>
      <c r="R33">
        <v>36.770000000000003</v>
      </c>
      <c r="S33">
        <v>36.770000000000003</v>
      </c>
      <c r="T33">
        <v>36.770000000000003</v>
      </c>
      <c r="U33">
        <v>36.770000000000003</v>
      </c>
      <c r="V33">
        <v>36.770000000000003</v>
      </c>
      <c r="W33">
        <v>36.770000000000003</v>
      </c>
      <c r="X33">
        <v>36.880000000000003</v>
      </c>
      <c r="Y33">
        <v>36.880000000000003</v>
      </c>
      <c r="Z33">
        <v>36.770000000000003</v>
      </c>
      <c r="AA33">
        <v>36.880000000000003</v>
      </c>
      <c r="AB33">
        <v>36.81</v>
      </c>
    </row>
    <row r="34" spans="1:28" x14ac:dyDescent="0.25">
      <c r="A34" s="75">
        <v>44644</v>
      </c>
      <c r="B34">
        <v>35.67</v>
      </c>
      <c r="C34">
        <v>35.67</v>
      </c>
      <c r="D34">
        <v>35.67</v>
      </c>
      <c r="E34">
        <v>35.67</v>
      </c>
      <c r="F34">
        <v>35.67</v>
      </c>
      <c r="G34">
        <v>35.67</v>
      </c>
      <c r="H34">
        <v>39.44</v>
      </c>
      <c r="I34">
        <v>39.44</v>
      </c>
      <c r="J34">
        <v>39.44</v>
      </c>
      <c r="K34">
        <v>39.44</v>
      </c>
      <c r="L34">
        <v>39.44</v>
      </c>
      <c r="M34">
        <v>39.44</v>
      </c>
      <c r="N34">
        <v>39.44</v>
      </c>
      <c r="O34">
        <v>39.44</v>
      </c>
      <c r="P34">
        <v>39.44</v>
      </c>
      <c r="Q34">
        <v>39.44</v>
      </c>
      <c r="R34">
        <v>39.44</v>
      </c>
      <c r="S34">
        <v>39.44</v>
      </c>
      <c r="T34">
        <v>39.44</v>
      </c>
      <c r="U34">
        <v>39.44</v>
      </c>
      <c r="V34">
        <v>39.44</v>
      </c>
      <c r="W34">
        <v>39.44</v>
      </c>
      <c r="X34">
        <v>35.67</v>
      </c>
      <c r="Y34">
        <v>35.67</v>
      </c>
      <c r="Z34">
        <v>39.44</v>
      </c>
      <c r="AA34">
        <v>35.67</v>
      </c>
      <c r="AB34">
        <v>38.18</v>
      </c>
    </row>
    <row r="35" spans="1:28" x14ac:dyDescent="0.25">
      <c r="A35" s="75">
        <v>44645</v>
      </c>
      <c r="B35">
        <v>36.89</v>
      </c>
      <c r="C35">
        <v>36.89</v>
      </c>
      <c r="D35">
        <v>36.89</v>
      </c>
      <c r="E35">
        <v>36.89</v>
      </c>
      <c r="F35">
        <v>36.89</v>
      </c>
      <c r="G35">
        <v>36.89</v>
      </c>
      <c r="H35">
        <v>35.21</v>
      </c>
      <c r="I35">
        <v>35.21</v>
      </c>
      <c r="J35">
        <v>35.21</v>
      </c>
      <c r="K35">
        <v>35.21</v>
      </c>
      <c r="L35">
        <v>35.21</v>
      </c>
      <c r="M35">
        <v>35.21</v>
      </c>
      <c r="N35">
        <v>35.21</v>
      </c>
      <c r="O35">
        <v>35.21</v>
      </c>
      <c r="P35">
        <v>35.21</v>
      </c>
      <c r="Q35">
        <v>35.21</v>
      </c>
      <c r="R35">
        <v>35.21</v>
      </c>
      <c r="S35">
        <v>35.21</v>
      </c>
      <c r="T35">
        <v>35.21</v>
      </c>
      <c r="U35">
        <v>35.21</v>
      </c>
      <c r="V35">
        <v>35.21</v>
      </c>
      <c r="W35">
        <v>35.21</v>
      </c>
      <c r="X35">
        <v>36.89</v>
      </c>
      <c r="Y35">
        <v>36.89</v>
      </c>
      <c r="Z35">
        <v>35.21</v>
      </c>
      <c r="AA35">
        <v>36.89</v>
      </c>
      <c r="AB35">
        <v>35.770000000000003</v>
      </c>
    </row>
    <row r="36" spans="1:28" x14ac:dyDescent="0.25">
      <c r="A36" s="75">
        <v>44646</v>
      </c>
      <c r="B36">
        <v>36.89</v>
      </c>
      <c r="C36">
        <v>36.89</v>
      </c>
      <c r="D36">
        <v>36.89</v>
      </c>
      <c r="E36">
        <v>36.89</v>
      </c>
      <c r="F36">
        <v>36.89</v>
      </c>
      <c r="G36">
        <v>36.89</v>
      </c>
      <c r="H36">
        <v>35.21</v>
      </c>
      <c r="I36">
        <v>35.21</v>
      </c>
      <c r="J36">
        <v>35.21</v>
      </c>
      <c r="K36">
        <v>35.21</v>
      </c>
      <c r="L36">
        <v>35.21</v>
      </c>
      <c r="M36">
        <v>35.21</v>
      </c>
      <c r="N36">
        <v>35.21</v>
      </c>
      <c r="O36">
        <v>35.21</v>
      </c>
      <c r="P36">
        <v>35.21</v>
      </c>
      <c r="Q36">
        <v>35.21</v>
      </c>
      <c r="R36">
        <v>35.21</v>
      </c>
      <c r="S36">
        <v>35.21</v>
      </c>
      <c r="T36">
        <v>35.21</v>
      </c>
      <c r="U36">
        <v>35.21</v>
      </c>
      <c r="V36">
        <v>35.21</v>
      </c>
      <c r="W36">
        <v>35.21</v>
      </c>
      <c r="X36">
        <v>36.89</v>
      </c>
      <c r="Y36">
        <v>36.89</v>
      </c>
      <c r="Z36">
        <v>35.21</v>
      </c>
      <c r="AA36">
        <v>36.89</v>
      </c>
      <c r="AB36">
        <v>35.770000000000003</v>
      </c>
    </row>
    <row r="37" spans="1:28" x14ac:dyDescent="0.25">
      <c r="A37" s="75">
        <v>44647</v>
      </c>
      <c r="B37">
        <v>38.369999999999997</v>
      </c>
      <c r="C37">
        <v>38.369999999999997</v>
      </c>
      <c r="D37">
        <v>38.369999999999997</v>
      </c>
      <c r="E37">
        <v>38.369999999999997</v>
      </c>
      <c r="F37">
        <v>38.369999999999997</v>
      </c>
      <c r="G37">
        <v>38.369999999999997</v>
      </c>
      <c r="H37">
        <v>38.369999999999997</v>
      </c>
      <c r="I37">
        <v>38.369999999999997</v>
      </c>
      <c r="J37">
        <v>38.369999999999997</v>
      </c>
      <c r="K37">
        <v>38.369999999999997</v>
      </c>
      <c r="L37">
        <v>38.369999999999997</v>
      </c>
      <c r="M37">
        <v>38.369999999999997</v>
      </c>
      <c r="N37">
        <v>38.369999999999997</v>
      </c>
      <c r="O37">
        <v>38.369999999999997</v>
      </c>
      <c r="P37">
        <v>38.369999999999997</v>
      </c>
      <c r="Q37">
        <v>38.369999999999997</v>
      </c>
      <c r="R37">
        <v>38.369999999999997</v>
      </c>
      <c r="S37">
        <v>38.369999999999997</v>
      </c>
      <c r="T37">
        <v>38.369999999999997</v>
      </c>
      <c r="U37">
        <v>38.369999999999997</v>
      </c>
      <c r="V37">
        <v>38.369999999999997</v>
      </c>
      <c r="W37">
        <v>38.369999999999997</v>
      </c>
      <c r="X37">
        <v>38.369999999999997</v>
      </c>
      <c r="Y37">
        <v>38.369999999999997</v>
      </c>
      <c r="Z37">
        <v>0</v>
      </c>
      <c r="AA37">
        <v>38.369999999999997</v>
      </c>
      <c r="AB37">
        <v>38.369999999999997</v>
      </c>
    </row>
    <row r="38" spans="1:28" x14ac:dyDescent="0.25">
      <c r="A38" s="75">
        <v>44648</v>
      </c>
      <c r="B38">
        <v>38.369999999999997</v>
      </c>
      <c r="C38">
        <v>38.369999999999997</v>
      </c>
      <c r="D38">
        <v>38.369999999999997</v>
      </c>
      <c r="E38">
        <v>38.369999999999997</v>
      </c>
      <c r="F38">
        <v>38.369999999999997</v>
      </c>
      <c r="G38">
        <v>38.369999999999997</v>
      </c>
      <c r="H38">
        <v>37.880000000000003</v>
      </c>
      <c r="I38">
        <v>37.880000000000003</v>
      </c>
      <c r="J38">
        <v>37.880000000000003</v>
      </c>
      <c r="K38">
        <v>37.880000000000003</v>
      </c>
      <c r="L38">
        <v>37.880000000000003</v>
      </c>
      <c r="M38">
        <v>37.880000000000003</v>
      </c>
      <c r="N38">
        <v>37.880000000000003</v>
      </c>
      <c r="O38">
        <v>37.880000000000003</v>
      </c>
      <c r="P38">
        <v>37.880000000000003</v>
      </c>
      <c r="Q38">
        <v>37.880000000000003</v>
      </c>
      <c r="R38">
        <v>37.880000000000003</v>
      </c>
      <c r="S38">
        <v>37.880000000000003</v>
      </c>
      <c r="T38">
        <v>37.880000000000003</v>
      </c>
      <c r="U38">
        <v>37.880000000000003</v>
      </c>
      <c r="V38">
        <v>37.880000000000003</v>
      </c>
      <c r="W38">
        <v>37.880000000000003</v>
      </c>
      <c r="X38">
        <v>38.369999999999997</v>
      </c>
      <c r="Y38">
        <v>38.369999999999997</v>
      </c>
      <c r="Z38">
        <v>37.880000000000003</v>
      </c>
      <c r="AA38">
        <v>38.369999999999997</v>
      </c>
      <c r="AB38">
        <v>38.04</v>
      </c>
    </row>
    <row r="39" spans="1:28" x14ac:dyDescent="0.25">
      <c r="A39" s="75">
        <v>44649</v>
      </c>
      <c r="B39">
        <v>31.48</v>
      </c>
      <c r="C39">
        <v>31.48</v>
      </c>
      <c r="D39">
        <v>31.48</v>
      </c>
      <c r="E39">
        <v>31.48</v>
      </c>
      <c r="F39">
        <v>31.48</v>
      </c>
      <c r="G39">
        <v>31.48</v>
      </c>
      <c r="H39">
        <v>31.82</v>
      </c>
      <c r="I39">
        <v>31.82</v>
      </c>
      <c r="J39">
        <v>31.82</v>
      </c>
      <c r="K39">
        <v>31.82</v>
      </c>
      <c r="L39">
        <v>31.82</v>
      </c>
      <c r="M39">
        <v>31.82</v>
      </c>
      <c r="N39">
        <v>31.82</v>
      </c>
      <c r="O39">
        <v>31.82</v>
      </c>
      <c r="P39">
        <v>31.82</v>
      </c>
      <c r="Q39">
        <v>31.82</v>
      </c>
      <c r="R39">
        <v>31.82</v>
      </c>
      <c r="S39">
        <v>31.82</v>
      </c>
      <c r="T39">
        <v>31.82</v>
      </c>
      <c r="U39">
        <v>31.82</v>
      </c>
      <c r="V39">
        <v>31.82</v>
      </c>
      <c r="W39">
        <v>31.82</v>
      </c>
      <c r="X39">
        <v>31.48</v>
      </c>
      <c r="Y39">
        <v>31.48</v>
      </c>
      <c r="Z39">
        <v>31.82</v>
      </c>
      <c r="AA39">
        <v>31.48</v>
      </c>
      <c r="AB39">
        <v>31.71</v>
      </c>
    </row>
    <row r="40" spans="1:28" x14ac:dyDescent="0.25">
      <c r="A40" s="75">
        <v>44650</v>
      </c>
      <c r="B40">
        <v>23.05</v>
      </c>
      <c r="C40">
        <v>23.05</v>
      </c>
      <c r="D40">
        <v>23.05</v>
      </c>
      <c r="E40">
        <v>23.05</v>
      </c>
      <c r="F40">
        <v>23.05</v>
      </c>
      <c r="G40">
        <v>23.05</v>
      </c>
      <c r="H40">
        <v>24.08</v>
      </c>
      <c r="I40">
        <v>24.08</v>
      </c>
      <c r="J40">
        <v>24.08</v>
      </c>
      <c r="K40">
        <v>24.08</v>
      </c>
      <c r="L40">
        <v>24.08</v>
      </c>
      <c r="M40">
        <v>24.08</v>
      </c>
      <c r="N40">
        <v>24.08</v>
      </c>
      <c r="O40">
        <v>24.08</v>
      </c>
      <c r="P40">
        <v>24.08</v>
      </c>
      <c r="Q40">
        <v>24.08</v>
      </c>
      <c r="R40">
        <v>24.08</v>
      </c>
      <c r="S40">
        <v>24.08</v>
      </c>
      <c r="T40">
        <v>24.08</v>
      </c>
      <c r="U40">
        <v>24.08</v>
      </c>
      <c r="V40">
        <v>24.08</v>
      </c>
      <c r="W40">
        <v>24.08</v>
      </c>
      <c r="X40">
        <v>23.05</v>
      </c>
      <c r="Y40">
        <v>23.05</v>
      </c>
      <c r="Z40">
        <v>24.08</v>
      </c>
      <c r="AA40">
        <v>23.05</v>
      </c>
      <c r="AB40">
        <v>23.74</v>
      </c>
    </row>
    <row r="41" spans="1:28" x14ac:dyDescent="0.25">
      <c r="A41" s="75">
        <v>44651</v>
      </c>
      <c r="B41">
        <v>35.24</v>
      </c>
      <c r="C41">
        <v>35.24</v>
      </c>
      <c r="D41">
        <v>35.24</v>
      </c>
      <c r="E41">
        <v>35.24</v>
      </c>
      <c r="F41">
        <v>35.24</v>
      </c>
      <c r="G41">
        <v>35.24</v>
      </c>
      <c r="H41">
        <v>36.340000000000003</v>
      </c>
      <c r="I41">
        <v>36.340000000000003</v>
      </c>
      <c r="J41">
        <v>36.340000000000003</v>
      </c>
      <c r="K41">
        <v>36.340000000000003</v>
      </c>
      <c r="L41">
        <v>36.340000000000003</v>
      </c>
      <c r="M41">
        <v>36.340000000000003</v>
      </c>
      <c r="N41">
        <v>36.340000000000003</v>
      </c>
      <c r="O41">
        <v>36.340000000000003</v>
      </c>
      <c r="P41">
        <v>36.340000000000003</v>
      </c>
      <c r="Q41">
        <v>36.340000000000003</v>
      </c>
      <c r="R41">
        <v>36.340000000000003</v>
      </c>
      <c r="S41">
        <v>36.340000000000003</v>
      </c>
      <c r="T41">
        <v>36.340000000000003</v>
      </c>
      <c r="U41">
        <v>36.340000000000003</v>
      </c>
      <c r="V41">
        <v>36.340000000000003</v>
      </c>
      <c r="W41">
        <v>36.340000000000003</v>
      </c>
      <c r="X41">
        <v>35.24</v>
      </c>
      <c r="Y41">
        <v>35.24</v>
      </c>
      <c r="Z41">
        <v>36.340000000000003</v>
      </c>
      <c r="AA41">
        <v>35.24</v>
      </c>
      <c r="AB41">
        <v>35.97</v>
      </c>
    </row>
    <row r="43" spans="1:28" x14ac:dyDescent="0.25">
      <c r="A43" t="s">
        <v>228</v>
      </c>
    </row>
    <row r="45" spans="1:28" x14ac:dyDescent="0.25">
      <c r="A45" t="s">
        <v>205</v>
      </c>
      <c r="B45" s="125">
        <v>33.689825033647359</v>
      </c>
    </row>
    <row r="46" spans="1:28" ht="15.75" x14ac:dyDescent="0.25">
      <c r="A46" t="s">
        <v>353</v>
      </c>
      <c r="B46" s="131">
        <v>3.3689999999999998E-2</v>
      </c>
      <c r="C46" s="92" t="s">
        <v>137</v>
      </c>
    </row>
  </sheetData>
  <printOptions horizontalCentered="1"/>
  <pageMargins left="0" right="0" top="0.4" bottom="0.5" header="0.3" footer="0.2"/>
  <pageSetup scale="70" orientation="landscape" horizontalDpi="90" verticalDpi="90" r:id="rId1"/>
  <headerFooter alignWithMargins="0">
    <oddFooter>&amp;L&amp;Z&amp;F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65"/>
  <sheetViews>
    <sheetView zoomScale="85" zoomScaleNormal="85" workbookViewId="0">
      <pane xSplit="3" ySplit="25" topLeftCell="D26" activePane="bottomRight" state="frozen"/>
      <selection activeCell="A3" sqref="A3"/>
      <selection pane="topRight" activeCell="A3" sqref="A3"/>
      <selection pane="bottomLeft" activeCell="A3" sqref="A3"/>
      <selection pane="bottomRight" activeCell="G24" sqref="G24:R24"/>
    </sheetView>
  </sheetViews>
  <sheetFormatPr defaultColWidth="9.140625" defaultRowHeight="12.75" x14ac:dyDescent="0.2"/>
  <cols>
    <col min="1" max="1" width="2.140625" style="32" customWidth="1"/>
    <col min="2" max="2" width="3" style="32" bestFit="1" customWidth="1"/>
    <col min="3" max="3" width="60.5703125" style="32" customWidth="1"/>
    <col min="4" max="4" width="13.7109375" style="32" customWidth="1"/>
    <col min="5" max="5" width="11.5703125" style="32" customWidth="1"/>
    <col min="6" max="6" width="13.140625" style="32" bestFit="1" customWidth="1"/>
    <col min="7" max="9" width="11.85546875" style="32" customWidth="1"/>
    <col min="10" max="18" width="12.85546875" style="32" customWidth="1"/>
    <col min="19" max="19" width="5.85546875" style="32" customWidth="1"/>
    <col min="20" max="20" width="12.5703125" style="32" bestFit="1" customWidth="1"/>
    <col min="21" max="21" width="13.5703125" style="32" bestFit="1" customWidth="1"/>
    <col min="22" max="22" width="12.42578125" style="32" customWidth="1"/>
    <col min="23" max="24" width="9.140625" style="32"/>
    <col min="25" max="25" width="12.85546875" style="32" bestFit="1" customWidth="1"/>
    <col min="26" max="26" width="10.7109375" style="141" bestFit="1" customWidth="1"/>
    <col min="27" max="16384" width="9.140625" style="32"/>
  </cols>
  <sheetData>
    <row r="1" spans="1:26" ht="26.25" x14ac:dyDescent="0.4">
      <c r="A1" s="401" t="s">
        <v>740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</row>
    <row r="3" spans="1:26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</row>
    <row r="5" spans="1:26" ht="18.75" customHeight="1" x14ac:dyDescent="0.2">
      <c r="B5" s="36" t="s">
        <v>128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6" ht="26.25" x14ac:dyDescent="0.4">
      <c r="B6" s="32" t="s">
        <v>129</v>
      </c>
      <c r="I6" s="308"/>
      <c r="J6" s="309"/>
      <c r="K6" s="310"/>
      <c r="L6" s="309"/>
      <c r="M6" s="309"/>
    </row>
    <row r="8" spans="1:26" ht="15" x14ac:dyDescent="0.25">
      <c r="B8" s="48">
        <v>4</v>
      </c>
      <c r="C8" s="49" t="s">
        <v>126</v>
      </c>
      <c r="D8" s="49"/>
      <c r="E8" s="48"/>
      <c r="F8" s="48"/>
      <c r="G8" s="51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48"/>
      <c r="T8" s="140" t="s">
        <v>73</v>
      </c>
      <c r="X8"/>
      <c r="Y8"/>
      <c r="Z8"/>
    </row>
    <row r="9" spans="1:26" ht="15" x14ac:dyDescent="0.25">
      <c r="B9" s="48">
        <v>5</v>
      </c>
      <c r="C9" s="53" t="s">
        <v>118</v>
      </c>
      <c r="D9" s="53"/>
      <c r="E9" s="54"/>
      <c r="F9" s="55">
        <v>44531</v>
      </c>
      <c r="G9" s="55">
        <v>44562</v>
      </c>
      <c r="H9" s="55">
        <v>44593</v>
      </c>
      <c r="I9" s="55">
        <v>44621</v>
      </c>
      <c r="J9" s="55">
        <v>44652</v>
      </c>
      <c r="K9" s="55">
        <v>44682</v>
      </c>
      <c r="L9" s="55">
        <v>44713</v>
      </c>
      <c r="M9" s="55">
        <v>44743</v>
      </c>
      <c r="N9" s="55">
        <v>44774</v>
      </c>
      <c r="O9" s="55">
        <v>44805</v>
      </c>
      <c r="P9" s="55">
        <v>44835</v>
      </c>
      <c r="Q9" s="55">
        <v>44866</v>
      </c>
      <c r="R9" s="55">
        <v>44896</v>
      </c>
      <c r="S9" s="48"/>
      <c r="T9" s="55" t="s">
        <v>74</v>
      </c>
      <c r="W9" s="81"/>
      <c r="X9"/>
      <c r="Y9"/>
      <c r="Z9"/>
    </row>
    <row r="10" spans="1:26" ht="15" x14ac:dyDescent="0.25">
      <c r="B10" s="48">
        <v>6</v>
      </c>
      <c r="C10" s="56" t="s">
        <v>127</v>
      </c>
      <c r="D10" s="56"/>
      <c r="E10" s="57"/>
      <c r="F10" s="58">
        <v>57773650.962999992</v>
      </c>
      <c r="G10" s="58">
        <v>59824971.527999997</v>
      </c>
      <c r="H10" s="58">
        <v>57882649.841000006</v>
      </c>
      <c r="I10" s="58">
        <v>47025842.986999989</v>
      </c>
      <c r="J10" s="58">
        <v>49323544.295000002</v>
      </c>
      <c r="K10" s="58">
        <v>70408187.816</v>
      </c>
      <c r="L10" s="58">
        <v>60846884.684</v>
      </c>
      <c r="M10" s="58">
        <v>53387061.530999996</v>
      </c>
      <c r="N10" s="58">
        <v>68858349.339000002</v>
      </c>
      <c r="O10" s="58">
        <v>74977387.178000018</v>
      </c>
      <c r="P10" s="58">
        <v>57602439.980999999</v>
      </c>
      <c r="Q10" s="58">
        <v>57013811.565000005</v>
      </c>
      <c r="R10" s="58">
        <v>62174827.069000006</v>
      </c>
      <c r="S10" s="77" t="s">
        <v>236</v>
      </c>
      <c r="T10" s="58">
        <v>719325957.81400001</v>
      </c>
      <c r="U10"/>
      <c r="V10"/>
      <c r="X10"/>
      <c r="Y10"/>
      <c r="Z10"/>
    </row>
    <row r="11" spans="1:26" ht="15" x14ac:dyDescent="0.25">
      <c r="B11" s="48">
        <v>7</v>
      </c>
      <c r="C11" s="59" t="s">
        <v>122</v>
      </c>
      <c r="D11" s="59"/>
      <c r="E11" s="54"/>
      <c r="F11" s="58">
        <v>73793566.469999999</v>
      </c>
      <c r="G11" s="60">
        <v>45925185.850000001</v>
      </c>
      <c r="H11" s="60">
        <v>47700918.659999996</v>
      </c>
      <c r="I11" s="60">
        <v>62557318.649999999</v>
      </c>
      <c r="J11" s="60">
        <v>64049473.079999998</v>
      </c>
      <c r="K11" s="60">
        <v>66707416.07</v>
      </c>
      <c r="L11" s="60">
        <v>51929044.640000001</v>
      </c>
      <c r="M11" s="60">
        <v>49510495.350000001</v>
      </c>
      <c r="N11" s="60">
        <v>60998875.189999998</v>
      </c>
      <c r="O11" s="60">
        <v>62576359.494211294</v>
      </c>
      <c r="P11" s="60">
        <v>55267597.989999995</v>
      </c>
      <c r="Q11" s="60">
        <v>42595119.049999997</v>
      </c>
      <c r="R11" s="60">
        <v>48876113.68</v>
      </c>
      <c r="S11" s="78" t="s">
        <v>138</v>
      </c>
      <c r="T11" s="61">
        <v>658693917.70421124</v>
      </c>
      <c r="U11"/>
      <c r="V11"/>
      <c r="X11"/>
      <c r="Y11"/>
      <c r="Z11"/>
    </row>
    <row r="12" spans="1:26" ht="15" x14ac:dyDescent="0.25">
      <c r="B12" s="48">
        <v>8</v>
      </c>
      <c r="C12" s="54" t="s">
        <v>121</v>
      </c>
      <c r="D12" s="54"/>
      <c r="E12" s="54"/>
      <c r="F12" s="234"/>
      <c r="G12" s="62">
        <v>-13899785.677999996</v>
      </c>
      <c r="H12" s="62">
        <v>-10181731.181000009</v>
      </c>
      <c r="I12" s="62">
        <v>15531475.66300001</v>
      </c>
      <c r="J12" s="62">
        <v>14725928.784999996</v>
      </c>
      <c r="K12" s="62">
        <v>-3700771.7459999993</v>
      </c>
      <c r="L12" s="62">
        <v>-8917840.0439999998</v>
      </c>
      <c r="M12" s="62">
        <v>-3876566.1809999943</v>
      </c>
      <c r="N12" s="62">
        <v>-7859474.1490000039</v>
      </c>
      <c r="O12" s="62">
        <v>-12401027.683788724</v>
      </c>
      <c r="P12" s="62">
        <v>-2334841.9910000041</v>
      </c>
      <c r="Q12" s="62">
        <v>-14418692.515000008</v>
      </c>
      <c r="R12" s="62">
        <v>-13298713.389000006</v>
      </c>
      <c r="S12" s="79"/>
      <c r="T12" s="62">
        <v>-60632040.109788775</v>
      </c>
      <c r="X12"/>
      <c r="Y12"/>
      <c r="Z12"/>
    </row>
    <row r="13" spans="1:26" ht="15" x14ac:dyDescent="0.25">
      <c r="B13" s="48">
        <v>9</v>
      </c>
      <c r="C13" s="54"/>
      <c r="D13" s="54"/>
      <c r="E13" s="54"/>
      <c r="F13" s="63" t="s">
        <v>463</v>
      </c>
      <c r="G13" s="63" t="s">
        <v>464</v>
      </c>
      <c r="H13" s="63" t="s">
        <v>464</v>
      </c>
      <c r="I13" s="63" t="s">
        <v>463</v>
      </c>
      <c r="J13" s="63" t="s">
        <v>463</v>
      </c>
      <c r="K13" s="63" t="s">
        <v>464</v>
      </c>
      <c r="L13" s="63" t="s">
        <v>464</v>
      </c>
      <c r="M13" s="63" t="s">
        <v>464</v>
      </c>
      <c r="N13" s="63" t="s">
        <v>464</v>
      </c>
      <c r="O13" s="63" t="s">
        <v>464</v>
      </c>
      <c r="P13" s="63" t="s">
        <v>464</v>
      </c>
      <c r="Q13" s="63" t="s">
        <v>464</v>
      </c>
      <c r="R13" s="63" t="s">
        <v>464</v>
      </c>
      <c r="S13" s="80"/>
      <c r="T13" s="63"/>
      <c r="X13"/>
      <c r="Y13"/>
      <c r="Z13"/>
    </row>
    <row r="14" spans="1:26" ht="15" x14ac:dyDescent="0.25">
      <c r="B14" s="48">
        <v>10</v>
      </c>
      <c r="C14" s="54" t="s">
        <v>120</v>
      </c>
      <c r="D14" s="54"/>
      <c r="E14" s="54"/>
      <c r="F14" s="62">
        <v>0</v>
      </c>
      <c r="G14" s="62">
        <v>-13899785.677999996</v>
      </c>
      <c r="H14" s="62">
        <v>-24081516.859000005</v>
      </c>
      <c r="I14" s="62">
        <v>-8550041.1959999949</v>
      </c>
      <c r="J14" s="62">
        <v>6175887.5890000015</v>
      </c>
      <c r="K14" s="62">
        <v>2475115.8430000022</v>
      </c>
      <c r="L14" s="62">
        <v>-6442724.2009999976</v>
      </c>
      <c r="M14" s="62">
        <v>-10319290.381999992</v>
      </c>
      <c r="N14" s="62">
        <v>-18178764.530999996</v>
      </c>
      <c r="O14" s="62">
        <v>-30579792.21478872</v>
      </c>
      <c r="P14" s="62">
        <v>-32914634.205788724</v>
      </c>
      <c r="Q14" s="62">
        <v>-47333326.720788732</v>
      </c>
      <c r="R14" s="62">
        <v>-60632040.109788738</v>
      </c>
      <c r="S14" s="79"/>
      <c r="T14" s="62"/>
      <c r="X14"/>
      <c r="Y14"/>
      <c r="Z14"/>
    </row>
    <row r="15" spans="1:26" ht="15" x14ac:dyDescent="0.25">
      <c r="B15" s="48">
        <v>11</v>
      </c>
      <c r="C15" s="64"/>
      <c r="D15" s="64"/>
      <c r="E15" s="65"/>
      <c r="F15" s="63" t="s">
        <v>463</v>
      </c>
      <c r="G15" s="63" t="s">
        <v>464</v>
      </c>
      <c r="H15" s="63" t="s">
        <v>464</v>
      </c>
      <c r="I15" s="63" t="s">
        <v>464</v>
      </c>
      <c r="J15" s="63" t="s">
        <v>463</v>
      </c>
      <c r="K15" s="63" t="s">
        <v>463</v>
      </c>
      <c r="L15" s="63" t="s">
        <v>464</v>
      </c>
      <c r="M15" s="63" t="s">
        <v>464</v>
      </c>
      <c r="N15" s="63" t="s">
        <v>464</v>
      </c>
      <c r="O15" s="63" t="s">
        <v>464</v>
      </c>
      <c r="P15" s="63" t="s">
        <v>464</v>
      </c>
      <c r="Q15" s="63" t="s">
        <v>464</v>
      </c>
      <c r="R15" s="63" t="s">
        <v>464</v>
      </c>
      <c r="S15" s="79"/>
      <c r="T15" s="62"/>
      <c r="X15"/>
      <c r="Y15"/>
      <c r="Z15"/>
    </row>
    <row r="16" spans="1:26" ht="15" x14ac:dyDescent="0.25">
      <c r="B16" s="48">
        <v>12</v>
      </c>
      <c r="C16" s="53" t="s">
        <v>92</v>
      </c>
      <c r="D16" s="53"/>
      <c r="E16" s="65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79"/>
      <c r="T16" s="62"/>
      <c r="X16"/>
      <c r="Y16"/>
      <c r="Z16"/>
    </row>
    <row r="17" spans="2:26" ht="15" x14ac:dyDescent="0.25">
      <c r="B17" s="48">
        <v>13</v>
      </c>
      <c r="C17" s="54" t="s">
        <v>237</v>
      </c>
      <c r="D17" s="54"/>
      <c r="E17" s="65"/>
      <c r="F17" s="142"/>
      <c r="G17" s="142">
        <v>-13899.785677999993</v>
      </c>
      <c r="H17" s="142">
        <v>-10181.73118100001</v>
      </c>
      <c r="I17" s="142">
        <v>15531.475663000012</v>
      </c>
      <c r="J17" s="142">
        <v>14725.928784999996</v>
      </c>
      <c r="K17" s="142">
        <v>-3700.7717459999985</v>
      </c>
      <c r="L17" s="142">
        <v>-8917.8400439999969</v>
      </c>
      <c r="M17" s="142">
        <v>-3876.5661809999947</v>
      </c>
      <c r="N17" s="142">
        <v>-7859.4741490000088</v>
      </c>
      <c r="O17" s="142">
        <v>-12401.027683788729</v>
      </c>
      <c r="P17" s="142">
        <v>-2334.8419910000011</v>
      </c>
      <c r="Q17" s="142">
        <v>-14418.69251500001</v>
      </c>
      <c r="R17" s="142">
        <v>-13298.713389000004</v>
      </c>
      <c r="S17" s="142"/>
      <c r="T17" s="62"/>
      <c r="X17"/>
      <c r="Y17"/>
      <c r="Z17"/>
    </row>
    <row r="18" spans="2:26" ht="15" x14ac:dyDescent="0.25">
      <c r="B18" s="48">
        <v>14</v>
      </c>
      <c r="C18" s="54" t="s">
        <v>238</v>
      </c>
      <c r="D18" s="54"/>
      <c r="E18" s="65"/>
      <c r="F18" s="58"/>
      <c r="G18" s="62"/>
      <c r="H18" s="62"/>
      <c r="I18" s="62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2"/>
      <c r="X18"/>
      <c r="Y18"/>
      <c r="Z18"/>
    </row>
    <row r="19" spans="2:26" ht="15" x14ac:dyDescent="0.25">
      <c r="B19" s="48">
        <v>15</v>
      </c>
      <c r="C19" s="54" t="s">
        <v>239</v>
      </c>
      <c r="D19" s="54"/>
      <c r="E19" s="65"/>
      <c r="F19" s="234"/>
      <c r="G19" s="143">
        <v>-13899.785677999993</v>
      </c>
      <c r="H19" s="143">
        <v>-10181.73118100001</v>
      </c>
      <c r="I19" s="143">
        <v>15531.475663000012</v>
      </c>
      <c r="J19" s="143">
        <v>14725.928784999996</v>
      </c>
      <c r="K19" s="143">
        <v>-3700.7717459999985</v>
      </c>
      <c r="L19" s="143">
        <v>-8917.8400439999969</v>
      </c>
      <c r="M19" s="143">
        <v>-3876.5661809999947</v>
      </c>
      <c r="N19" s="143">
        <v>-7859.4741490000088</v>
      </c>
      <c r="O19" s="143">
        <v>-12401.027683788729</v>
      </c>
      <c r="P19" s="143">
        <v>-2334.8419910000011</v>
      </c>
      <c r="Q19" s="143">
        <v>-14418.69251500001</v>
      </c>
      <c r="R19" s="143">
        <v>-13298.713389000004</v>
      </c>
      <c r="S19" s="143"/>
      <c r="T19" s="62"/>
      <c r="X19"/>
      <c r="Y19"/>
      <c r="Z19"/>
    </row>
    <row r="20" spans="2:26" ht="15" x14ac:dyDescent="0.25">
      <c r="B20" s="48">
        <v>16</v>
      </c>
      <c r="C20" s="54" t="s">
        <v>240</v>
      </c>
      <c r="D20" s="54"/>
      <c r="E20" s="65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2"/>
      <c r="X20"/>
      <c r="Y20"/>
      <c r="Z20"/>
    </row>
    <row r="21" spans="2:26" ht="15" x14ac:dyDescent="0.25">
      <c r="B21" s="48">
        <v>17</v>
      </c>
      <c r="C21" s="54" t="s">
        <v>241</v>
      </c>
      <c r="D21" s="145" t="s">
        <v>242</v>
      </c>
      <c r="E21" s="65"/>
      <c r="F21" s="144">
        <v>227905.65311799996</v>
      </c>
      <c r="G21" s="144">
        <v>214005.86743999997</v>
      </c>
      <c r="H21" s="144">
        <v>203824.13625899996</v>
      </c>
      <c r="I21" s="144">
        <v>219355.61192199998</v>
      </c>
      <c r="J21" s="144">
        <v>234081.54070699998</v>
      </c>
      <c r="K21" s="144">
        <v>230380.76896099997</v>
      </c>
      <c r="L21" s="144">
        <v>221462.92891699995</v>
      </c>
      <c r="M21" s="144">
        <v>217586.36273599995</v>
      </c>
      <c r="N21" s="144">
        <v>209726.88858699994</v>
      </c>
      <c r="O21" s="144">
        <v>197325.8609032112</v>
      </c>
      <c r="P21" s="144">
        <v>194991.01891221121</v>
      </c>
      <c r="Q21" s="144">
        <v>180572.3263972112</v>
      </c>
      <c r="R21" s="144">
        <v>167273.61300821119</v>
      </c>
      <c r="S21" s="144"/>
      <c r="T21" s="62"/>
      <c r="X21"/>
      <c r="Y21"/>
      <c r="Z21"/>
    </row>
    <row r="22" spans="2:26" ht="15" x14ac:dyDescent="0.25">
      <c r="B22" s="48">
        <v>18</v>
      </c>
      <c r="C22" s="64"/>
      <c r="D22" s="64"/>
      <c r="E22" s="151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79"/>
      <c r="T22" s="62"/>
      <c r="V22" s="184"/>
      <c r="X22"/>
      <c r="Y22"/>
      <c r="Z22"/>
    </row>
    <row r="23" spans="2:26" ht="15.75" thickBot="1" x14ac:dyDescent="0.3">
      <c r="B23" s="48">
        <v>19</v>
      </c>
      <c r="C23" s="68" t="s">
        <v>93</v>
      </c>
      <c r="D23" s="68"/>
      <c r="E23" s="152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153"/>
      <c r="T23" s="48"/>
      <c r="V23" s="184"/>
      <c r="X23"/>
      <c r="Y23"/>
      <c r="Z23"/>
    </row>
    <row r="24" spans="2:26" ht="16.5" thickTop="1" thickBot="1" x14ac:dyDescent="0.3">
      <c r="B24" s="48">
        <v>20</v>
      </c>
      <c r="C24" s="54" t="s">
        <v>119</v>
      </c>
      <c r="D24" s="54"/>
      <c r="E24" s="48"/>
      <c r="F24" s="48"/>
      <c r="G24" s="397" t="s">
        <v>739</v>
      </c>
      <c r="H24" s="398" t="s">
        <v>739</v>
      </c>
      <c r="I24" s="399" t="s">
        <v>739</v>
      </c>
      <c r="J24" s="399" t="s">
        <v>739</v>
      </c>
      <c r="K24" s="399" t="s">
        <v>739</v>
      </c>
      <c r="L24" s="399" t="s">
        <v>739</v>
      </c>
      <c r="M24" s="399" t="s">
        <v>739</v>
      </c>
      <c r="N24" s="399" t="s">
        <v>739</v>
      </c>
      <c r="O24" s="399" t="s">
        <v>739</v>
      </c>
      <c r="P24" s="399" t="s">
        <v>739</v>
      </c>
      <c r="Q24" s="399" t="s">
        <v>739</v>
      </c>
      <c r="R24" s="400" t="s">
        <v>739</v>
      </c>
      <c r="S24" s="80" t="s">
        <v>138</v>
      </c>
      <c r="T24" s="70"/>
      <c r="V24" s="184"/>
      <c r="X24"/>
      <c r="Y24"/>
      <c r="Z24"/>
    </row>
    <row r="25" spans="2:26" ht="15.75" thickTop="1" x14ac:dyDescent="0.25">
      <c r="B25" s="48">
        <v>21</v>
      </c>
      <c r="C25" s="54" t="s">
        <v>125</v>
      </c>
      <c r="D25" s="54"/>
      <c r="E25" s="48"/>
      <c r="F25" s="48"/>
      <c r="G25" s="69">
        <v>3.9190000000000003E-2</v>
      </c>
      <c r="H25" s="69">
        <v>3.7260000000000001E-2</v>
      </c>
      <c r="I25" s="69">
        <v>3.3689999999999998E-2</v>
      </c>
      <c r="J25" s="69">
        <v>7.2300000000000003E-2</v>
      </c>
      <c r="K25" s="69">
        <v>5.5599999999999997E-2</v>
      </c>
      <c r="L25" s="69">
        <v>2.2589999999999999E-2</v>
      </c>
      <c r="M25" s="69">
        <v>5.3940000000000002E-2</v>
      </c>
      <c r="N25" s="69">
        <v>9.1670000000000001E-2</v>
      </c>
      <c r="O25" s="69">
        <v>0.15164</v>
      </c>
      <c r="P25" s="69">
        <v>6.8080000000000002E-2</v>
      </c>
      <c r="Q25" s="69">
        <v>8.9380000000000001E-2</v>
      </c>
      <c r="R25" s="69">
        <v>0.26268000000000002</v>
      </c>
      <c r="S25" s="80" t="s">
        <v>188</v>
      </c>
      <c r="T25" s="48"/>
      <c r="V25" s="184"/>
      <c r="X25"/>
      <c r="Y25"/>
      <c r="Z25"/>
    </row>
    <row r="26" spans="2:26" ht="15" x14ac:dyDescent="0.25">
      <c r="B26" s="48">
        <v>22</v>
      </c>
      <c r="C26" s="54"/>
      <c r="D26" s="54"/>
      <c r="E26" s="71"/>
      <c r="F26" s="48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48"/>
      <c r="T26" s="48"/>
      <c r="X26"/>
      <c r="Y26"/>
      <c r="Z26"/>
    </row>
    <row r="27" spans="2:26" ht="15" x14ac:dyDescent="0.25">
      <c r="B27" s="48">
        <v>23</v>
      </c>
      <c r="C27" s="53" t="s">
        <v>109</v>
      </c>
      <c r="D27" s="71" t="s">
        <v>106</v>
      </c>
      <c r="E27" s="71" t="s">
        <v>100</v>
      </c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71"/>
      <c r="T27" s="48"/>
      <c r="X27"/>
      <c r="Y27"/>
      <c r="Z27"/>
    </row>
    <row r="28" spans="2:26" ht="15.75" thickBot="1" x14ac:dyDescent="0.3">
      <c r="B28" s="48">
        <v>24</v>
      </c>
      <c r="C28" s="50" t="s">
        <v>86</v>
      </c>
      <c r="D28" s="72"/>
      <c r="E28" s="72"/>
      <c r="F28" s="48"/>
      <c r="G28" s="62"/>
      <c r="H28" s="62"/>
      <c r="I28" s="62"/>
      <c r="J28" s="62"/>
      <c r="K28" s="67"/>
      <c r="L28" s="67"/>
      <c r="M28" s="67"/>
      <c r="N28" s="67"/>
      <c r="O28" s="67"/>
      <c r="P28" s="67"/>
      <c r="Q28" s="67"/>
      <c r="R28" s="67"/>
      <c r="S28" s="72"/>
      <c r="T28" s="67"/>
      <c r="X28"/>
      <c r="Y28"/>
      <c r="Z28"/>
    </row>
    <row r="29" spans="2:26" ht="15" x14ac:dyDescent="0.25">
      <c r="B29" s="48">
        <v>25</v>
      </c>
      <c r="C29" s="54" t="s">
        <v>98</v>
      </c>
      <c r="D29" s="66" t="s">
        <v>107</v>
      </c>
      <c r="E29" s="66" t="s">
        <v>103</v>
      </c>
      <c r="F29" s="48"/>
      <c r="G29" s="73">
        <v>1950295.9166732277</v>
      </c>
      <c r="H29" s="73">
        <v>2015158.914088896</v>
      </c>
      <c r="I29" s="73">
        <v>1994943.5066460557</v>
      </c>
      <c r="J29" s="73">
        <v>2045467.7278756716</v>
      </c>
      <c r="K29" s="73">
        <v>2762927.6364805866</v>
      </c>
      <c r="L29" s="73">
        <v>2043229.0214110243</v>
      </c>
      <c r="M29" s="73">
        <v>1995061.4042583697</v>
      </c>
      <c r="N29" s="73">
        <v>2567320.6528968322</v>
      </c>
      <c r="O29" s="73">
        <v>2462291.4133081525</v>
      </c>
      <c r="P29" s="73">
        <v>2580410.9785407865</v>
      </c>
      <c r="Q29" s="73">
        <v>1865011.6381575109</v>
      </c>
      <c r="R29" s="73">
        <v>2202822.924371697</v>
      </c>
      <c r="S29" s="66"/>
      <c r="T29" s="149">
        <v>26484941.734708808</v>
      </c>
      <c r="X29"/>
      <c r="Y29"/>
      <c r="Z29"/>
    </row>
    <row r="30" spans="2:26" ht="15.75" thickBot="1" x14ac:dyDescent="0.3">
      <c r="B30" s="48">
        <v>26</v>
      </c>
      <c r="C30" s="54" t="s">
        <v>123</v>
      </c>
      <c r="D30" s="66" t="s">
        <v>107</v>
      </c>
      <c r="E30" s="66" t="s">
        <v>101</v>
      </c>
      <c r="F30" s="48"/>
      <c r="G30" s="73">
        <v>0</v>
      </c>
      <c r="H30" s="73">
        <v>0</v>
      </c>
      <c r="I30" s="73">
        <v>658880.61870785744</v>
      </c>
      <c r="J30" s="73">
        <v>610690.34115957364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66"/>
      <c r="T30" s="150">
        <v>1269570.9598674311</v>
      </c>
      <c r="X30"/>
      <c r="Y30"/>
      <c r="Z30"/>
    </row>
    <row r="31" spans="2:26" ht="15" x14ac:dyDescent="0.25">
      <c r="B31" s="48">
        <v>27</v>
      </c>
      <c r="C31" s="54" t="s">
        <v>124</v>
      </c>
      <c r="D31" s="66" t="s">
        <v>108</v>
      </c>
      <c r="E31" s="66" t="s">
        <v>101</v>
      </c>
      <c r="F31" s="48"/>
      <c r="G31" s="73">
        <v>0</v>
      </c>
      <c r="H31" s="73">
        <v>0</v>
      </c>
      <c r="I31" s="73">
        <v>-523255.41508647031</v>
      </c>
      <c r="J31" s="73">
        <v>-1064684.6511554997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66"/>
      <c r="T31" s="73">
        <v>-1587940.0662419701</v>
      </c>
      <c r="X31"/>
      <c r="Y31"/>
      <c r="Z31"/>
    </row>
    <row r="32" spans="2:26" ht="15" x14ac:dyDescent="0.25">
      <c r="B32" s="48">
        <v>28</v>
      </c>
      <c r="C32" s="54" t="s">
        <v>99</v>
      </c>
      <c r="D32" s="66" t="s">
        <v>108</v>
      </c>
      <c r="E32" s="66" t="s">
        <v>102</v>
      </c>
      <c r="F32" s="48"/>
      <c r="G32" s="73">
        <v>544732.6007208199</v>
      </c>
      <c r="H32" s="73">
        <v>379371.30380406033</v>
      </c>
      <c r="I32" s="73">
        <v>0</v>
      </c>
      <c r="J32" s="73">
        <v>0</v>
      </c>
      <c r="K32" s="73">
        <v>205762.90907759996</v>
      </c>
      <c r="L32" s="73">
        <v>201454.00659395999</v>
      </c>
      <c r="M32" s="73">
        <v>209101.97980313969</v>
      </c>
      <c r="N32" s="73">
        <v>720477.99523883034</v>
      </c>
      <c r="O32" s="73">
        <v>1880491.837969722</v>
      </c>
      <c r="P32" s="73">
        <v>158956.04274728027</v>
      </c>
      <c r="Q32" s="73">
        <v>1288742.7369907007</v>
      </c>
      <c r="R32" s="73">
        <v>3493306.033022522</v>
      </c>
      <c r="S32" s="66"/>
      <c r="T32" s="73">
        <v>9082397.4459686354</v>
      </c>
      <c r="X32"/>
      <c r="Y32"/>
      <c r="Z32"/>
    </row>
    <row r="33" spans="2:26" ht="15" x14ac:dyDescent="0.25">
      <c r="B33" s="48">
        <v>29</v>
      </c>
      <c r="C33" s="48"/>
      <c r="D33" s="66"/>
      <c r="E33" s="66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66"/>
      <c r="T33" s="48"/>
      <c r="V33" s="117"/>
      <c r="X33"/>
      <c r="Y33"/>
      <c r="Z33"/>
    </row>
    <row r="34" spans="2:26" ht="15" x14ac:dyDescent="0.25">
      <c r="B34" s="48">
        <v>30</v>
      </c>
      <c r="C34" s="53" t="s">
        <v>243</v>
      </c>
      <c r="D34" s="66"/>
      <c r="E34" s="66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66"/>
      <c r="T34" s="48"/>
      <c r="V34" s="117"/>
      <c r="X34"/>
      <c r="Y34"/>
      <c r="Z34"/>
    </row>
    <row r="35" spans="2:26" ht="15" x14ac:dyDescent="0.25">
      <c r="B35" s="48">
        <v>31</v>
      </c>
      <c r="C35" s="48" t="s">
        <v>244</v>
      </c>
      <c r="D35" s="66" t="s">
        <v>107</v>
      </c>
      <c r="E35" s="66" t="s">
        <v>245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148"/>
      <c r="S35" s="66"/>
      <c r="T35" s="48"/>
      <c r="V35" s="117"/>
      <c r="X35"/>
      <c r="Y35"/>
      <c r="Z35"/>
    </row>
    <row r="36" spans="2:26" ht="15" x14ac:dyDescent="0.25">
      <c r="B36" s="48">
        <v>32</v>
      </c>
      <c r="C36" s="48"/>
      <c r="D36" s="66"/>
      <c r="E36" s="66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148"/>
      <c r="S36" s="66"/>
      <c r="T36" s="48"/>
      <c r="V36" s="117"/>
      <c r="X36"/>
      <c r="Y36"/>
      <c r="Z36"/>
    </row>
    <row r="37" spans="2:26" ht="15" x14ac:dyDescent="0.25">
      <c r="B37" s="48">
        <v>33</v>
      </c>
      <c r="C37" s="48"/>
      <c r="D37" s="66"/>
      <c r="E37" s="66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148"/>
      <c r="S37" s="66"/>
      <c r="T37" s="48"/>
      <c r="V37" s="117"/>
      <c r="X37"/>
      <c r="Y37"/>
      <c r="Z37"/>
    </row>
    <row r="38" spans="2:26" ht="15" x14ac:dyDescent="0.25">
      <c r="B38" s="48">
        <v>34</v>
      </c>
      <c r="C38" s="48" t="s">
        <v>85</v>
      </c>
      <c r="D38" s="48"/>
      <c r="E38" s="48"/>
      <c r="F38" s="48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48"/>
      <c r="T38" s="48"/>
      <c r="X38"/>
      <c r="Y38"/>
      <c r="Z38"/>
    </row>
    <row r="39" spans="2:26" ht="15" x14ac:dyDescent="0.25">
      <c r="B39" s="48">
        <v>35</v>
      </c>
      <c r="C39" s="74" t="s">
        <v>97</v>
      </c>
      <c r="D39" s="74"/>
      <c r="E39" s="48"/>
      <c r="F39" s="48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48"/>
      <c r="T39" s="48"/>
      <c r="X39"/>
      <c r="Y39"/>
      <c r="Z39"/>
    </row>
    <row r="40" spans="2:26" ht="15" x14ac:dyDescent="0.25">
      <c r="B40" s="35">
        <v>36</v>
      </c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X40"/>
      <c r="Y40"/>
      <c r="Z40"/>
    </row>
    <row r="41" spans="2:26" ht="15" x14ac:dyDescent="0.25">
      <c r="B41" s="35">
        <v>37</v>
      </c>
      <c r="C41" s="40" t="s">
        <v>104</v>
      </c>
      <c r="D41" s="40"/>
      <c r="E41" s="35"/>
      <c r="X41"/>
      <c r="Y41"/>
      <c r="Z41"/>
    </row>
    <row r="42" spans="2:26" ht="15" x14ac:dyDescent="0.25">
      <c r="B42" s="35">
        <v>38</v>
      </c>
      <c r="C42" s="45" t="s">
        <v>95</v>
      </c>
      <c r="D42" s="45"/>
      <c r="E42" s="35"/>
      <c r="X42"/>
      <c r="Y42"/>
      <c r="Z42"/>
    </row>
    <row r="43" spans="2:26" ht="15" x14ac:dyDescent="0.25">
      <c r="B43" s="35">
        <v>39</v>
      </c>
      <c r="C43" s="43" t="s">
        <v>110</v>
      </c>
      <c r="D43" s="43"/>
      <c r="E43" s="41" t="s">
        <v>108</v>
      </c>
      <c r="F43" s="35"/>
      <c r="G43" s="44">
        <v>-544732.6007208199</v>
      </c>
      <c r="H43" s="44">
        <v>-379371.30380406033</v>
      </c>
      <c r="I43" s="44">
        <v>523255.41508647031</v>
      </c>
      <c r="J43" s="44">
        <v>1064684.6511554997</v>
      </c>
      <c r="K43" s="44">
        <v>-205762.90907759996</v>
      </c>
      <c r="L43" s="44">
        <v>-201454.00659395999</v>
      </c>
      <c r="M43" s="44">
        <v>-209101.97980313969</v>
      </c>
      <c r="N43" s="44">
        <v>-720477.99523883034</v>
      </c>
      <c r="O43" s="44">
        <v>-1880491.837969722</v>
      </c>
      <c r="P43" s="44">
        <v>-158956.04274728027</v>
      </c>
      <c r="Q43" s="44">
        <v>-1288742.7369907007</v>
      </c>
      <c r="R43" s="44">
        <v>-3493306.033022522</v>
      </c>
      <c r="S43" s="35"/>
      <c r="T43" s="44">
        <v>-7494457.3797266651</v>
      </c>
      <c r="X43"/>
      <c r="Y43"/>
      <c r="Z43"/>
    </row>
    <row r="44" spans="2:26" ht="15" x14ac:dyDescent="0.25">
      <c r="B44" s="35">
        <v>40</v>
      </c>
      <c r="C44" s="43" t="s">
        <v>111</v>
      </c>
      <c r="D44" s="43"/>
      <c r="E44" s="41" t="s">
        <v>107</v>
      </c>
      <c r="F44" s="35"/>
      <c r="G44" s="44">
        <v>544732.6007208199</v>
      </c>
      <c r="H44" s="44">
        <v>379371.30380406033</v>
      </c>
      <c r="I44" s="44">
        <v>0</v>
      </c>
      <c r="J44" s="44">
        <v>0</v>
      </c>
      <c r="K44" s="44">
        <v>205762.90907759996</v>
      </c>
      <c r="L44" s="44">
        <v>201454.00659395999</v>
      </c>
      <c r="M44" s="44">
        <v>209101.97980313969</v>
      </c>
      <c r="N44" s="44">
        <v>720477.99523883034</v>
      </c>
      <c r="O44" s="44">
        <v>1880491.837969722</v>
      </c>
      <c r="P44" s="44">
        <v>158956.04274728027</v>
      </c>
      <c r="Q44" s="44">
        <v>1288742.7369907007</v>
      </c>
      <c r="R44" s="44">
        <v>3493306.033022522</v>
      </c>
      <c r="S44" s="35"/>
      <c r="T44" s="44">
        <v>9082397.4459686354</v>
      </c>
      <c r="X44"/>
      <c r="Y44"/>
      <c r="Z44"/>
    </row>
    <row r="45" spans="2:26" ht="15" x14ac:dyDescent="0.25">
      <c r="B45" s="35">
        <v>41</v>
      </c>
      <c r="C45" s="43" t="s">
        <v>112</v>
      </c>
      <c r="D45" s="43"/>
      <c r="E45" s="41" t="s">
        <v>107</v>
      </c>
      <c r="F45" s="35"/>
      <c r="G45" s="44">
        <v>0</v>
      </c>
      <c r="H45" s="44">
        <v>0</v>
      </c>
      <c r="I45" s="44">
        <v>-523255.41508647031</v>
      </c>
      <c r="J45" s="44">
        <v>-1064684.6511554997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35"/>
      <c r="T45" s="44">
        <v>-1587940.0662419701</v>
      </c>
      <c r="X45"/>
      <c r="Y45"/>
      <c r="Z45"/>
    </row>
    <row r="46" spans="2:26" ht="15" x14ac:dyDescent="0.25">
      <c r="B46" s="35">
        <v>42</v>
      </c>
      <c r="C46" s="43"/>
      <c r="D46" s="43"/>
      <c r="E46" s="41"/>
      <c r="F46" s="35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35"/>
      <c r="T46" s="44"/>
      <c r="X46"/>
      <c r="Y46"/>
      <c r="Z46"/>
    </row>
    <row r="47" spans="2:26" ht="15" x14ac:dyDescent="0.25">
      <c r="B47" s="35">
        <v>43</v>
      </c>
      <c r="C47" s="42" t="s">
        <v>321</v>
      </c>
      <c r="D47" s="42"/>
      <c r="E47" s="147"/>
      <c r="F47" s="35"/>
      <c r="G47" s="44"/>
      <c r="H47" s="44"/>
      <c r="I47" s="44"/>
      <c r="J47" s="44"/>
      <c r="K47" s="46"/>
      <c r="L47" s="46"/>
      <c r="M47" s="46"/>
      <c r="N47" s="46"/>
      <c r="O47" s="46"/>
      <c r="P47" s="46"/>
      <c r="Q47" s="46"/>
      <c r="R47" s="46"/>
      <c r="S47" s="35"/>
      <c r="T47" s="46"/>
      <c r="Y47"/>
      <c r="Z47"/>
    </row>
    <row r="48" spans="2:26" ht="15" x14ac:dyDescent="0.25">
      <c r="B48" s="35">
        <v>44</v>
      </c>
      <c r="C48" s="43" t="s">
        <v>77</v>
      </c>
      <c r="D48" s="43"/>
      <c r="E48" s="35"/>
      <c r="F48" s="35"/>
      <c r="G48" s="46">
        <v>2495028.5173940477</v>
      </c>
      <c r="H48" s="46">
        <v>2394530.2178929565</v>
      </c>
      <c r="I48" s="46">
        <v>2130568.7102674432</v>
      </c>
      <c r="J48" s="46">
        <v>1591473.4178797454</v>
      </c>
      <c r="K48" s="46">
        <v>2968690.5455581867</v>
      </c>
      <c r="L48" s="46">
        <v>2244683.0280049844</v>
      </c>
      <c r="M48" s="46">
        <v>2204163.3840615093</v>
      </c>
      <c r="N48" s="46">
        <v>3287798.6481356625</v>
      </c>
      <c r="O48" s="46">
        <v>4342783.2512778742</v>
      </c>
      <c r="P48" s="46">
        <v>2739367.0212880666</v>
      </c>
      <c r="Q48" s="46">
        <v>3153754.3751482116</v>
      </c>
      <c r="R48" s="46">
        <v>5696128.957394219</v>
      </c>
      <c r="S48" s="35"/>
      <c r="T48" s="44">
        <v>35248970.074302904</v>
      </c>
      <c r="Y48"/>
      <c r="Z48"/>
    </row>
    <row r="49" spans="2:26" ht="15" x14ac:dyDescent="0.25">
      <c r="B49" s="35">
        <v>45</v>
      </c>
      <c r="C49" s="43" t="s">
        <v>105</v>
      </c>
      <c r="D49" s="43"/>
      <c r="E49" s="35"/>
      <c r="F49" s="35"/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35"/>
      <c r="T49" s="44">
        <v>0</v>
      </c>
      <c r="Y49"/>
      <c r="Z49"/>
    </row>
    <row r="50" spans="2:26" ht="15" x14ac:dyDescent="0.25">
      <c r="B50" s="35">
        <v>46</v>
      </c>
      <c r="C50" s="35"/>
      <c r="D50" s="35"/>
      <c r="E50" s="35"/>
      <c r="F50" s="35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35"/>
      <c r="T50" s="46"/>
      <c r="Y50"/>
      <c r="Z50"/>
    </row>
    <row r="51" spans="2:26" ht="15" x14ac:dyDescent="0.25">
      <c r="B51" s="35">
        <v>47</v>
      </c>
      <c r="C51" s="247" t="s">
        <v>117</v>
      </c>
      <c r="D51" s="47"/>
      <c r="E51" s="35"/>
      <c r="F51" s="35"/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35"/>
      <c r="T51" s="44">
        <v>0</v>
      </c>
      <c r="Y51"/>
      <c r="Z51"/>
    </row>
    <row r="52" spans="2:26" ht="15" x14ac:dyDescent="0.25">
      <c r="B52" s="35">
        <v>48</v>
      </c>
      <c r="C52" s="40" t="s">
        <v>115</v>
      </c>
      <c r="D52" s="40"/>
      <c r="E52" s="35"/>
      <c r="F52" s="35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35"/>
      <c r="T52" s="46"/>
      <c r="Y52"/>
      <c r="Z52"/>
    </row>
    <row r="53" spans="2:26" ht="15" x14ac:dyDescent="0.25">
      <c r="B53" s="35">
        <v>49</v>
      </c>
      <c r="C53" s="40" t="s">
        <v>113</v>
      </c>
      <c r="D53" s="40"/>
      <c r="E53" s="35"/>
      <c r="F53" s="35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35"/>
      <c r="T53" s="46"/>
      <c r="Y53"/>
      <c r="Z53"/>
    </row>
    <row r="54" spans="2:26" s="35" customFormat="1" ht="15" x14ac:dyDescent="0.25">
      <c r="B54" s="35">
        <v>50</v>
      </c>
      <c r="C54" s="40" t="s">
        <v>116</v>
      </c>
      <c r="D54" s="40"/>
      <c r="E54" s="38"/>
      <c r="F54" s="38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8"/>
      <c r="T54" s="39"/>
      <c r="Y54"/>
      <c r="Z54"/>
    </row>
    <row r="55" spans="2:26" ht="15" x14ac:dyDescent="0.25">
      <c r="B55" s="35">
        <v>51</v>
      </c>
      <c r="C55" s="40" t="s">
        <v>114</v>
      </c>
      <c r="D55" s="40"/>
      <c r="Y55"/>
      <c r="Z55"/>
    </row>
    <row r="56" spans="2:26" ht="15" x14ac:dyDescent="0.25">
      <c r="B56" s="35">
        <v>52</v>
      </c>
      <c r="C56" s="43"/>
      <c r="D56" s="43"/>
      <c r="E56"/>
      <c r="F56" s="181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T56" s="185"/>
      <c r="U56" s="146"/>
      <c r="W56"/>
      <c r="Y56"/>
      <c r="Z56"/>
    </row>
    <row r="57" spans="2:26" ht="15" x14ac:dyDescent="0.25">
      <c r="B57" s="35">
        <v>53</v>
      </c>
      <c r="C57" s="244" t="s">
        <v>248</v>
      </c>
      <c r="D57" s="235"/>
      <c r="E57" s="236"/>
      <c r="F57" s="237"/>
      <c r="G57" s="241"/>
      <c r="H57" s="241"/>
      <c r="I57" s="241"/>
      <c r="J57" s="241"/>
      <c r="K57" s="241"/>
      <c r="L57" s="241"/>
      <c r="M57" s="241"/>
      <c r="N57" s="241"/>
      <c r="O57" s="241"/>
      <c r="P57" s="241"/>
      <c r="Q57" s="241"/>
      <c r="R57" s="241"/>
      <c r="S57" s="237"/>
      <c r="T57" s="241"/>
      <c r="X57"/>
    </row>
    <row r="58" spans="2:26" ht="15" x14ac:dyDescent="0.25">
      <c r="B58" s="35">
        <v>54</v>
      </c>
      <c r="C58" s="235" t="s">
        <v>458</v>
      </c>
      <c r="D58" s="235"/>
      <c r="E58" s="236"/>
      <c r="F58" s="237"/>
      <c r="G58" s="180">
        <v>214005.86743999997</v>
      </c>
      <c r="H58" s="180">
        <v>203824.13625899996</v>
      </c>
      <c r="I58" s="180">
        <v>219355.61192199998</v>
      </c>
      <c r="J58" s="180">
        <v>234081.54070699998</v>
      </c>
      <c r="K58" s="180">
        <v>230380.76896099997</v>
      </c>
      <c r="L58" s="180">
        <v>221462.92891699995</v>
      </c>
      <c r="M58" s="180">
        <v>217586.36273599995</v>
      </c>
      <c r="N58" s="180">
        <v>209726.88858699994</v>
      </c>
      <c r="O58" s="180">
        <v>197325.8609032112</v>
      </c>
      <c r="P58" s="180">
        <v>194991.01891221121</v>
      </c>
      <c r="Q58" s="180">
        <v>180572.3263972112</v>
      </c>
      <c r="R58" s="180">
        <v>167273.61300821119</v>
      </c>
      <c r="S58" s="237"/>
      <c r="T58" s="180"/>
      <c r="X58"/>
    </row>
    <row r="59" spans="2:26" ht="15" x14ac:dyDescent="0.25">
      <c r="B59" s="35">
        <v>55</v>
      </c>
      <c r="C59" s="235" t="s">
        <v>459</v>
      </c>
      <c r="D59" s="235"/>
      <c r="E59" s="236"/>
      <c r="F59" s="237"/>
      <c r="G59" s="180">
        <v>-1490.7599999999998</v>
      </c>
      <c r="H59" s="180">
        <v>516.47000000000025</v>
      </c>
      <c r="I59" s="180">
        <v>4721.3200000000006</v>
      </c>
      <c r="J59" s="180">
        <v>2671.3400000000006</v>
      </c>
      <c r="K59" s="180">
        <v>384.30000000000064</v>
      </c>
      <c r="L59" s="180">
        <v>-3836.1299999999997</v>
      </c>
      <c r="M59" s="180">
        <v>-8318.2099999999991</v>
      </c>
      <c r="N59" s="180">
        <v>-9866.1022699999958</v>
      </c>
      <c r="O59" s="180">
        <v>-10051.037614211291</v>
      </c>
      <c r="P59" s="180">
        <v>-8805.3876142112913</v>
      </c>
      <c r="Q59" s="180">
        <v>-9060.6476142112915</v>
      </c>
      <c r="R59" s="180">
        <v>-8077.7476142112919</v>
      </c>
      <c r="S59" s="237"/>
      <c r="T59" s="180"/>
      <c r="X59"/>
    </row>
    <row r="60" spans="2:26" ht="15.75" thickBot="1" x14ac:dyDescent="0.3">
      <c r="B60" s="35">
        <v>56</v>
      </c>
      <c r="C60" s="235" t="s">
        <v>247</v>
      </c>
      <c r="D60" s="235"/>
      <c r="E60" s="236"/>
      <c r="F60" s="154">
        <v>228747.31285799996</v>
      </c>
      <c r="G60" s="154">
        <v>212515.10743999996</v>
      </c>
      <c r="H60" s="154">
        <v>204340.60625899996</v>
      </c>
      <c r="I60" s="154">
        <v>224076.93192199999</v>
      </c>
      <c r="J60" s="154">
        <v>236752.88070699997</v>
      </c>
      <c r="K60" s="154">
        <v>230765.06896099995</v>
      </c>
      <c r="L60" s="154">
        <v>217626.79891699995</v>
      </c>
      <c r="M60" s="154">
        <v>209268.15273599996</v>
      </c>
      <c r="N60" s="154">
        <v>199860.78631699993</v>
      </c>
      <c r="O60" s="154">
        <v>187274.82328899991</v>
      </c>
      <c r="P60" s="154">
        <v>186185.63129799991</v>
      </c>
      <c r="Q60" s="154">
        <v>171511.67878299992</v>
      </c>
      <c r="R60" s="154">
        <v>159195.86539399991</v>
      </c>
      <c r="S60" s="237"/>
      <c r="T60" s="180"/>
      <c r="X60"/>
    </row>
    <row r="61" spans="2:26" ht="15.75" thickTop="1" x14ac:dyDescent="0.25">
      <c r="B61" s="35">
        <v>57</v>
      </c>
      <c r="C61" s="235" t="s">
        <v>317</v>
      </c>
      <c r="D61" s="235"/>
      <c r="E61" s="236"/>
      <c r="F61" s="238">
        <v>9.320621301338269</v>
      </c>
      <c r="G61" s="182">
        <v>11.6559375108026</v>
      </c>
      <c r="H61" s="182">
        <v>11.482146133470138</v>
      </c>
      <c r="I61" s="182">
        <v>17.18875783026462</v>
      </c>
      <c r="J61" s="182">
        <v>18.771009587044315</v>
      </c>
      <c r="K61" s="182">
        <v>20.785732354289649</v>
      </c>
      <c r="L61" s="182">
        <v>19.997103815212014</v>
      </c>
      <c r="M61" s="182">
        <v>6.9077216993934245</v>
      </c>
      <c r="N61" s="182">
        <v>5.615945948678891</v>
      </c>
      <c r="O61" s="182">
        <v>4.9664410057047066</v>
      </c>
      <c r="P61" s="182">
        <v>13.207525676106496</v>
      </c>
      <c r="Q61" s="182">
        <v>14.30403650291449</v>
      </c>
      <c r="R61" s="182">
        <v>12.335363723101713</v>
      </c>
      <c r="S61" s="237"/>
      <c r="T61" s="180"/>
      <c r="X61"/>
    </row>
    <row r="62" spans="2:26" ht="15" x14ac:dyDescent="0.25">
      <c r="B62" s="35">
        <v>58</v>
      </c>
      <c r="C62" s="235"/>
      <c r="D62" s="235"/>
      <c r="E62" s="239"/>
      <c r="F62" s="237"/>
      <c r="G62" s="180"/>
      <c r="H62" s="180"/>
      <c r="I62" s="180"/>
      <c r="J62" s="180"/>
      <c r="K62" s="183"/>
      <c r="L62" s="180"/>
      <c r="M62" s="180"/>
      <c r="N62" s="180"/>
      <c r="O62" s="180"/>
      <c r="P62" s="180"/>
      <c r="Q62" s="180"/>
      <c r="R62" s="180"/>
      <c r="S62" s="237"/>
      <c r="T62" s="180"/>
      <c r="X62"/>
    </row>
    <row r="63" spans="2:26" ht="15" x14ac:dyDescent="0.25">
      <c r="B63" s="35">
        <v>59</v>
      </c>
      <c r="C63" s="235" t="s">
        <v>319</v>
      </c>
      <c r="D63" s="236" t="s">
        <v>107</v>
      </c>
      <c r="E63" s="239"/>
      <c r="F63" s="240">
        <v>3715730.6135950061</v>
      </c>
      <c r="G63" s="241">
        <v>3452057.5594976805</v>
      </c>
      <c r="H63" s="241">
        <v>3319272.4180697426</v>
      </c>
      <c r="I63" s="241">
        <v>3658515.340350287</v>
      </c>
      <c r="J63" s="241">
        <v>3896455.6965184044</v>
      </c>
      <c r="K63" s="241">
        <v>3797908.8779212702</v>
      </c>
      <c r="L63" s="241">
        <v>3581680.5177743211</v>
      </c>
      <c r="M63" s="241">
        <v>3444114.7385116559</v>
      </c>
      <c r="N63" s="241">
        <v>3289289.2244013865</v>
      </c>
      <c r="O63" s="241">
        <v>3082150.6789688081</v>
      </c>
      <c r="P63" s="241">
        <v>3064224.8639786774</v>
      </c>
      <c r="Q63" s="241">
        <v>2822722.3923011627</v>
      </c>
      <c r="R63" s="241">
        <v>2620029.9431384611</v>
      </c>
      <c r="S63" s="242" t="s">
        <v>320</v>
      </c>
      <c r="T63" s="39">
        <v>2620029.9431384611</v>
      </c>
      <c r="U63" s="146" t="s">
        <v>457</v>
      </c>
      <c r="W63"/>
    </row>
    <row r="64" spans="2:26" ht="15" x14ac:dyDescent="0.25">
      <c r="B64" s="35">
        <v>60</v>
      </c>
      <c r="C64" s="235" t="s">
        <v>262</v>
      </c>
      <c r="D64" s="236"/>
      <c r="E64" s="239"/>
      <c r="F64" s="237"/>
      <c r="G64" s="180">
        <v>0</v>
      </c>
      <c r="H64" s="180">
        <v>0</v>
      </c>
      <c r="I64" s="180">
        <v>19736.325663000025</v>
      </c>
      <c r="J64" s="180">
        <v>12675.948784999986</v>
      </c>
      <c r="K64" s="180">
        <v>0</v>
      </c>
      <c r="L64" s="180">
        <v>0</v>
      </c>
      <c r="M64" s="180">
        <v>0</v>
      </c>
      <c r="N64" s="180">
        <v>0</v>
      </c>
      <c r="O64" s="180">
        <v>0</v>
      </c>
      <c r="P64" s="180">
        <v>0</v>
      </c>
      <c r="Q64" s="180">
        <v>0</v>
      </c>
      <c r="R64" s="180">
        <v>0</v>
      </c>
      <c r="S64" s="243"/>
      <c r="T64" s="122">
        <v>-16176.47</v>
      </c>
      <c r="U64" s="146" t="s">
        <v>445</v>
      </c>
      <c r="V64" s="35"/>
      <c r="W64"/>
      <c r="X64" s="35"/>
    </row>
    <row r="65" spans="2:23" ht="15" x14ac:dyDescent="0.25">
      <c r="B65" s="35">
        <v>61</v>
      </c>
      <c r="C65" s="235" t="s">
        <v>246</v>
      </c>
      <c r="D65" s="235"/>
      <c r="E65" s="239"/>
      <c r="F65" s="245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38"/>
      <c r="T65" s="246">
        <v>2603853.4731384609</v>
      </c>
      <c r="U65" s="146" t="s">
        <v>318</v>
      </c>
      <c r="W65"/>
    </row>
  </sheetData>
  <mergeCells count="2">
    <mergeCell ref="A3:T3"/>
    <mergeCell ref="A1:T1"/>
  </mergeCells>
  <printOptions horizontalCentered="1"/>
  <pageMargins left="0.2" right="0.2" top="0.6" bottom="0.75" header="0.3" footer="0.2"/>
  <pageSetup scale="92" orientation="landscape" r:id="rId1"/>
  <headerFooter>
    <oddFooter>&amp;L&amp;9&amp;Z&amp;F</oddFooter>
  </headerFooter>
  <customProperties>
    <customPr name="_pios_id" r:id="rId2"/>
    <customPr name="CofWorksheetType" r:id="rId3"/>
  </customProperties>
  <drawing r:id="rId4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1"/>
  <sheetViews>
    <sheetView showGridLines="0" zoomScaleNormal="100" workbookViewId="0">
      <pane ySplit="8" topLeftCell="A72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8.42578125" customWidth="1"/>
    <col min="2" max="2" width="6.85546875" customWidth="1"/>
    <col min="3" max="3" width="13.140625" customWidth="1"/>
    <col min="4" max="4" width="14.28515625" customWidth="1"/>
    <col min="5" max="5" width="28.5703125" customWidth="1"/>
    <col min="6" max="6" width="4.42578125" customWidth="1"/>
    <col min="7" max="7" width="9.42578125" customWidth="1"/>
    <col min="8" max="8" width="17.85546875" customWidth="1"/>
    <col min="9" max="9" width="15.28515625" customWidth="1"/>
    <col min="10" max="10" width="19.42578125" customWidth="1"/>
    <col min="11" max="11" width="17.140625" customWidth="1"/>
    <col min="12" max="12" width="2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8.5" customHeight="1" x14ac:dyDescent="0.35">
      <c r="A1" s="96" t="s">
        <v>140</v>
      </c>
      <c r="H1" s="92" t="s">
        <v>334</v>
      </c>
    </row>
    <row r="2" spans="1:11" ht="12.75" customHeight="1" x14ac:dyDescent="0.35">
      <c r="A2" s="96"/>
    </row>
    <row r="3" spans="1:11" x14ac:dyDescent="0.25">
      <c r="A3" t="s">
        <v>361</v>
      </c>
    </row>
    <row r="4" spans="1:11" ht="2.25" customHeight="1" x14ac:dyDescent="0.25">
      <c r="A4" t="e">
        <v>#NAME?</v>
      </c>
      <c r="B4" t="e">
        <v>#NAME?</v>
      </c>
    </row>
    <row r="5" spans="1:11" ht="9.75" customHeight="1" x14ac:dyDescent="0.25"/>
    <row r="6" spans="1:11" x14ac:dyDescent="0.25">
      <c r="A6" s="82" t="s">
        <v>141</v>
      </c>
      <c r="B6" s="82" t="s">
        <v>141</v>
      </c>
      <c r="C6" s="82" t="s">
        <v>141</v>
      </c>
      <c r="D6" s="82" t="s">
        <v>141</v>
      </c>
      <c r="E6" s="82" t="s">
        <v>141</v>
      </c>
      <c r="F6" s="82" t="s">
        <v>141</v>
      </c>
      <c r="G6" s="82" t="s">
        <v>141</v>
      </c>
      <c r="H6" s="82" t="s">
        <v>142</v>
      </c>
      <c r="I6" s="83" t="s">
        <v>360</v>
      </c>
      <c r="J6" s="84"/>
      <c r="K6" s="84"/>
    </row>
    <row r="7" spans="1:11" ht="42.75" customHeight="1" x14ac:dyDescent="0.25">
      <c r="A7" s="82" t="s">
        <v>141</v>
      </c>
      <c r="B7" s="137" t="s">
        <v>141</v>
      </c>
      <c r="C7" s="137" t="s">
        <v>141</v>
      </c>
      <c r="D7" s="137" t="s">
        <v>141</v>
      </c>
      <c r="E7" s="137" t="s">
        <v>141</v>
      </c>
      <c r="F7" s="137" t="s">
        <v>141</v>
      </c>
      <c r="G7" s="137" t="s">
        <v>141</v>
      </c>
      <c r="H7" s="82" t="s">
        <v>141</v>
      </c>
      <c r="I7" s="93" t="s">
        <v>143</v>
      </c>
      <c r="J7" s="93" t="s">
        <v>144</v>
      </c>
      <c r="K7" s="134" t="s">
        <v>145</v>
      </c>
    </row>
    <row r="8" spans="1:11" x14ac:dyDescent="0.25">
      <c r="A8" s="82" t="s">
        <v>146</v>
      </c>
      <c r="B8" s="86"/>
      <c r="C8" s="82" t="s">
        <v>147</v>
      </c>
      <c r="D8" s="82" t="s">
        <v>148</v>
      </c>
      <c r="E8" s="86"/>
      <c r="F8" s="82" t="s">
        <v>176</v>
      </c>
      <c r="G8" s="82" t="s">
        <v>149</v>
      </c>
      <c r="H8" s="82" t="s">
        <v>150</v>
      </c>
      <c r="I8" s="87" t="s">
        <v>151</v>
      </c>
      <c r="J8" s="87" t="s">
        <v>141</v>
      </c>
      <c r="K8" s="87" t="s">
        <v>152</v>
      </c>
    </row>
    <row r="9" spans="1:11" hidden="1" x14ac:dyDescent="0.25">
      <c r="A9" s="83" t="s">
        <v>153</v>
      </c>
      <c r="B9" s="85" t="s">
        <v>154</v>
      </c>
      <c r="C9" s="85" t="s">
        <v>155</v>
      </c>
      <c r="D9" s="85" t="s">
        <v>156</v>
      </c>
      <c r="E9" s="85" t="s">
        <v>157</v>
      </c>
      <c r="F9" s="85" t="s">
        <v>158</v>
      </c>
      <c r="G9" s="85" t="s">
        <v>159</v>
      </c>
      <c r="H9" s="83" t="s">
        <v>194</v>
      </c>
      <c r="I9" s="128">
        <v>-7670934.5319999997</v>
      </c>
      <c r="J9" s="88"/>
      <c r="K9" s="129">
        <v>-303907.28999999998</v>
      </c>
    </row>
    <row r="10" spans="1:11" x14ac:dyDescent="0.25">
      <c r="A10" s="83" t="s">
        <v>153</v>
      </c>
      <c r="B10" s="85" t="s">
        <v>154</v>
      </c>
      <c r="C10" s="85" t="s">
        <v>155</v>
      </c>
      <c r="D10" s="85" t="s">
        <v>156</v>
      </c>
      <c r="E10" s="85" t="s">
        <v>157</v>
      </c>
      <c r="F10" s="85" t="s">
        <v>158</v>
      </c>
      <c r="G10" s="85" t="s">
        <v>159</v>
      </c>
      <c r="H10" s="83" t="s">
        <v>325</v>
      </c>
      <c r="I10" s="128">
        <v>246006.587</v>
      </c>
      <c r="J10" s="88"/>
      <c r="K10" s="129">
        <v>10703.43</v>
      </c>
    </row>
    <row r="11" spans="1:11" x14ac:dyDescent="0.25">
      <c r="A11" s="83" t="s">
        <v>153</v>
      </c>
      <c r="B11" s="85" t="s">
        <v>154</v>
      </c>
      <c r="C11" s="85" t="s">
        <v>155</v>
      </c>
      <c r="D11" s="85" t="s">
        <v>156</v>
      </c>
      <c r="E11" s="85" t="s">
        <v>157</v>
      </c>
      <c r="F11" s="85" t="s">
        <v>158</v>
      </c>
      <c r="G11" s="85" t="s">
        <v>159</v>
      </c>
      <c r="H11" s="83" t="s">
        <v>328</v>
      </c>
      <c r="I11" s="128">
        <v>29460.791000000001</v>
      </c>
      <c r="J11" s="88"/>
      <c r="K11" s="129">
        <v>1287.1099999999999</v>
      </c>
    </row>
    <row r="12" spans="1:11" x14ac:dyDescent="0.25">
      <c r="A12" s="83" t="s">
        <v>153</v>
      </c>
      <c r="B12" s="85" t="s">
        <v>154</v>
      </c>
      <c r="C12" s="85" t="s">
        <v>155</v>
      </c>
      <c r="D12" s="85" t="s">
        <v>156</v>
      </c>
      <c r="E12" s="85" t="s">
        <v>157</v>
      </c>
      <c r="F12" s="85" t="s">
        <v>158</v>
      </c>
      <c r="G12" s="85" t="s">
        <v>159</v>
      </c>
      <c r="H12" s="83" t="s">
        <v>327</v>
      </c>
      <c r="I12" s="128">
        <v>98295.133000000002</v>
      </c>
      <c r="J12" s="88"/>
      <c r="K12" s="129">
        <v>4320.92</v>
      </c>
    </row>
    <row r="13" spans="1:11" x14ac:dyDescent="0.25">
      <c r="A13" s="83" t="s">
        <v>153</v>
      </c>
      <c r="B13" s="85" t="s">
        <v>154</v>
      </c>
      <c r="C13" s="85" t="s">
        <v>155</v>
      </c>
      <c r="D13" s="85" t="s">
        <v>156</v>
      </c>
      <c r="E13" s="85" t="s">
        <v>157</v>
      </c>
      <c r="F13" s="85" t="s">
        <v>158</v>
      </c>
      <c r="G13" s="85" t="s">
        <v>159</v>
      </c>
      <c r="H13" s="83" t="s">
        <v>326</v>
      </c>
      <c r="I13" s="128">
        <v>99855.812000000005</v>
      </c>
      <c r="J13" s="88"/>
      <c r="K13" s="129">
        <v>4402.66</v>
      </c>
    </row>
    <row r="14" spans="1:11" x14ac:dyDescent="0.25">
      <c r="A14" s="83" t="s">
        <v>153</v>
      </c>
      <c r="B14" s="85" t="s">
        <v>154</v>
      </c>
      <c r="C14" s="85" t="s">
        <v>155</v>
      </c>
      <c r="D14" s="85" t="s">
        <v>156</v>
      </c>
      <c r="E14" s="85" t="s">
        <v>157</v>
      </c>
      <c r="F14" s="85" t="s">
        <v>158</v>
      </c>
      <c r="G14" s="85" t="s">
        <v>159</v>
      </c>
      <c r="H14" s="83" t="s">
        <v>220</v>
      </c>
      <c r="I14" s="128">
        <v>67966.654999999999</v>
      </c>
      <c r="J14" s="88"/>
      <c r="K14" s="129">
        <v>3008.87</v>
      </c>
    </row>
    <row r="15" spans="1:11" x14ac:dyDescent="0.25">
      <c r="A15" s="83" t="s">
        <v>153</v>
      </c>
      <c r="B15" s="85" t="s">
        <v>154</v>
      </c>
      <c r="C15" s="85" t="s">
        <v>155</v>
      </c>
      <c r="D15" s="85" t="s">
        <v>156</v>
      </c>
      <c r="E15" s="85" t="s">
        <v>157</v>
      </c>
      <c r="F15" s="85" t="s">
        <v>158</v>
      </c>
      <c r="G15" s="85" t="s">
        <v>159</v>
      </c>
      <c r="H15" s="83" t="s">
        <v>207</v>
      </c>
      <c r="I15" s="128">
        <v>1147927.27</v>
      </c>
      <c r="J15" s="88"/>
      <c r="K15" s="129">
        <v>50955.46</v>
      </c>
    </row>
    <row r="16" spans="1:11" x14ac:dyDescent="0.25">
      <c r="A16" s="83" t="s">
        <v>153</v>
      </c>
      <c r="B16" s="85" t="s">
        <v>154</v>
      </c>
      <c r="C16" s="85" t="s">
        <v>155</v>
      </c>
      <c r="D16" s="85" t="s">
        <v>156</v>
      </c>
      <c r="E16" s="85" t="s">
        <v>157</v>
      </c>
      <c r="F16" s="85" t="s">
        <v>158</v>
      </c>
      <c r="G16" s="85" t="s">
        <v>159</v>
      </c>
      <c r="H16" s="83" t="s">
        <v>324</v>
      </c>
      <c r="I16" s="128">
        <v>209647.611</v>
      </c>
      <c r="J16" s="88"/>
      <c r="K16" s="129">
        <v>9337.7099999999991</v>
      </c>
    </row>
    <row r="17" spans="1:11" x14ac:dyDescent="0.25">
      <c r="A17" s="83" t="s">
        <v>153</v>
      </c>
      <c r="B17" s="85" t="s">
        <v>154</v>
      </c>
      <c r="C17" s="85" t="s">
        <v>155</v>
      </c>
      <c r="D17" s="85" t="s">
        <v>156</v>
      </c>
      <c r="E17" s="85" t="s">
        <v>157</v>
      </c>
      <c r="F17" s="85" t="s">
        <v>158</v>
      </c>
      <c r="G17" s="85" t="s">
        <v>159</v>
      </c>
      <c r="H17" s="83" t="s">
        <v>208</v>
      </c>
      <c r="I17" s="128">
        <v>115502.209</v>
      </c>
      <c r="J17" s="88"/>
      <c r="K17" s="129">
        <v>5148.96</v>
      </c>
    </row>
    <row r="18" spans="1:11" x14ac:dyDescent="0.25">
      <c r="A18" s="83" t="s">
        <v>153</v>
      </c>
      <c r="B18" s="85" t="s">
        <v>154</v>
      </c>
      <c r="C18" s="85" t="s">
        <v>155</v>
      </c>
      <c r="D18" s="85" t="s">
        <v>156</v>
      </c>
      <c r="E18" s="85" t="s">
        <v>157</v>
      </c>
      <c r="F18" s="85" t="s">
        <v>158</v>
      </c>
      <c r="G18" s="85" t="s">
        <v>159</v>
      </c>
      <c r="H18" s="83" t="s">
        <v>209</v>
      </c>
      <c r="I18" s="128">
        <v>1297464.895</v>
      </c>
      <c r="J18" s="88"/>
      <c r="K18" s="129">
        <v>58190.07</v>
      </c>
    </row>
    <row r="19" spans="1:11" x14ac:dyDescent="0.25">
      <c r="A19" s="83" t="s">
        <v>153</v>
      </c>
      <c r="B19" s="85" t="s">
        <v>154</v>
      </c>
      <c r="C19" s="85" t="s">
        <v>155</v>
      </c>
      <c r="D19" s="85" t="s">
        <v>156</v>
      </c>
      <c r="E19" s="85" t="s">
        <v>157</v>
      </c>
      <c r="F19" s="85" t="s">
        <v>158</v>
      </c>
      <c r="G19" s="85" t="s">
        <v>159</v>
      </c>
      <c r="H19" s="83" t="s">
        <v>210</v>
      </c>
      <c r="I19" s="128">
        <v>2794731.2319999998</v>
      </c>
      <c r="J19" s="88"/>
      <c r="K19" s="129">
        <v>125679.01</v>
      </c>
    </row>
    <row r="20" spans="1:11" x14ac:dyDescent="0.25">
      <c r="A20" s="83" t="s">
        <v>153</v>
      </c>
      <c r="B20" s="85" t="s">
        <v>154</v>
      </c>
      <c r="C20" s="85" t="s">
        <v>155</v>
      </c>
      <c r="D20" s="85" t="s">
        <v>156</v>
      </c>
      <c r="E20" s="85" t="s">
        <v>157</v>
      </c>
      <c r="F20" s="85" t="s">
        <v>158</v>
      </c>
      <c r="G20" s="85" t="s">
        <v>159</v>
      </c>
      <c r="H20" s="83" t="s">
        <v>211</v>
      </c>
      <c r="I20" s="128">
        <v>153899.576</v>
      </c>
      <c r="J20" s="88"/>
      <c r="K20" s="129">
        <v>6950.1</v>
      </c>
    </row>
    <row r="21" spans="1:11" x14ac:dyDescent="0.25">
      <c r="A21" s="83" t="s">
        <v>153</v>
      </c>
      <c r="B21" s="85" t="s">
        <v>154</v>
      </c>
      <c r="C21" s="85" t="s">
        <v>155</v>
      </c>
      <c r="D21" s="85" t="s">
        <v>156</v>
      </c>
      <c r="E21" s="85" t="s">
        <v>157</v>
      </c>
      <c r="F21" s="85" t="s">
        <v>158</v>
      </c>
      <c r="G21" s="85" t="s">
        <v>159</v>
      </c>
      <c r="H21" s="83" t="s">
        <v>212</v>
      </c>
      <c r="I21" s="128">
        <v>1410176.7609999999</v>
      </c>
      <c r="J21" s="88"/>
      <c r="K21" s="129">
        <v>64064.39</v>
      </c>
    </row>
    <row r="22" spans="1:11" hidden="1" x14ac:dyDescent="0.25">
      <c r="A22" s="83" t="s">
        <v>153</v>
      </c>
      <c r="B22" s="85" t="s">
        <v>154</v>
      </c>
      <c r="C22" s="85" t="s">
        <v>155</v>
      </c>
      <c r="D22" s="85" t="s">
        <v>160</v>
      </c>
      <c r="E22" s="85" t="s">
        <v>161</v>
      </c>
      <c r="F22" s="85" t="s">
        <v>158</v>
      </c>
      <c r="G22" s="85" t="s">
        <v>159</v>
      </c>
      <c r="H22" s="83" t="s">
        <v>194</v>
      </c>
      <c r="I22" s="128">
        <v>-10345122.048</v>
      </c>
      <c r="J22" s="88"/>
      <c r="K22" s="129">
        <v>-409853.04</v>
      </c>
    </row>
    <row r="23" spans="1:11" x14ac:dyDescent="0.25">
      <c r="A23" s="83" t="s">
        <v>153</v>
      </c>
      <c r="B23" s="85" t="s">
        <v>154</v>
      </c>
      <c r="C23" s="85" t="s">
        <v>155</v>
      </c>
      <c r="D23" s="85" t="s">
        <v>160</v>
      </c>
      <c r="E23" s="85" t="s">
        <v>161</v>
      </c>
      <c r="F23" s="85" t="s">
        <v>158</v>
      </c>
      <c r="G23" s="85" t="s">
        <v>159</v>
      </c>
      <c r="H23" s="83" t="s">
        <v>325</v>
      </c>
      <c r="I23" s="128">
        <v>246468.76</v>
      </c>
      <c r="J23" s="88"/>
      <c r="K23" s="129">
        <v>10723.59</v>
      </c>
    </row>
    <row r="24" spans="1:11" x14ac:dyDescent="0.25">
      <c r="A24" s="83" t="s">
        <v>153</v>
      </c>
      <c r="B24" s="85" t="s">
        <v>154</v>
      </c>
      <c r="C24" s="85" t="s">
        <v>155</v>
      </c>
      <c r="D24" s="85" t="s">
        <v>160</v>
      </c>
      <c r="E24" s="85" t="s">
        <v>161</v>
      </c>
      <c r="F24" s="85" t="s">
        <v>158</v>
      </c>
      <c r="G24" s="85" t="s">
        <v>159</v>
      </c>
      <c r="H24" s="83" t="s">
        <v>328</v>
      </c>
      <c r="I24" s="128">
        <v>134634.9</v>
      </c>
      <c r="J24" s="88"/>
      <c r="K24" s="129">
        <v>5882.06</v>
      </c>
    </row>
    <row r="25" spans="1:11" x14ac:dyDescent="0.25">
      <c r="A25" s="83" t="s">
        <v>153</v>
      </c>
      <c r="B25" s="85" t="s">
        <v>154</v>
      </c>
      <c r="C25" s="85" t="s">
        <v>155</v>
      </c>
      <c r="D25" s="85" t="s">
        <v>160</v>
      </c>
      <c r="E25" s="85" t="s">
        <v>161</v>
      </c>
      <c r="F25" s="85" t="s">
        <v>158</v>
      </c>
      <c r="G25" s="85" t="s">
        <v>159</v>
      </c>
      <c r="H25" s="83" t="s">
        <v>327</v>
      </c>
      <c r="I25" s="128">
        <v>198927.70600000001</v>
      </c>
      <c r="J25" s="88"/>
      <c r="K25" s="129">
        <v>8744.67</v>
      </c>
    </row>
    <row r="26" spans="1:11" x14ac:dyDescent="0.25">
      <c r="A26" s="83" t="s">
        <v>153</v>
      </c>
      <c r="B26" s="85" t="s">
        <v>154</v>
      </c>
      <c r="C26" s="85" t="s">
        <v>155</v>
      </c>
      <c r="D26" s="85" t="s">
        <v>160</v>
      </c>
      <c r="E26" s="85" t="s">
        <v>161</v>
      </c>
      <c r="F26" s="85" t="s">
        <v>158</v>
      </c>
      <c r="G26" s="85" t="s">
        <v>159</v>
      </c>
      <c r="H26" s="83" t="s">
        <v>326</v>
      </c>
      <c r="I26" s="128">
        <v>373599.46</v>
      </c>
      <c r="J26" s="88"/>
      <c r="K26" s="129">
        <v>16472</v>
      </c>
    </row>
    <row r="27" spans="1:11" x14ac:dyDescent="0.25">
      <c r="A27" s="83" t="s">
        <v>153</v>
      </c>
      <c r="B27" s="85" t="s">
        <v>154</v>
      </c>
      <c r="C27" s="85" t="s">
        <v>155</v>
      </c>
      <c r="D27" s="85" t="s">
        <v>160</v>
      </c>
      <c r="E27" s="85" t="s">
        <v>161</v>
      </c>
      <c r="F27" s="85" t="s">
        <v>158</v>
      </c>
      <c r="G27" s="85" t="s">
        <v>159</v>
      </c>
      <c r="H27" s="83" t="s">
        <v>220</v>
      </c>
      <c r="I27" s="128">
        <v>113050.3</v>
      </c>
      <c r="J27" s="88"/>
      <c r="K27" s="129">
        <v>5004.72</v>
      </c>
    </row>
    <row r="28" spans="1:11" x14ac:dyDescent="0.25">
      <c r="A28" s="83" t="s">
        <v>153</v>
      </c>
      <c r="B28" s="85" t="s">
        <v>154</v>
      </c>
      <c r="C28" s="85" t="s">
        <v>155</v>
      </c>
      <c r="D28" s="85" t="s">
        <v>160</v>
      </c>
      <c r="E28" s="85" t="s">
        <v>161</v>
      </c>
      <c r="F28" s="85" t="s">
        <v>158</v>
      </c>
      <c r="G28" s="85" t="s">
        <v>159</v>
      </c>
      <c r="H28" s="83" t="s">
        <v>207</v>
      </c>
      <c r="I28" s="128">
        <v>1497625.746</v>
      </c>
      <c r="J28" s="88"/>
      <c r="K28" s="129">
        <v>66478.100000000006</v>
      </c>
    </row>
    <row r="29" spans="1:11" x14ac:dyDescent="0.25">
      <c r="A29" s="83" t="s">
        <v>153</v>
      </c>
      <c r="B29" s="85" t="s">
        <v>154</v>
      </c>
      <c r="C29" s="85" t="s">
        <v>155</v>
      </c>
      <c r="D29" s="85" t="s">
        <v>160</v>
      </c>
      <c r="E29" s="85" t="s">
        <v>161</v>
      </c>
      <c r="F29" s="85" t="s">
        <v>158</v>
      </c>
      <c r="G29" s="85" t="s">
        <v>159</v>
      </c>
      <c r="H29" s="83" t="s">
        <v>324</v>
      </c>
      <c r="I29" s="128">
        <v>406739.52</v>
      </c>
      <c r="J29" s="88"/>
      <c r="K29" s="129">
        <v>18116.169999999998</v>
      </c>
    </row>
    <row r="30" spans="1:11" x14ac:dyDescent="0.25">
      <c r="A30" s="83" t="s">
        <v>153</v>
      </c>
      <c r="B30" s="85" t="s">
        <v>154</v>
      </c>
      <c r="C30" s="85" t="s">
        <v>155</v>
      </c>
      <c r="D30" s="85" t="s">
        <v>160</v>
      </c>
      <c r="E30" s="85" t="s">
        <v>161</v>
      </c>
      <c r="F30" s="85" t="s">
        <v>158</v>
      </c>
      <c r="G30" s="85" t="s">
        <v>159</v>
      </c>
      <c r="H30" s="83" t="s">
        <v>208</v>
      </c>
      <c r="I30" s="128">
        <v>610130</v>
      </c>
      <c r="J30" s="88"/>
      <c r="K30" s="129">
        <v>27199</v>
      </c>
    </row>
    <row r="31" spans="1:11" x14ac:dyDescent="0.25">
      <c r="A31" s="83" t="s">
        <v>153</v>
      </c>
      <c r="B31" s="85" t="s">
        <v>154</v>
      </c>
      <c r="C31" s="85" t="s">
        <v>155</v>
      </c>
      <c r="D31" s="85" t="s">
        <v>160</v>
      </c>
      <c r="E31" s="85" t="s">
        <v>161</v>
      </c>
      <c r="F31" s="85" t="s">
        <v>158</v>
      </c>
      <c r="G31" s="85" t="s">
        <v>159</v>
      </c>
      <c r="H31" s="83" t="s">
        <v>209</v>
      </c>
      <c r="I31" s="128">
        <v>2557631.9670000002</v>
      </c>
      <c r="J31" s="88"/>
      <c r="K31" s="129">
        <v>114707.2</v>
      </c>
    </row>
    <row r="32" spans="1:11" x14ac:dyDescent="0.25">
      <c r="A32" s="83" t="s">
        <v>153</v>
      </c>
      <c r="B32" s="85" t="s">
        <v>154</v>
      </c>
      <c r="C32" s="85" t="s">
        <v>155</v>
      </c>
      <c r="D32" s="85" t="s">
        <v>160</v>
      </c>
      <c r="E32" s="85" t="s">
        <v>161</v>
      </c>
      <c r="F32" s="85" t="s">
        <v>158</v>
      </c>
      <c r="G32" s="85" t="s">
        <v>159</v>
      </c>
      <c r="H32" s="83" t="s">
        <v>210</v>
      </c>
      <c r="I32" s="128">
        <v>1419048.54</v>
      </c>
      <c r="J32" s="88"/>
      <c r="K32" s="129">
        <v>63814.61</v>
      </c>
    </row>
    <row r="33" spans="1:11" x14ac:dyDescent="0.25">
      <c r="A33" s="83" t="s">
        <v>153</v>
      </c>
      <c r="B33" s="85" t="s">
        <v>154</v>
      </c>
      <c r="C33" s="85" t="s">
        <v>155</v>
      </c>
      <c r="D33" s="85" t="s">
        <v>160</v>
      </c>
      <c r="E33" s="85" t="s">
        <v>161</v>
      </c>
      <c r="F33" s="85" t="s">
        <v>158</v>
      </c>
      <c r="G33" s="85" t="s">
        <v>159</v>
      </c>
      <c r="H33" s="83" t="s">
        <v>211</v>
      </c>
      <c r="I33" s="128">
        <v>1090048.013</v>
      </c>
      <c r="J33" s="88"/>
      <c r="K33" s="129">
        <v>49226.57</v>
      </c>
    </row>
    <row r="34" spans="1:11" x14ac:dyDescent="0.25">
      <c r="A34" s="83" t="s">
        <v>153</v>
      </c>
      <c r="B34" s="85" t="s">
        <v>154</v>
      </c>
      <c r="C34" s="85" t="s">
        <v>155</v>
      </c>
      <c r="D34" s="85" t="s">
        <v>160</v>
      </c>
      <c r="E34" s="85" t="s">
        <v>161</v>
      </c>
      <c r="F34" s="85" t="s">
        <v>158</v>
      </c>
      <c r="G34" s="85" t="s">
        <v>159</v>
      </c>
      <c r="H34" s="83" t="s">
        <v>212</v>
      </c>
      <c r="I34" s="128">
        <v>1697217.1359999999</v>
      </c>
      <c r="J34" s="88"/>
      <c r="K34" s="129">
        <v>77104.59</v>
      </c>
    </row>
    <row r="35" spans="1:11" hidden="1" x14ac:dyDescent="0.25">
      <c r="A35" s="83" t="s">
        <v>153</v>
      </c>
      <c r="B35" s="85" t="s">
        <v>154</v>
      </c>
      <c r="C35" s="85" t="s">
        <v>155</v>
      </c>
      <c r="D35" s="85" t="s">
        <v>162</v>
      </c>
      <c r="E35" s="85" t="s">
        <v>163</v>
      </c>
      <c r="F35" s="85" t="s">
        <v>158</v>
      </c>
      <c r="G35" s="85" t="s">
        <v>159</v>
      </c>
      <c r="H35" s="83" t="s">
        <v>194</v>
      </c>
      <c r="I35" s="128">
        <v>-17753935.113000002</v>
      </c>
      <c r="J35" s="88"/>
      <c r="K35" s="129">
        <v>-703375.37</v>
      </c>
    </row>
    <row r="36" spans="1:11" x14ac:dyDescent="0.25">
      <c r="A36" s="83" t="s">
        <v>153</v>
      </c>
      <c r="B36" s="85" t="s">
        <v>154</v>
      </c>
      <c r="C36" s="85" t="s">
        <v>155</v>
      </c>
      <c r="D36" s="85" t="s">
        <v>162</v>
      </c>
      <c r="E36" s="85" t="s">
        <v>163</v>
      </c>
      <c r="F36" s="85" t="s">
        <v>158</v>
      </c>
      <c r="G36" s="85" t="s">
        <v>159</v>
      </c>
      <c r="H36" s="83" t="s">
        <v>327</v>
      </c>
      <c r="I36" s="128">
        <v>1347154.62</v>
      </c>
      <c r="J36" s="88"/>
      <c r="K36" s="129">
        <v>59219.57</v>
      </c>
    </row>
    <row r="37" spans="1:11" x14ac:dyDescent="0.25">
      <c r="A37" s="83" t="s">
        <v>153</v>
      </c>
      <c r="B37" s="85" t="s">
        <v>154</v>
      </c>
      <c r="C37" s="85" t="s">
        <v>155</v>
      </c>
      <c r="D37" s="85" t="s">
        <v>162</v>
      </c>
      <c r="E37" s="85" t="s">
        <v>163</v>
      </c>
      <c r="F37" s="85" t="s">
        <v>158</v>
      </c>
      <c r="G37" s="85" t="s">
        <v>159</v>
      </c>
      <c r="H37" s="83" t="s">
        <v>326</v>
      </c>
      <c r="I37" s="128">
        <v>600660</v>
      </c>
      <c r="J37" s="88"/>
      <c r="K37" s="129">
        <v>26483.1</v>
      </c>
    </row>
    <row r="38" spans="1:11" x14ac:dyDescent="0.25">
      <c r="A38" s="83" t="s">
        <v>153</v>
      </c>
      <c r="B38" s="85" t="s">
        <v>154</v>
      </c>
      <c r="C38" s="85" t="s">
        <v>155</v>
      </c>
      <c r="D38" s="85" t="s">
        <v>162</v>
      </c>
      <c r="E38" s="85" t="s">
        <v>163</v>
      </c>
      <c r="F38" s="85" t="s">
        <v>158</v>
      </c>
      <c r="G38" s="85" t="s">
        <v>159</v>
      </c>
      <c r="H38" s="83" t="s">
        <v>220</v>
      </c>
      <c r="I38" s="128">
        <v>749325.6</v>
      </c>
      <c r="J38" s="88"/>
      <c r="K38" s="129">
        <v>33172.639999999999</v>
      </c>
    </row>
    <row r="39" spans="1:11" x14ac:dyDescent="0.25">
      <c r="A39" s="83" t="s">
        <v>153</v>
      </c>
      <c r="B39" s="85" t="s">
        <v>154</v>
      </c>
      <c r="C39" s="85" t="s">
        <v>155</v>
      </c>
      <c r="D39" s="85" t="s">
        <v>162</v>
      </c>
      <c r="E39" s="85" t="s">
        <v>163</v>
      </c>
      <c r="F39" s="85" t="s">
        <v>158</v>
      </c>
      <c r="G39" s="85" t="s">
        <v>159</v>
      </c>
      <c r="H39" s="83" t="s">
        <v>207</v>
      </c>
      <c r="I39" s="128">
        <v>240720</v>
      </c>
      <c r="J39" s="88"/>
      <c r="K39" s="129">
        <v>10685.31</v>
      </c>
    </row>
    <row r="40" spans="1:11" x14ac:dyDescent="0.25">
      <c r="A40" s="83" t="s">
        <v>153</v>
      </c>
      <c r="B40" s="85" t="s">
        <v>154</v>
      </c>
      <c r="C40" s="85" t="s">
        <v>155</v>
      </c>
      <c r="D40" s="85" t="s">
        <v>162</v>
      </c>
      <c r="E40" s="85" t="s">
        <v>163</v>
      </c>
      <c r="F40" s="85" t="s">
        <v>158</v>
      </c>
      <c r="G40" s="85" t="s">
        <v>159</v>
      </c>
      <c r="H40" s="83" t="s">
        <v>324</v>
      </c>
      <c r="I40" s="128">
        <v>667488.98</v>
      </c>
      <c r="J40" s="88"/>
      <c r="K40" s="129">
        <v>29729.95</v>
      </c>
    </row>
    <row r="41" spans="1:11" x14ac:dyDescent="0.25">
      <c r="A41" s="83" t="s">
        <v>153</v>
      </c>
      <c r="B41" s="85" t="s">
        <v>154</v>
      </c>
      <c r="C41" s="85" t="s">
        <v>155</v>
      </c>
      <c r="D41" s="85" t="s">
        <v>162</v>
      </c>
      <c r="E41" s="85" t="s">
        <v>163</v>
      </c>
      <c r="F41" s="85" t="s">
        <v>158</v>
      </c>
      <c r="G41" s="85" t="s">
        <v>159</v>
      </c>
      <c r="H41" s="83" t="s">
        <v>208</v>
      </c>
      <c r="I41" s="128">
        <v>352920</v>
      </c>
      <c r="J41" s="88"/>
      <c r="K41" s="129">
        <v>15732.82</v>
      </c>
    </row>
    <row r="42" spans="1:11" x14ac:dyDescent="0.25">
      <c r="A42" s="83" t="s">
        <v>153</v>
      </c>
      <c r="B42" s="85" t="s">
        <v>154</v>
      </c>
      <c r="C42" s="85" t="s">
        <v>155</v>
      </c>
      <c r="D42" s="85" t="s">
        <v>162</v>
      </c>
      <c r="E42" s="85" t="s">
        <v>163</v>
      </c>
      <c r="F42" s="85" t="s">
        <v>158</v>
      </c>
      <c r="G42" s="85" t="s">
        <v>159</v>
      </c>
      <c r="H42" s="83" t="s">
        <v>209</v>
      </c>
      <c r="I42" s="128">
        <v>4186800.4929999998</v>
      </c>
      <c r="J42" s="88"/>
      <c r="K42" s="129">
        <v>187773.8</v>
      </c>
    </row>
    <row r="43" spans="1:11" x14ac:dyDescent="0.25">
      <c r="A43" s="83" t="s">
        <v>153</v>
      </c>
      <c r="B43" s="85" t="s">
        <v>154</v>
      </c>
      <c r="C43" s="85" t="s">
        <v>155</v>
      </c>
      <c r="D43" s="85" t="s">
        <v>162</v>
      </c>
      <c r="E43" s="85" t="s">
        <v>163</v>
      </c>
      <c r="F43" s="85" t="s">
        <v>158</v>
      </c>
      <c r="G43" s="85" t="s">
        <v>159</v>
      </c>
      <c r="H43" s="83" t="s">
        <v>210</v>
      </c>
      <c r="I43" s="128">
        <v>1411440</v>
      </c>
      <c r="J43" s="88"/>
      <c r="K43" s="129">
        <v>63472.46</v>
      </c>
    </row>
    <row r="44" spans="1:11" x14ac:dyDescent="0.25">
      <c r="A44" s="83" t="s">
        <v>153</v>
      </c>
      <c r="B44" s="85" t="s">
        <v>154</v>
      </c>
      <c r="C44" s="85" t="s">
        <v>155</v>
      </c>
      <c r="D44" s="85" t="s">
        <v>162</v>
      </c>
      <c r="E44" s="85" t="s">
        <v>163</v>
      </c>
      <c r="F44" s="85" t="s">
        <v>158</v>
      </c>
      <c r="G44" s="85" t="s">
        <v>159</v>
      </c>
      <c r="H44" s="83" t="s">
        <v>211</v>
      </c>
      <c r="I44" s="128">
        <v>2155274.4</v>
      </c>
      <c r="J44" s="88"/>
      <c r="K44" s="129">
        <v>97332.19</v>
      </c>
    </row>
    <row r="45" spans="1:11" x14ac:dyDescent="0.25">
      <c r="A45" s="83" t="s">
        <v>153</v>
      </c>
      <c r="B45" s="85" t="s">
        <v>154</v>
      </c>
      <c r="C45" s="85" t="s">
        <v>155</v>
      </c>
      <c r="D45" s="85" t="s">
        <v>162</v>
      </c>
      <c r="E45" s="85" t="s">
        <v>163</v>
      </c>
      <c r="F45" s="85" t="s">
        <v>158</v>
      </c>
      <c r="G45" s="85" t="s">
        <v>159</v>
      </c>
      <c r="H45" s="83" t="s">
        <v>212</v>
      </c>
      <c r="I45" s="128">
        <v>6042151.0199999996</v>
      </c>
      <c r="J45" s="88"/>
      <c r="K45" s="129">
        <v>274494.95</v>
      </c>
    </row>
    <row r="46" spans="1:11" hidden="1" x14ac:dyDescent="0.25">
      <c r="A46" s="83" t="s">
        <v>153</v>
      </c>
      <c r="B46" s="85" t="s">
        <v>154</v>
      </c>
      <c r="C46" s="85" t="s">
        <v>155</v>
      </c>
      <c r="D46" s="85" t="s">
        <v>164</v>
      </c>
      <c r="E46" s="85" t="s">
        <v>165</v>
      </c>
      <c r="F46" s="85" t="s">
        <v>158</v>
      </c>
      <c r="G46" s="85" t="s">
        <v>159</v>
      </c>
      <c r="H46" s="83" t="s">
        <v>194</v>
      </c>
      <c r="I46" s="128">
        <v>-7859937.0870000003</v>
      </c>
      <c r="J46" s="88"/>
      <c r="K46" s="129">
        <v>-311395.02</v>
      </c>
    </row>
    <row r="47" spans="1:11" x14ac:dyDescent="0.25">
      <c r="A47" s="83" t="s">
        <v>153</v>
      </c>
      <c r="B47" s="85" t="s">
        <v>154</v>
      </c>
      <c r="C47" s="85" t="s">
        <v>155</v>
      </c>
      <c r="D47" s="85" t="s">
        <v>164</v>
      </c>
      <c r="E47" s="85" t="s">
        <v>165</v>
      </c>
      <c r="F47" s="85" t="s">
        <v>158</v>
      </c>
      <c r="G47" s="85" t="s">
        <v>159</v>
      </c>
      <c r="H47" s="83" t="s">
        <v>325</v>
      </c>
      <c r="I47" s="128">
        <v>413171.4</v>
      </c>
      <c r="J47" s="88"/>
      <c r="K47" s="129">
        <v>17976.669999999998</v>
      </c>
    </row>
    <row r="48" spans="1:11" x14ac:dyDescent="0.25">
      <c r="A48" s="83" t="s">
        <v>153</v>
      </c>
      <c r="B48" s="85" t="s">
        <v>154</v>
      </c>
      <c r="C48" s="85" t="s">
        <v>155</v>
      </c>
      <c r="D48" s="85" t="s">
        <v>164</v>
      </c>
      <c r="E48" s="85" t="s">
        <v>165</v>
      </c>
      <c r="F48" s="85" t="s">
        <v>158</v>
      </c>
      <c r="G48" s="85" t="s">
        <v>159</v>
      </c>
      <c r="H48" s="83" t="s">
        <v>327</v>
      </c>
      <c r="I48" s="128">
        <v>110116.8</v>
      </c>
      <c r="J48" s="88"/>
      <c r="K48" s="129">
        <v>4840.62</v>
      </c>
    </row>
    <row r="49" spans="1:11" x14ac:dyDescent="0.25">
      <c r="A49" s="83" t="s">
        <v>153</v>
      </c>
      <c r="B49" s="85" t="s">
        <v>154</v>
      </c>
      <c r="C49" s="85" t="s">
        <v>155</v>
      </c>
      <c r="D49" s="85" t="s">
        <v>164</v>
      </c>
      <c r="E49" s="85" t="s">
        <v>165</v>
      </c>
      <c r="F49" s="85" t="s">
        <v>158</v>
      </c>
      <c r="G49" s="85" t="s">
        <v>159</v>
      </c>
      <c r="H49" s="83" t="s">
        <v>326</v>
      </c>
      <c r="I49" s="128">
        <v>226189.8</v>
      </c>
      <c r="J49" s="88"/>
      <c r="K49" s="129">
        <v>9972.7099999999991</v>
      </c>
    </row>
    <row r="50" spans="1:11" x14ac:dyDescent="0.25">
      <c r="A50" s="83" t="s">
        <v>153</v>
      </c>
      <c r="B50" s="85" t="s">
        <v>154</v>
      </c>
      <c r="C50" s="85" t="s">
        <v>155</v>
      </c>
      <c r="D50" s="85" t="s">
        <v>164</v>
      </c>
      <c r="E50" s="85" t="s">
        <v>165</v>
      </c>
      <c r="F50" s="85" t="s">
        <v>158</v>
      </c>
      <c r="G50" s="85" t="s">
        <v>159</v>
      </c>
      <c r="H50" s="83" t="s">
        <v>207</v>
      </c>
      <c r="I50" s="128">
        <v>549950.88699999999</v>
      </c>
      <c r="J50" s="88"/>
      <c r="K50" s="129">
        <v>24411.759999999998</v>
      </c>
    </row>
    <row r="51" spans="1:11" x14ac:dyDescent="0.25">
      <c r="A51" s="83" t="s">
        <v>153</v>
      </c>
      <c r="B51" s="85" t="s">
        <v>154</v>
      </c>
      <c r="C51" s="85" t="s">
        <v>155</v>
      </c>
      <c r="D51" s="85" t="s">
        <v>164</v>
      </c>
      <c r="E51" s="85" t="s">
        <v>165</v>
      </c>
      <c r="F51" s="85" t="s">
        <v>158</v>
      </c>
      <c r="G51" s="85" t="s">
        <v>159</v>
      </c>
      <c r="H51" s="83" t="s">
        <v>324</v>
      </c>
      <c r="I51" s="128">
        <v>1429337.58</v>
      </c>
      <c r="J51" s="88"/>
      <c r="K51" s="129">
        <v>63662.7</v>
      </c>
    </row>
    <row r="52" spans="1:11" x14ac:dyDescent="0.25">
      <c r="A52" s="83" t="s">
        <v>153</v>
      </c>
      <c r="B52" s="85" t="s">
        <v>154</v>
      </c>
      <c r="C52" s="85" t="s">
        <v>155</v>
      </c>
      <c r="D52" s="85" t="s">
        <v>164</v>
      </c>
      <c r="E52" s="85" t="s">
        <v>165</v>
      </c>
      <c r="F52" s="85" t="s">
        <v>158</v>
      </c>
      <c r="G52" s="85" t="s">
        <v>159</v>
      </c>
      <c r="H52" s="83" t="s">
        <v>209</v>
      </c>
      <c r="I52" s="128">
        <v>2138968.2000000002</v>
      </c>
      <c r="J52" s="88"/>
      <c r="K52" s="129">
        <v>95930.59</v>
      </c>
    </row>
    <row r="53" spans="1:11" x14ac:dyDescent="0.25">
      <c r="A53" s="83" t="s">
        <v>153</v>
      </c>
      <c r="B53" s="85" t="s">
        <v>154</v>
      </c>
      <c r="C53" s="85" t="s">
        <v>155</v>
      </c>
      <c r="D53" s="85" t="s">
        <v>164</v>
      </c>
      <c r="E53" s="85" t="s">
        <v>165</v>
      </c>
      <c r="F53" s="85" t="s">
        <v>158</v>
      </c>
      <c r="G53" s="85" t="s">
        <v>159</v>
      </c>
      <c r="H53" s="83" t="s">
        <v>210</v>
      </c>
      <c r="I53" s="128">
        <v>220800</v>
      </c>
      <c r="J53" s="88"/>
      <c r="K53" s="129">
        <v>9929.3799999999992</v>
      </c>
    </row>
    <row r="54" spans="1:11" x14ac:dyDescent="0.25">
      <c r="A54" s="83" t="s">
        <v>153</v>
      </c>
      <c r="B54" s="85" t="s">
        <v>154</v>
      </c>
      <c r="C54" s="85" t="s">
        <v>155</v>
      </c>
      <c r="D54" s="85" t="s">
        <v>164</v>
      </c>
      <c r="E54" s="85" t="s">
        <v>165</v>
      </c>
      <c r="F54" s="85" t="s">
        <v>158</v>
      </c>
      <c r="G54" s="85" t="s">
        <v>159</v>
      </c>
      <c r="H54" s="83" t="s">
        <v>212</v>
      </c>
      <c r="I54" s="128">
        <v>2771402.42</v>
      </c>
      <c r="J54" s="88"/>
      <c r="K54" s="129">
        <v>125904.79</v>
      </c>
    </row>
    <row r="55" spans="1:11" hidden="1" x14ac:dyDescent="0.25">
      <c r="A55" s="83" t="s">
        <v>153</v>
      </c>
      <c r="B55" s="85" t="s">
        <v>154</v>
      </c>
      <c r="C55" s="85" t="s">
        <v>155</v>
      </c>
      <c r="D55" s="85" t="s">
        <v>177</v>
      </c>
      <c r="E55" s="85" t="s">
        <v>178</v>
      </c>
      <c r="F55" s="85" t="s">
        <v>158</v>
      </c>
      <c r="G55" s="85" t="s">
        <v>159</v>
      </c>
      <c r="H55" s="83" t="s">
        <v>194</v>
      </c>
      <c r="I55" s="128">
        <v>-215100</v>
      </c>
      <c r="J55" s="88"/>
      <c r="K55" s="129">
        <v>-8521.83</v>
      </c>
    </row>
    <row r="56" spans="1:11" x14ac:dyDescent="0.25">
      <c r="A56" s="83" t="s">
        <v>153</v>
      </c>
      <c r="B56" s="85" t="s">
        <v>154</v>
      </c>
      <c r="C56" s="85" t="s">
        <v>155</v>
      </c>
      <c r="D56" s="85" t="s">
        <v>177</v>
      </c>
      <c r="E56" s="85" t="s">
        <v>178</v>
      </c>
      <c r="F56" s="85" t="s">
        <v>158</v>
      </c>
      <c r="G56" s="85" t="s">
        <v>159</v>
      </c>
      <c r="H56" s="83" t="s">
        <v>324</v>
      </c>
      <c r="I56" s="128">
        <v>14130</v>
      </c>
      <c r="J56" s="88"/>
      <c r="K56" s="129">
        <v>629.35</v>
      </c>
    </row>
    <row r="57" spans="1:11" x14ac:dyDescent="0.25">
      <c r="A57" s="83" t="s">
        <v>153</v>
      </c>
      <c r="B57" s="85" t="s">
        <v>154</v>
      </c>
      <c r="C57" s="85" t="s">
        <v>155</v>
      </c>
      <c r="D57" s="85" t="s">
        <v>177</v>
      </c>
      <c r="E57" s="85" t="s">
        <v>178</v>
      </c>
      <c r="F57" s="85" t="s">
        <v>158</v>
      </c>
      <c r="G57" s="85" t="s">
        <v>159</v>
      </c>
      <c r="H57" s="83" t="s">
        <v>212</v>
      </c>
      <c r="I57" s="128">
        <v>200970</v>
      </c>
      <c r="J57" s="88"/>
      <c r="K57" s="129">
        <v>9130.06</v>
      </c>
    </row>
    <row r="58" spans="1:11" hidden="1" x14ac:dyDescent="0.25">
      <c r="A58" s="83" t="s">
        <v>153</v>
      </c>
      <c r="B58" s="85" t="s">
        <v>154</v>
      </c>
      <c r="C58" s="85" t="s">
        <v>155</v>
      </c>
      <c r="D58" s="85" t="s">
        <v>330</v>
      </c>
      <c r="E58" s="85" t="s">
        <v>329</v>
      </c>
      <c r="F58" s="85" t="s">
        <v>158</v>
      </c>
      <c r="G58" s="85" t="s">
        <v>159</v>
      </c>
      <c r="H58" s="83" t="s">
        <v>194</v>
      </c>
      <c r="I58" s="128">
        <v>-1875085.68</v>
      </c>
      <c r="J58" s="88"/>
      <c r="K58" s="129">
        <v>-74287.149999999994</v>
      </c>
    </row>
    <row r="59" spans="1:11" x14ac:dyDescent="0.25">
      <c r="A59" s="83" t="s">
        <v>153</v>
      </c>
      <c r="B59" s="85" t="s">
        <v>154</v>
      </c>
      <c r="C59" s="85" t="s">
        <v>155</v>
      </c>
      <c r="D59" s="85" t="s">
        <v>330</v>
      </c>
      <c r="E59" s="85" t="s">
        <v>329</v>
      </c>
      <c r="F59" s="85" t="s">
        <v>158</v>
      </c>
      <c r="G59" s="85" t="s">
        <v>159</v>
      </c>
      <c r="H59" s="83" t="s">
        <v>207</v>
      </c>
      <c r="I59" s="128">
        <v>1875085.68</v>
      </c>
      <c r="J59" s="88"/>
      <c r="K59" s="129">
        <v>83233.179999999993</v>
      </c>
    </row>
    <row r="60" spans="1:11" hidden="1" x14ac:dyDescent="0.25">
      <c r="A60" s="83" t="s">
        <v>153</v>
      </c>
      <c r="B60" s="85" t="s">
        <v>154</v>
      </c>
      <c r="C60" s="85" t="s">
        <v>155</v>
      </c>
      <c r="D60" s="85" t="s">
        <v>166</v>
      </c>
      <c r="E60" s="85" t="s">
        <v>167</v>
      </c>
      <c r="F60" s="85" t="s">
        <v>158</v>
      </c>
      <c r="G60" s="85" t="s">
        <v>159</v>
      </c>
      <c r="H60" s="83" t="s">
        <v>194</v>
      </c>
      <c r="I60" s="128">
        <v>-15354228.616</v>
      </c>
      <c r="J60" s="88"/>
      <c r="K60" s="129">
        <v>-608303.82999999996</v>
      </c>
    </row>
    <row r="61" spans="1:11" x14ac:dyDescent="0.25">
      <c r="A61" s="83" t="s">
        <v>153</v>
      </c>
      <c r="B61" s="85" t="s">
        <v>154</v>
      </c>
      <c r="C61" s="85" t="s">
        <v>155</v>
      </c>
      <c r="D61" s="85" t="s">
        <v>166</v>
      </c>
      <c r="E61" s="85" t="s">
        <v>167</v>
      </c>
      <c r="F61" s="85" t="s">
        <v>158</v>
      </c>
      <c r="G61" s="85" t="s">
        <v>159</v>
      </c>
      <c r="H61" s="83" t="s">
        <v>207</v>
      </c>
      <c r="I61" s="128">
        <v>5339833.74</v>
      </c>
      <c r="J61" s="88"/>
      <c r="K61" s="129">
        <v>237029.88</v>
      </c>
    </row>
    <row r="62" spans="1:11" x14ac:dyDescent="0.25">
      <c r="A62" s="83" t="s">
        <v>153</v>
      </c>
      <c r="B62" s="85" t="s">
        <v>154</v>
      </c>
      <c r="C62" s="85" t="s">
        <v>155</v>
      </c>
      <c r="D62" s="85" t="s">
        <v>166</v>
      </c>
      <c r="E62" s="85" t="s">
        <v>167</v>
      </c>
      <c r="F62" s="85" t="s">
        <v>158</v>
      </c>
      <c r="G62" s="85" t="s">
        <v>159</v>
      </c>
      <c r="H62" s="83" t="s">
        <v>209</v>
      </c>
      <c r="I62" s="128">
        <v>10014394.876</v>
      </c>
      <c r="J62" s="88"/>
      <c r="K62" s="129">
        <v>449135.59</v>
      </c>
    </row>
    <row r="63" spans="1:11" hidden="1" x14ac:dyDescent="0.25">
      <c r="A63" s="83" t="s">
        <v>153</v>
      </c>
      <c r="B63" s="85" t="s">
        <v>154</v>
      </c>
      <c r="C63" s="85" t="s">
        <v>168</v>
      </c>
      <c r="D63" s="85" t="s">
        <v>169</v>
      </c>
      <c r="E63" s="85" t="s">
        <v>157</v>
      </c>
      <c r="F63" s="85" t="s">
        <v>158</v>
      </c>
      <c r="G63" s="85" t="s">
        <v>159</v>
      </c>
      <c r="H63" s="83" t="s">
        <v>194</v>
      </c>
      <c r="I63" s="128">
        <v>-18957</v>
      </c>
      <c r="J63" s="88"/>
      <c r="K63" s="129">
        <v>-751.04</v>
      </c>
    </row>
    <row r="64" spans="1:11" x14ac:dyDescent="0.25">
      <c r="A64" s="83" t="s">
        <v>153</v>
      </c>
      <c r="B64" s="85" t="s">
        <v>154</v>
      </c>
      <c r="C64" s="85" t="s">
        <v>168</v>
      </c>
      <c r="D64" s="85" t="s">
        <v>169</v>
      </c>
      <c r="E64" s="85" t="s">
        <v>157</v>
      </c>
      <c r="F64" s="85" t="s">
        <v>158</v>
      </c>
      <c r="G64" s="85" t="s">
        <v>159</v>
      </c>
      <c r="H64" s="83" t="s">
        <v>325</v>
      </c>
      <c r="I64" s="128">
        <v>4037.4</v>
      </c>
      <c r="J64" s="88"/>
      <c r="K64" s="129">
        <v>175.66</v>
      </c>
    </row>
    <row r="65" spans="1:11" x14ac:dyDescent="0.25">
      <c r="A65" s="83" t="s">
        <v>153</v>
      </c>
      <c r="B65" s="85" t="s">
        <v>154</v>
      </c>
      <c r="C65" s="85" t="s">
        <v>168</v>
      </c>
      <c r="D65" s="85" t="s">
        <v>169</v>
      </c>
      <c r="E65" s="85" t="s">
        <v>157</v>
      </c>
      <c r="F65" s="85" t="s">
        <v>158</v>
      </c>
      <c r="G65" s="85" t="s">
        <v>159</v>
      </c>
      <c r="H65" s="83" t="s">
        <v>207</v>
      </c>
      <c r="I65" s="128">
        <v>10402.6</v>
      </c>
      <c r="J65" s="88"/>
      <c r="K65" s="129">
        <v>461.76</v>
      </c>
    </row>
    <row r="66" spans="1:11" x14ac:dyDescent="0.25">
      <c r="A66" s="83" t="s">
        <v>153</v>
      </c>
      <c r="B66" s="85" t="s">
        <v>154</v>
      </c>
      <c r="C66" s="85" t="s">
        <v>168</v>
      </c>
      <c r="D66" s="85" t="s">
        <v>169</v>
      </c>
      <c r="E66" s="85" t="s">
        <v>157</v>
      </c>
      <c r="F66" s="85" t="s">
        <v>158</v>
      </c>
      <c r="G66" s="85" t="s">
        <v>159</v>
      </c>
      <c r="H66" s="83" t="s">
        <v>208</v>
      </c>
      <c r="I66" s="128">
        <v>1153</v>
      </c>
      <c r="J66" s="88"/>
      <c r="K66" s="129">
        <v>51.4</v>
      </c>
    </row>
    <row r="67" spans="1:11" x14ac:dyDescent="0.25">
      <c r="A67" s="83" t="s">
        <v>153</v>
      </c>
      <c r="B67" s="85" t="s">
        <v>154</v>
      </c>
      <c r="C67" s="85" t="s">
        <v>168</v>
      </c>
      <c r="D67" s="85" t="s">
        <v>169</v>
      </c>
      <c r="E67" s="85" t="s">
        <v>157</v>
      </c>
      <c r="F67" s="85" t="s">
        <v>158</v>
      </c>
      <c r="G67" s="85" t="s">
        <v>159</v>
      </c>
      <c r="H67" s="83" t="s">
        <v>209</v>
      </c>
      <c r="I67" s="128">
        <v>80</v>
      </c>
      <c r="J67" s="88"/>
      <c r="K67" s="129">
        <v>3.59</v>
      </c>
    </row>
    <row r="68" spans="1:11" x14ac:dyDescent="0.25">
      <c r="A68" s="83" t="s">
        <v>153</v>
      </c>
      <c r="B68" s="85" t="s">
        <v>154</v>
      </c>
      <c r="C68" s="85" t="s">
        <v>168</v>
      </c>
      <c r="D68" s="85" t="s">
        <v>169</v>
      </c>
      <c r="E68" s="85" t="s">
        <v>157</v>
      </c>
      <c r="F68" s="85" t="s">
        <v>158</v>
      </c>
      <c r="G68" s="85" t="s">
        <v>159</v>
      </c>
      <c r="H68" s="83" t="s">
        <v>210</v>
      </c>
      <c r="I68" s="128">
        <v>2360</v>
      </c>
      <c r="J68" s="88"/>
      <c r="K68" s="129">
        <v>106.13</v>
      </c>
    </row>
    <row r="69" spans="1:11" x14ac:dyDescent="0.25">
      <c r="A69" s="83" t="s">
        <v>153</v>
      </c>
      <c r="B69" s="85" t="s">
        <v>154</v>
      </c>
      <c r="C69" s="85" t="s">
        <v>168</v>
      </c>
      <c r="D69" s="85" t="s">
        <v>169</v>
      </c>
      <c r="E69" s="85" t="s">
        <v>157</v>
      </c>
      <c r="F69" s="85" t="s">
        <v>158</v>
      </c>
      <c r="G69" s="85" t="s">
        <v>159</v>
      </c>
      <c r="H69" s="83" t="s">
        <v>212</v>
      </c>
      <c r="I69" s="128">
        <v>924</v>
      </c>
      <c r="J69" s="88"/>
      <c r="K69" s="129">
        <v>41.98</v>
      </c>
    </row>
    <row r="70" spans="1:11" hidden="1" x14ac:dyDescent="0.25">
      <c r="A70" s="83" t="s">
        <v>153</v>
      </c>
      <c r="B70" s="85" t="s">
        <v>154</v>
      </c>
      <c r="C70" s="85" t="s">
        <v>170</v>
      </c>
      <c r="D70" s="85" t="s">
        <v>171</v>
      </c>
      <c r="E70" s="85" t="s">
        <v>157</v>
      </c>
      <c r="F70" s="85" t="s">
        <v>158</v>
      </c>
      <c r="G70" s="85" t="s">
        <v>159</v>
      </c>
      <c r="H70" s="83" t="s">
        <v>194</v>
      </c>
      <c r="I70" s="128">
        <v>-498077.76500000001</v>
      </c>
      <c r="J70" s="88"/>
      <c r="K70" s="129">
        <v>-19732.93</v>
      </c>
    </row>
    <row r="71" spans="1:11" x14ac:dyDescent="0.25">
      <c r="A71" s="83" t="s">
        <v>153</v>
      </c>
      <c r="B71" s="85" t="s">
        <v>154</v>
      </c>
      <c r="C71" s="85" t="s">
        <v>170</v>
      </c>
      <c r="D71" s="85" t="s">
        <v>171</v>
      </c>
      <c r="E71" s="85" t="s">
        <v>157</v>
      </c>
      <c r="F71" s="85" t="s">
        <v>158</v>
      </c>
      <c r="G71" s="85" t="s">
        <v>159</v>
      </c>
      <c r="H71" s="83" t="s">
        <v>325</v>
      </c>
      <c r="I71" s="128">
        <v>351.041</v>
      </c>
      <c r="J71" s="88"/>
      <c r="K71" s="129">
        <v>15.27</v>
      </c>
    </row>
    <row r="72" spans="1:11" x14ac:dyDescent="0.25">
      <c r="A72" s="83" t="s">
        <v>153</v>
      </c>
      <c r="B72" s="85" t="s">
        <v>154</v>
      </c>
      <c r="C72" s="85" t="s">
        <v>170</v>
      </c>
      <c r="D72" s="85" t="s">
        <v>171</v>
      </c>
      <c r="E72" s="85" t="s">
        <v>157</v>
      </c>
      <c r="F72" s="85" t="s">
        <v>158</v>
      </c>
      <c r="G72" s="85" t="s">
        <v>159</v>
      </c>
      <c r="H72" s="83" t="s">
        <v>327</v>
      </c>
      <c r="I72" s="128">
        <v>8.8119999999999994</v>
      </c>
      <c r="J72" s="88"/>
      <c r="K72" s="129">
        <v>0.39</v>
      </c>
    </row>
    <row r="73" spans="1:11" x14ac:dyDescent="0.25">
      <c r="A73" s="83" t="s">
        <v>153</v>
      </c>
      <c r="B73" s="85" t="s">
        <v>154</v>
      </c>
      <c r="C73" s="85" t="s">
        <v>170</v>
      </c>
      <c r="D73" s="85" t="s">
        <v>171</v>
      </c>
      <c r="E73" s="85" t="s">
        <v>157</v>
      </c>
      <c r="F73" s="85" t="s">
        <v>158</v>
      </c>
      <c r="G73" s="85" t="s">
        <v>159</v>
      </c>
      <c r="H73" s="83" t="s">
        <v>220</v>
      </c>
      <c r="I73" s="128">
        <v>7.4660000000000002</v>
      </c>
      <c r="J73" s="88"/>
      <c r="K73" s="129">
        <v>0.33</v>
      </c>
    </row>
    <row r="74" spans="1:11" x14ac:dyDescent="0.25">
      <c r="A74" s="83" t="s">
        <v>153</v>
      </c>
      <c r="B74" s="85" t="s">
        <v>154</v>
      </c>
      <c r="C74" s="85" t="s">
        <v>170</v>
      </c>
      <c r="D74" s="85" t="s">
        <v>171</v>
      </c>
      <c r="E74" s="85" t="s">
        <v>157</v>
      </c>
      <c r="F74" s="85" t="s">
        <v>158</v>
      </c>
      <c r="G74" s="85" t="s">
        <v>159</v>
      </c>
      <c r="H74" s="83" t="s">
        <v>207</v>
      </c>
      <c r="I74" s="128">
        <v>121892.09699999999</v>
      </c>
      <c r="J74" s="88"/>
      <c r="K74" s="129">
        <v>5410.62</v>
      </c>
    </row>
    <row r="75" spans="1:11" x14ac:dyDescent="0.25">
      <c r="A75" s="83" t="s">
        <v>153</v>
      </c>
      <c r="B75" s="85" t="s">
        <v>154</v>
      </c>
      <c r="C75" s="85" t="s">
        <v>170</v>
      </c>
      <c r="D75" s="85" t="s">
        <v>171</v>
      </c>
      <c r="E75" s="85" t="s">
        <v>157</v>
      </c>
      <c r="F75" s="85" t="s">
        <v>158</v>
      </c>
      <c r="G75" s="85" t="s">
        <v>159</v>
      </c>
      <c r="H75" s="83" t="s">
        <v>324</v>
      </c>
      <c r="I75" s="128">
        <v>39307.974000000002</v>
      </c>
      <c r="J75" s="88"/>
      <c r="K75" s="129">
        <v>1750.76</v>
      </c>
    </row>
    <row r="76" spans="1:11" x14ac:dyDescent="0.25">
      <c r="A76" s="83" t="s">
        <v>153</v>
      </c>
      <c r="B76" s="85" t="s">
        <v>154</v>
      </c>
      <c r="C76" s="85" t="s">
        <v>170</v>
      </c>
      <c r="D76" s="85" t="s">
        <v>171</v>
      </c>
      <c r="E76" s="85" t="s">
        <v>157</v>
      </c>
      <c r="F76" s="85" t="s">
        <v>158</v>
      </c>
      <c r="G76" s="85" t="s">
        <v>159</v>
      </c>
      <c r="H76" s="83" t="s">
        <v>209</v>
      </c>
      <c r="I76" s="128">
        <v>4809.1880000000001</v>
      </c>
      <c r="J76" s="88"/>
      <c r="K76" s="129">
        <v>215.68</v>
      </c>
    </row>
    <row r="77" spans="1:11" x14ac:dyDescent="0.25">
      <c r="A77" s="83" t="s">
        <v>153</v>
      </c>
      <c r="B77" s="85" t="s">
        <v>154</v>
      </c>
      <c r="C77" s="85" t="s">
        <v>170</v>
      </c>
      <c r="D77" s="85" t="s">
        <v>171</v>
      </c>
      <c r="E77" s="85" t="s">
        <v>157</v>
      </c>
      <c r="F77" s="85" t="s">
        <v>158</v>
      </c>
      <c r="G77" s="85" t="s">
        <v>159</v>
      </c>
      <c r="H77" s="83" t="s">
        <v>210</v>
      </c>
      <c r="I77" s="128">
        <v>13851</v>
      </c>
      <c r="J77" s="88"/>
      <c r="K77" s="129">
        <v>622.85</v>
      </c>
    </row>
    <row r="78" spans="1:11" x14ac:dyDescent="0.25">
      <c r="A78" s="83" t="s">
        <v>153</v>
      </c>
      <c r="B78" s="85" t="s">
        <v>154</v>
      </c>
      <c r="C78" s="85" t="s">
        <v>170</v>
      </c>
      <c r="D78" s="85" t="s">
        <v>171</v>
      </c>
      <c r="E78" s="85" t="s">
        <v>157</v>
      </c>
      <c r="F78" s="85" t="s">
        <v>158</v>
      </c>
      <c r="G78" s="85" t="s">
        <v>159</v>
      </c>
      <c r="H78" s="83" t="s">
        <v>211</v>
      </c>
      <c r="I78" s="128">
        <v>269.53399999999999</v>
      </c>
      <c r="J78" s="88"/>
      <c r="K78" s="129">
        <v>12.17</v>
      </c>
    </row>
    <row r="79" spans="1:11" x14ac:dyDescent="0.25">
      <c r="A79" s="83" t="s">
        <v>153</v>
      </c>
      <c r="B79" s="85" t="s">
        <v>154</v>
      </c>
      <c r="C79" s="85" t="s">
        <v>170</v>
      </c>
      <c r="D79" s="85" t="s">
        <v>171</v>
      </c>
      <c r="E79" s="85" t="s">
        <v>157</v>
      </c>
      <c r="F79" s="85" t="s">
        <v>158</v>
      </c>
      <c r="G79" s="85" t="s">
        <v>159</v>
      </c>
      <c r="H79" s="83" t="s">
        <v>212</v>
      </c>
      <c r="I79" s="128">
        <v>317580.65299999999</v>
      </c>
      <c r="J79" s="88"/>
      <c r="K79" s="129">
        <v>14427.66</v>
      </c>
    </row>
    <row r="80" spans="1:11" hidden="1" x14ac:dyDescent="0.25">
      <c r="A80" s="83" t="s">
        <v>153</v>
      </c>
      <c r="B80" s="85" t="s">
        <v>154</v>
      </c>
      <c r="C80" s="85" t="s">
        <v>170</v>
      </c>
      <c r="D80" s="85" t="s">
        <v>172</v>
      </c>
      <c r="E80" s="85" t="s">
        <v>161</v>
      </c>
      <c r="F80" s="85" t="s">
        <v>158</v>
      </c>
      <c r="G80" s="85" t="s">
        <v>159</v>
      </c>
      <c r="H80" s="83" t="s">
        <v>194</v>
      </c>
      <c r="I80" s="128">
        <v>-59820</v>
      </c>
      <c r="J80" s="88"/>
      <c r="K80" s="129">
        <v>-2369.9499999999998</v>
      </c>
    </row>
    <row r="81" spans="1:11" x14ac:dyDescent="0.25">
      <c r="A81" s="83" t="s">
        <v>153</v>
      </c>
      <c r="B81" s="85" t="s">
        <v>154</v>
      </c>
      <c r="C81" s="85" t="s">
        <v>170</v>
      </c>
      <c r="D81" s="85" t="s">
        <v>172</v>
      </c>
      <c r="E81" s="85" t="s">
        <v>161</v>
      </c>
      <c r="F81" s="85" t="s">
        <v>158</v>
      </c>
      <c r="G81" s="85" t="s">
        <v>159</v>
      </c>
      <c r="H81" s="83" t="s">
        <v>207</v>
      </c>
      <c r="I81" s="128">
        <v>27360</v>
      </c>
      <c r="J81" s="88"/>
      <c r="K81" s="129">
        <v>1214.48</v>
      </c>
    </row>
    <row r="82" spans="1:11" x14ac:dyDescent="0.25">
      <c r="A82" s="83" t="s">
        <v>153</v>
      </c>
      <c r="B82" s="85" t="s">
        <v>154</v>
      </c>
      <c r="C82" s="85" t="s">
        <v>170</v>
      </c>
      <c r="D82" s="85" t="s">
        <v>172</v>
      </c>
      <c r="E82" s="85" t="s">
        <v>161</v>
      </c>
      <c r="F82" s="85" t="s">
        <v>158</v>
      </c>
      <c r="G82" s="85" t="s">
        <v>159</v>
      </c>
      <c r="H82" s="83" t="s">
        <v>212</v>
      </c>
      <c r="I82" s="132">
        <v>32460</v>
      </c>
      <c r="J82" s="89"/>
      <c r="K82" s="130">
        <v>1474.66</v>
      </c>
    </row>
    <row r="84" spans="1:11" x14ac:dyDescent="0.25">
      <c r="I84" s="90">
        <v>61651197.841000006</v>
      </c>
    </row>
    <row r="86" spans="1:11" ht="15.75" x14ac:dyDescent="0.25">
      <c r="H86" s="203" t="s">
        <v>233</v>
      </c>
      <c r="I86" s="90">
        <v>31045535</v>
      </c>
      <c r="J86" t="s">
        <v>359</v>
      </c>
    </row>
    <row r="87" spans="1:11" ht="15.75" x14ac:dyDescent="0.25">
      <c r="H87" s="203" t="s">
        <v>234</v>
      </c>
      <c r="I87" s="94">
        <v>34814083</v>
      </c>
      <c r="J87" t="s">
        <v>323</v>
      </c>
    </row>
    <row r="88" spans="1:11" x14ac:dyDescent="0.25">
      <c r="I88" s="91">
        <v>-3768548</v>
      </c>
      <c r="J88" t="s">
        <v>174</v>
      </c>
    </row>
    <row r="90" spans="1:11" ht="16.5" thickBot="1" x14ac:dyDescent="0.3">
      <c r="I90" s="95">
        <v>57882649.841000006</v>
      </c>
      <c r="J90" t="s">
        <v>175</v>
      </c>
    </row>
    <row r="91" spans="1:11" ht="15.75" thickTop="1" x14ac:dyDescent="0.25"/>
  </sheetData>
  <autoFilter ref="A8:K82">
    <filterColumn colId="7">
      <filters>
        <filter val="0.04350900"/>
        <filter val="0.04368900"/>
        <filter val="0.04395900"/>
        <filter val="0.04409000"/>
        <filter val="0.04427000"/>
        <filter val="0.04438900"/>
        <filter val="0.04454000"/>
        <filter val="0.04457900"/>
        <filter val="0.04484900"/>
        <filter val="0.04497000"/>
        <filter val="0.04516000"/>
        <filter val="0.04543000"/>
      </filters>
    </filterColumn>
  </autoFilter>
  <printOptions horizontalCentered="1"/>
  <pageMargins left="0" right="0" top="0.5" bottom="0.7" header="0.3" footer="0.2"/>
  <pageSetup scale="75" fitToWidth="0" orientation="landscape" horizontalDpi="90" verticalDpi="90" r:id="rId1"/>
  <headerFooter alignWithMargins="0">
    <oddFooter>&amp;L&amp;Z&amp;F</oddFooter>
  </headerFooter>
  <customProperties>
    <customPr name="_pios_id" r:id="rId2"/>
    <customPr name="CofWorksheetType" r:id="rId3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A5" sqref="A5:XFD5"/>
    </sheetView>
  </sheetViews>
  <sheetFormatPr defaultRowHeight="15" outlineLevelRow="1" x14ac:dyDescent="0.25"/>
  <cols>
    <col min="1" max="1" width="10" customWidth="1"/>
    <col min="2" max="2" width="30.5703125" customWidth="1"/>
    <col min="3" max="3" width="4" customWidth="1"/>
    <col min="4" max="4" width="12.85546875" customWidth="1"/>
    <col min="5" max="5" width="4.85546875" customWidth="1"/>
    <col min="6" max="6" width="11.42578125" customWidth="1"/>
    <col min="7" max="7" width="5.85546875" customWidth="1"/>
    <col min="8" max="8" width="16.5703125" customWidth="1"/>
    <col min="9" max="9" width="3.28515625" customWidth="1"/>
    <col min="12" max="12" width="0" hidden="1" customWidth="1"/>
    <col min="13" max="13" width="13.140625" hidden="1" customWidth="1"/>
    <col min="14" max="14" width="9.85546875" hidden="1" customWidth="1"/>
    <col min="15" max="15" width="11.7109375" hidden="1" customWidth="1"/>
    <col min="16" max="16" width="13.28515625" hidden="1" customWidth="1"/>
    <col min="17" max="17" width="0" hidden="1" customWidth="1"/>
    <col min="18" max="18" width="14.42578125" customWidth="1"/>
  </cols>
  <sheetData>
    <row r="1" spans="1:18" ht="26.25" x14ac:dyDescent="0.4">
      <c r="A1" s="313" t="s">
        <v>740</v>
      </c>
    </row>
    <row r="3" spans="1:18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5" spans="1:18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18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18" x14ac:dyDescent="0.25">
      <c r="B7" s="403">
        <v>44593</v>
      </c>
      <c r="C7" s="403"/>
      <c r="D7" s="403"/>
      <c r="E7" s="403"/>
      <c r="F7" s="403"/>
      <c r="G7" s="403"/>
      <c r="H7" s="403"/>
      <c r="I7" s="403"/>
    </row>
    <row r="8" spans="1:18" ht="21.75" customHeight="1" x14ac:dyDescent="0.25">
      <c r="E8" s="105"/>
    </row>
    <row r="9" spans="1:18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102" t="s">
        <v>181</v>
      </c>
      <c r="M9" s="404" t="s">
        <v>352</v>
      </c>
      <c r="N9" s="404"/>
      <c r="O9" s="404"/>
      <c r="R9" s="215"/>
    </row>
    <row r="10" spans="1:18" s="76" customFormat="1" ht="15.75" thickTop="1" x14ac:dyDescent="0.25">
      <c r="B10" s="97" t="s">
        <v>206</v>
      </c>
      <c r="C10" s="109" t="s">
        <v>139</v>
      </c>
      <c r="D10" s="314" t="s">
        <v>739</v>
      </c>
      <c r="E10" s="109" t="s">
        <v>193</v>
      </c>
      <c r="F10" s="317" t="s">
        <v>739</v>
      </c>
      <c r="H10" s="104">
        <v>984245.58257040009</v>
      </c>
      <c r="J10" s="100"/>
      <c r="M10" s="209">
        <v>0</v>
      </c>
      <c r="N10" t="s">
        <v>345</v>
      </c>
      <c r="O10"/>
      <c r="R10" s="212"/>
    </row>
    <row r="11" spans="1:18" s="76" customFormat="1" hidden="1" outlineLevel="1" x14ac:dyDescent="0.25">
      <c r="B11" s="97">
        <v>0</v>
      </c>
      <c r="C11" s="109" t="s">
        <v>351</v>
      </c>
      <c r="D11" s="315" t="s">
        <v>739</v>
      </c>
      <c r="E11" s="109" t="s">
        <v>193</v>
      </c>
      <c r="F11" s="318" t="s">
        <v>739</v>
      </c>
      <c r="H11" s="104">
        <v>0</v>
      </c>
      <c r="J11" s="100"/>
      <c r="M11" s="209"/>
      <c r="N11"/>
      <c r="O11"/>
      <c r="R11" s="214"/>
    </row>
    <row r="12" spans="1:18" s="76" customFormat="1" ht="15.75" hidden="1" outlineLevel="1" x14ac:dyDescent="0.25">
      <c r="B12" s="97">
        <v>0</v>
      </c>
      <c r="C12" s="109" t="s">
        <v>204</v>
      </c>
      <c r="D12" s="315" t="s">
        <v>739</v>
      </c>
      <c r="E12" s="211"/>
      <c r="F12" s="318" t="s">
        <v>739</v>
      </c>
      <c r="H12" s="104">
        <v>0</v>
      </c>
      <c r="J12" s="100"/>
      <c r="M12" s="213">
        <v>0</v>
      </c>
      <c r="N12" t="s">
        <v>350</v>
      </c>
      <c r="O12"/>
      <c r="R12" s="212"/>
    </row>
    <row r="13" spans="1:18" s="76" customFormat="1" ht="15.75" hidden="1" outlineLevel="1" x14ac:dyDescent="0.25">
      <c r="B13" s="97" t="s">
        <v>349</v>
      </c>
      <c r="C13" s="109"/>
      <c r="D13" s="315" t="s">
        <v>739</v>
      </c>
      <c r="E13" s="211"/>
      <c r="F13" s="315" t="s">
        <v>739</v>
      </c>
      <c r="G13" s="109"/>
      <c r="H13" s="104">
        <v>0</v>
      </c>
      <c r="J13" s="100"/>
      <c r="M13" s="210"/>
      <c r="N13"/>
      <c r="O13"/>
    </row>
    <row r="14" spans="1:18" s="76" customFormat="1" collapsed="1" x14ac:dyDescent="0.25">
      <c r="B14" s="97" t="s">
        <v>179</v>
      </c>
      <c r="C14" s="109" t="s">
        <v>187</v>
      </c>
      <c r="D14" s="315" t="s">
        <v>739</v>
      </c>
      <c r="E14" s="109" t="s">
        <v>190</v>
      </c>
      <c r="F14" s="318" t="s">
        <v>739</v>
      </c>
      <c r="G14" s="109" t="s">
        <v>187</v>
      </c>
      <c r="H14" s="104">
        <v>958228.05</v>
      </c>
      <c r="J14" s="99"/>
      <c r="M14" s="209">
        <v>0</v>
      </c>
      <c r="N14" t="s">
        <v>348</v>
      </c>
      <c r="O14"/>
    </row>
    <row r="15" spans="1:18" s="76" customFormat="1" x14ac:dyDescent="0.25">
      <c r="B15" s="97" t="s">
        <v>191</v>
      </c>
      <c r="C15" s="109" t="s">
        <v>232</v>
      </c>
      <c r="D15" s="315" t="s">
        <v>739</v>
      </c>
      <c r="E15" s="109" t="s">
        <v>190</v>
      </c>
      <c r="F15" s="318" t="s">
        <v>739</v>
      </c>
      <c r="G15" s="112"/>
      <c r="H15" s="104">
        <v>-84315.89850000001</v>
      </c>
      <c r="J15" s="99"/>
      <c r="M15" s="209"/>
      <c r="N15"/>
      <c r="O15"/>
    </row>
    <row r="16" spans="1:18" s="76" customFormat="1" ht="16.5" thickBot="1" x14ac:dyDescent="0.3">
      <c r="B16" s="97" t="s">
        <v>192</v>
      </c>
      <c r="C16" s="109" t="s">
        <v>232</v>
      </c>
      <c r="D16" s="316" t="s">
        <v>739</v>
      </c>
      <c r="E16" s="111"/>
      <c r="F16" s="319" t="s">
        <v>739</v>
      </c>
      <c r="G16" s="109" t="s">
        <v>232</v>
      </c>
      <c r="H16" s="121">
        <v>157001.18</v>
      </c>
      <c r="J16" s="99"/>
      <c r="M16" s="206"/>
      <c r="N16"/>
      <c r="O16"/>
    </row>
    <row r="17" spans="2:18" s="76" customFormat="1" ht="15.75" hidden="1" outlineLevel="1" x14ac:dyDescent="0.25">
      <c r="B17" s="97" t="s">
        <v>347</v>
      </c>
      <c r="C17" s="109"/>
      <c r="D17" s="122">
        <v>0</v>
      </c>
      <c r="E17" s="111"/>
      <c r="F17" s="120"/>
      <c r="G17" s="109" t="s">
        <v>231</v>
      </c>
      <c r="H17" s="121">
        <v>0</v>
      </c>
      <c r="J17" s="99"/>
      <c r="M17" s="206"/>
      <c r="N17"/>
      <c r="O17"/>
    </row>
    <row r="18" spans="2:18" s="76" customFormat="1" ht="17.25" customHeight="1" collapsed="1" thickTop="1" x14ac:dyDescent="0.25">
      <c r="B18" s="97" t="s">
        <v>173</v>
      </c>
      <c r="C18" s="97"/>
      <c r="D18" s="113">
        <v>47700918.659999996</v>
      </c>
      <c r="E18" s="114" t="s">
        <v>137</v>
      </c>
      <c r="F18" s="115"/>
      <c r="G18" s="115"/>
      <c r="H18" s="116">
        <v>2015158.9140704002</v>
      </c>
      <c r="K18" s="76" t="s">
        <v>362</v>
      </c>
    </row>
    <row r="19" spans="2:18" s="76" customFormat="1" ht="25.5" customHeight="1" x14ac:dyDescent="0.2">
      <c r="D19" s="108" t="s">
        <v>185</v>
      </c>
      <c r="E19" s="99"/>
      <c r="H19" s="108" t="s">
        <v>186</v>
      </c>
      <c r="M19" s="404" t="s">
        <v>189</v>
      </c>
      <c r="N19" s="404"/>
      <c r="O19" s="404"/>
    </row>
    <row r="20" spans="2:18" s="76" customFormat="1" x14ac:dyDescent="0.25">
      <c r="D20" s="99"/>
      <c r="E20" s="99"/>
      <c r="F20" s="97" t="s">
        <v>183</v>
      </c>
      <c r="G20" s="208" t="s">
        <v>186</v>
      </c>
      <c r="H20" s="104">
        <v>2015158.9140704002</v>
      </c>
      <c r="L20" s="207" t="s">
        <v>190</v>
      </c>
      <c r="M20" s="118">
        <v>58067.76</v>
      </c>
      <c r="N20" t="s">
        <v>345</v>
      </c>
      <c r="O20"/>
    </row>
    <row r="21" spans="2:18" s="76" customFormat="1" ht="15.75" thickBot="1" x14ac:dyDescent="0.3">
      <c r="D21" s="99"/>
      <c r="E21" s="99"/>
      <c r="F21" s="97" t="s">
        <v>182</v>
      </c>
      <c r="G21" s="208" t="s">
        <v>185</v>
      </c>
      <c r="H21" s="289">
        <v>47700918.659999996</v>
      </c>
      <c r="L21" s="207" t="s">
        <v>190</v>
      </c>
      <c r="M21" s="119">
        <v>-58887</v>
      </c>
      <c r="N21" t="s">
        <v>344</v>
      </c>
      <c r="O21"/>
      <c r="R21" s="126"/>
    </row>
    <row r="22" spans="2:18" s="76" customFormat="1" ht="15" customHeight="1" thickTop="1" thickBot="1" x14ac:dyDescent="0.3">
      <c r="D22" s="99"/>
      <c r="E22" s="99"/>
      <c r="F22" s="97" t="s">
        <v>184</v>
      </c>
      <c r="G22" s="97"/>
      <c r="H22" s="320" t="s">
        <v>739</v>
      </c>
      <c r="I22" s="107" t="s">
        <v>137</v>
      </c>
      <c r="L22" s="207" t="s">
        <v>190</v>
      </c>
      <c r="M22" s="118">
        <v>-819.23999999999796</v>
      </c>
      <c r="N22" t="s">
        <v>343</v>
      </c>
      <c r="O22"/>
    </row>
    <row r="23" spans="2:18" s="76" customFormat="1" ht="15.75" thickTop="1" x14ac:dyDescent="0.25">
      <c r="M23" s="206" t="s">
        <v>342</v>
      </c>
      <c r="N23"/>
      <c r="O23"/>
    </row>
    <row r="27" spans="2:18" ht="21" customHeight="1" x14ac:dyDescent="0.25">
      <c r="B27" t="s">
        <v>341</v>
      </c>
      <c r="D27" s="110"/>
      <c r="H27" s="124"/>
    </row>
    <row r="28" spans="2:18" x14ac:dyDescent="0.25">
      <c r="B28" t="s">
        <v>340</v>
      </c>
    </row>
    <row r="29" spans="2:18" x14ac:dyDescent="0.25">
      <c r="B29" t="s">
        <v>339</v>
      </c>
      <c r="D29" s="91"/>
      <c r="N29" s="404" t="s">
        <v>189</v>
      </c>
      <c r="O29" s="404"/>
      <c r="P29" s="404"/>
    </row>
    <row r="30" spans="2:18" x14ac:dyDescent="0.25">
      <c r="N30" s="205">
        <v>0</v>
      </c>
      <c r="O30" t="s">
        <v>338</v>
      </c>
    </row>
    <row r="31" spans="2:18" x14ac:dyDescent="0.25">
      <c r="N31" s="94">
        <v>0</v>
      </c>
      <c r="O31" t="s">
        <v>337</v>
      </c>
    </row>
    <row r="32" spans="2:18" x14ac:dyDescent="0.25">
      <c r="H32" s="124"/>
      <c r="N32" s="90">
        <v>0</v>
      </c>
      <c r="O32" t="s">
        <v>336</v>
      </c>
    </row>
    <row r="33" spans="2:15" x14ac:dyDescent="0.25">
      <c r="N33" s="90">
        <v>0</v>
      </c>
      <c r="O33" t="s">
        <v>335</v>
      </c>
    </row>
    <row r="34" spans="2:15" x14ac:dyDescent="0.25">
      <c r="H34" s="124"/>
    </row>
    <row r="36" spans="2:15" x14ac:dyDescent="0.25">
      <c r="B36" s="123"/>
    </row>
  </sheetData>
  <mergeCells count="7">
    <mergeCell ref="A3:R3"/>
    <mergeCell ref="B5:I5"/>
    <mergeCell ref="B6:I6"/>
    <mergeCell ref="B7:I7"/>
    <mergeCell ref="N29:P29"/>
    <mergeCell ref="M9:O9"/>
    <mergeCell ref="M19:O19"/>
  </mergeCells>
  <pageMargins left="0.7" right="0.7" top="0.75" bottom="0.75" header="0.3" footer="0.2"/>
  <pageSetup orientation="portrait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zoomScale="80" zoomScaleNormal="80" workbookViewId="0">
      <selection activeCell="H15" sqref="H15"/>
    </sheetView>
  </sheetViews>
  <sheetFormatPr defaultRowHeight="15" x14ac:dyDescent="0.25"/>
  <cols>
    <col min="1" max="1" width="20" customWidth="1"/>
    <col min="2" max="2" width="13.140625" customWidth="1"/>
    <col min="3" max="25" width="7.42578125" customWidth="1"/>
  </cols>
  <sheetData>
    <row r="1" spans="1:30" x14ac:dyDescent="0.25">
      <c r="A1" t="s">
        <v>365</v>
      </c>
    </row>
    <row r="3" spans="1:30" x14ac:dyDescent="0.25">
      <c r="A3" t="s">
        <v>136</v>
      </c>
      <c r="B3" t="s">
        <v>364</v>
      </c>
    </row>
    <row r="4" spans="1:30" x14ac:dyDescent="0.25">
      <c r="A4" t="s">
        <v>197</v>
      </c>
      <c r="B4" t="s">
        <v>356</v>
      </c>
    </row>
    <row r="5" spans="1:30" x14ac:dyDescent="0.25">
      <c r="A5" t="s">
        <v>198</v>
      </c>
      <c r="B5" t="s">
        <v>131</v>
      </c>
    </row>
    <row r="6" spans="1:30" x14ac:dyDescent="0.25">
      <c r="A6" t="s">
        <v>199</v>
      </c>
      <c r="B6" t="s">
        <v>132</v>
      </c>
    </row>
    <row r="7" spans="1:30" x14ac:dyDescent="0.25">
      <c r="A7" t="s">
        <v>200</v>
      </c>
      <c r="B7" t="s">
        <v>130</v>
      </c>
    </row>
    <row r="8" spans="1:30" x14ac:dyDescent="0.25">
      <c r="A8" t="s">
        <v>135</v>
      </c>
      <c r="B8" t="s">
        <v>134</v>
      </c>
    </row>
    <row r="10" spans="1:30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  <c r="AC10" t="s">
        <v>355</v>
      </c>
      <c r="AD10" t="s">
        <v>354</v>
      </c>
    </row>
    <row r="11" spans="1:30" x14ac:dyDescent="0.25">
      <c r="A11" s="75">
        <v>44593</v>
      </c>
      <c r="B11">
        <v>34</v>
      </c>
      <c r="C11">
        <v>34</v>
      </c>
      <c r="D11">
        <v>34</v>
      </c>
      <c r="E11">
        <v>34</v>
      </c>
      <c r="F11">
        <v>34</v>
      </c>
      <c r="G11">
        <v>34</v>
      </c>
      <c r="H11">
        <v>46.73</v>
      </c>
      <c r="I11">
        <v>46.73</v>
      </c>
      <c r="J11">
        <v>46.73</v>
      </c>
      <c r="K11">
        <v>46.73</v>
      </c>
      <c r="L11">
        <v>46.73</v>
      </c>
      <c r="M11">
        <v>46.73</v>
      </c>
      <c r="N11">
        <v>46.73</v>
      </c>
      <c r="O11">
        <v>46.73</v>
      </c>
      <c r="P11">
        <v>46.73</v>
      </c>
      <c r="Q11">
        <v>46.73</v>
      </c>
      <c r="R11">
        <v>46.73</v>
      </c>
      <c r="S11">
        <v>46.73</v>
      </c>
      <c r="T11">
        <v>46.73</v>
      </c>
      <c r="U11">
        <v>46.73</v>
      </c>
      <c r="V11">
        <v>46.73</v>
      </c>
      <c r="W11">
        <v>46.73</v>
      </c>
      <c r="X11">
        <v>34</v>
      </c>
      <c r="Y11">
        <v>34</v>
      </c>
      <c r="Z11">
        <v>46.73</v>
      </c>
      <c r="AA11">
        <v>34</v>
      </c>
      <c r="AB11">
        <v>42.49</v>
      </c>
    </row>
    <row r="12" spans="1:30" x14ac:dyDescent="0.25">
      <c r="A12" s="75">
        <v>44594</v>
      </c>
      <c r="B12">
        <v>47.26</v>
      </c>
      <c r="C12">
        <v>47.26</v>
      </c>
      <c r="D12">
        <v>47.26</v>
      </c>
      <c r="E12">
        <v>47.26</v>
      </c>
      <c r="F12">
        <v>47.26</v>
      </c>
      <c r="G12">
        <v>47.26</v>
      </c>
      <c r="H12">
        <v>51.79</v>
      </c>
      <c r="I12">
        <v>51.79</v>
      </c>
      <c r="J12">
        <v>51.79</v>
      </c>
      <c r="K12">
        <v>51.79</v>
      </c>
      <c r="L12">
        <v>51.79</v>
      </c>
      <c r="M12">
        <v>51.79</v>
      </c>
      <c r="N12">
        <v>51.79</v>
      </c>
      <c r="O12">
        <v>51.79</v>
      </c>
      <c r="P12">
        <v>51.79</v>
      </c>
      <c r="Q12">
        <v>51.79</v>
      </c>
      <c r="R12">
        <v>51.79</v>
      </c>
      <c r="S12">
        <v>51.79</v>
      </c>
      <c r="T12">
        <v>51.79</v>
      </c>
      <c r="U12">
        <v>51.79</v>
      </c>
      <c r="V12">
        <v>51.79</v>
      </c>
      <c r="W12">
        <v>51.79</v>
      </c>
      <c r="X12">
        <v>47.26</v>
      </c>
      <c r="Y12">
        <v>47.26</v>
      </c>
      <c r="Z12">
        <v>51.79</v>
      </c>
      <c r="AA12">
        <v>47.26</v>
      </c>
      <c r="AB12">
        <v>50.28</v>
      </c>
    </row>
    <row r="13" spans="1:30" x14ac:dyDescent="0.25">
      <c r="A13" s="75">
        <v>44595</v>
      </c>
      <c r="B13">
        <v>48.8</v>
      </c>
      <c r="C13">
        <v>48.8</v>
      </c>
      <c r="D13">
        <v>48.8</v>
      </c>
      <c r="E13">
        <v>48.8</v>
      </c>
      <c r="F13">
        <v>48.8</v>
      </c>
      <c r="G13">
        <v>48.8</v>
      </c>
      <c r="H13">
        <v>58.39</v>
      </c>
      <c r="I13">
        <v>58.39</v>
      </c>
      <c r="J13">
        <v>58.39</v>
      </c>
      <c r="K13">
        <v>58.39</v>
      </c>
      <c r="L13">
        <v>58.39</v>
      </c>
      <c r="M13">
        <v>58.39</v>
      </c>
      <c r="N13">
        <v>58.39</v>
      </c>
      <c r="O13">
        <v>58.39</v>
      </c>
      <c r="P13">
        <v>58.39</v>
      </c>
      <c r="Q13">
        <v>58.39</v>
      </c>
      <c r="R13">
        <v>58.39</v>
      </c>
      <c r="S13">
        <v>58.39</v>
      </c>
      <c r="T13">
        <v>58.39</v>
      </c>
      <c r="U13">
        <v>58.39</v>
      </c>
      <c r="V13">
        <v>58.39</v>
      </c>
      <c r="W13">
        <v>58.39</v>
      </c>
      <c r="X13">
        <v>48.8</v>
      </c>
      <c r="Y13">
        <v>48.8</v>
      </c>
      <c r="Z13">
        <v>58.39</v>
      </c>
      <c r="AA13">
        <v>48.8</v>
      </c>
      <c r="AB13">
        <v>55.19</v>
      </c>
    </row>
    <row r="14" spans="1:30" x14ac:dyDescent="0.25">
      <c r="A14" s="75">
        <v>44596</v>
      </c>
      <c r="B14">
        <v>30.5</v>
      </c>
      <c r="C14">
        <v>30.5</v>
      </c>
      <c r="D14">
        <v>30.5</v>
      </c>
      <c r="E14">
        <v>30.5</v>
      </c>
      <c r="F14">
        <v>30.5</v>
      </c>
      <c r="G14">
        <v>30.5</v>
      </c>
      <c r="H14">
        <v>38.18</v>
      </c>
      <c r="I14">
        <v>38.18</v>
      </c>
      <c r="J14">
        <v>38.18</v>
      </c>
      <c r="K14">
        <v>38.18</v>
      </c>
      <c r="L14">
        <v>38.18</v>
      </c>
      <c r="M14">
        <v>38.18</v>
      </c>
      <c r="N14">
        <v>38.18</v>
      </c>
      <c r="O14">
        <v>38.18</v>
      </c>
      <c r="P14">
        <v>38.18</v>
      </c>
      <c r="Q14">
        <v>38.18</v>
      </c>
      <c r="R14">
        <v>38.18</v>
      </c>
      <c r="S14">
        <v>38.18</v>
      </c>
      <c r="T14">
        <v>38.18</v>
      </c>
      <c r="U14">
        <v>38.18</v>
      </c>
      <c r="V14">
        <v>38.18</v>
      </c>
      <c r="W14">
        <v>38.18</v>
      </c>
      <c r="X14">
        <v>30.5</v>
      </c>
      <c r="Y14">
        <v>30.5</v>
      </c>
      <c r="Z14">
        <v>38.18</v>
      </c>
      <c r="AA14">
        <v>30.5</v>
      </c>
      <c r="AB14">
        <v>35.619999999999997</v>
      </c>
    </row>
    <row r="15" spans="1:30" x14ac:dyDescent="0.25">
      <c r="A15" s="75">
        <v>44597</v>
      </c>
      <c r="B15">
        <v>30.5</v>
      </c>
      <c r="C15">
        <v>30.5</v>
      </c>
      <c r="D15">
        <v>30.5</v>
      </c>
      <c r="E15">
        <v>30.5</v>
      </c>
      <c r="F15">
        <v>30.5</v>
      </c>
      <c r="G15">
        <v>30.5</v>
      </c>
      <c r="H15">
        <v>38.18</v>
      </c>
      <c r="I15">
        <v>38.18</v>
      </c>
      <c r="J15">
        <v>38.18</v>
      </c>
      <c r="K15">
        <v>38.18</v>
      </c>
      <c r="L15">
        <v>38.18</v>
      </c>
      <c r="M15">
        <v>38.18</v>
      </c>
      <c r="N15">
        <v>38.18</v>
      </c>
      <c r="O15">
        <v>38.18</v>
      </c>
      <c r="P15">
        <v>38.18</v>
      </c>
      <c r="Q15">
        <v>38.18</v>
      </c>
      <c r="R15">
        <v>38.18</v>
      </c>
      <c r="S15">
        <v>38.18</v>
      </c>
      <c r="T15">
        <v>38.18</v>
      </c>
      <c r="U15">
        <v>38.18</v>
      </c>
      <c r="V15">
        <v>38.18</v>
      </c>
      <c r="W15">
        <v>38.18</v>
      </c>
      <c r="X15">
        <v>30.5</v>
      </c>
      <c r="Y15">
        <v>30.5</v>
      </c>
      <c r="Z15">
        <v>38.18</v>
      </c>
      <c r="AA15">
        <v>30.5</v>
      </c>
      <c r="AB15">
        <v>35.619999999999997</v>
      </c>
    </row>
    <row r="16" spans="1:30" x14ac:dyDescent="0.25">
      <c r="A16" s="75">
        <v>44598</v>
      </c>
      <c r="B16">
        <v>38.01</v>
      </c>
      <c r="C16">
        <v>38.01</v>
      </c>
      <c r="D16">
        <v>38.01</v>
      </c>
      <c r="E16">
        <v>38.01</v>
      </c>
      <c r="F16">
        <v>38.01</v>
      </c>
      <c r="G16">
        <v>38.01</v>
      </c>
      <c r="H16">
        <v>38.01</v>
      </c>
      <c r="I16">
        <v>38.01</v>
      </c>
      <c r="J16">
        <v>38.01</v>
      </c>
      <c r="K16">
        <v>38.01</v>
      </c>
      <c r="L16">
        <v>38.01</v>
      </c>
      <c r="M16">
        <v>38.01</v>
      </c>
      <c r="N16">
        <v>38.01</v>
      </c>
      <c r="O16">
        <v>38.01</v>
      </c>
      <c r="P16">
        <v>38.01</v>
      </c>
      <c r="Q16">
        <v>38.01</v>
      </c>
      <c r="R16">
        <v>38.01</v>
      </c>
      <c r="S16">
        <v>38.01</v>
      </c>
      <c r="T16">
        <v>38.01</v>
      </c>
      <c r="U16">
        <v>38.01</v>
      </c>
      <c r="V16">
        <v>38.01</v>
      </c>
      <c r="W16">
        <v>38.01</v>
      </c>
      <c r="X16">
        <v>38.01</v>
      </c>
      <c r="Y16">
        <v>38.01</v>
      </c>
      <c r="Z16">
        <v>0</v>
      </c>
      <c r="AA16">
        <v>38.01</v>
      </c>
      <c r="AB16">
        <v>38.01</v>
      </c>
    </row>
    <row r="17" spans="1:28" x14ac:dyDescent="0.25">
      <c r="A17" s="75">
        <v>44599</v>
      </c>
      <c r="B17">
        <v>38.01</v>
      </c>
      <c r="C17">
        <v>38.01</v>
      </c>
      <c r="D17">
        <v>38.01</v>
      </c>
      <c r="E17">
        <v>38.01</v>
      </c>
      <c r="F17">
        <v>38.01</v>
      </c>
      <c r="G17">
        <v>38.01</v>
      </c>
      <c r="H17">
        <v>35.450000000000003</v>
      </c>
      <c r="I17">
        <v>35.450000000000003</v>
      </c>
      <c r="J17">
        <v>35.450000000000003</v>
      </c>
      <c r="K17">
        <v>35.450000000000003</v>
      </c>
      <c r="L17">
        <v>35.450000000000003</v>
      </c>
      <c r="M17">
        <v>35.450000000000003</v>
      </c>
      <c r="N17">
        <v>35.450000000000003</v>
      </c>
      <c r="O17">
        <v>35.450000000000003</v>
      </c>
      <c r="P17">
        <v>35.450000000000003</v>
      </c>
      <c r="Q17">
        <v>35.450000000000003</v>
      </c>
      <c r="R17">
        <v>35.450000000000003</v>
      </c>
      <c r="S17">
        <v>35.450000000000003</v>
      </c>
      <c r="T17">
        <v>35.450000000000003</v>
      </c>
      <c r="U17">
        <v>35.450000000000003</v>
      </c>
      <c r="V17">
        <v>35.450000000000003</v>
      </c>
      <c r="W17">
        <v>35.450000000000003</v>
      </c>
      <c r="X17">
        <v>38.01</v>
      </c>
      <c r="Y17">
        <v>38.01</v>
      </c>
      <c r="Z17">
        <v>35.450000000000003</v>
      </c>
      <c r="AA17">
        <v>38.01</v>
      </c>
      <c r="AB17">
        <v>36.299999999999997</v>
      </c>
    </row>
    <row r="18" spans="1:28" x14ac:dyDescent="0.25">
      <c r="A18" s="75">
        <v>44600</v>
      </c>
      <c r="B18">
        <v>32.01</v>
      </c>
      <c r="C18">
        <v>32.01</v>
      </c>
      <c r="D18">
        <v>32.01</v>
      </c>
      <c r="E18">
        <v>32.01</v>
      </c>
      <c r="F18">
        <v>32.01</v>
      </c>
      <c r="G18">
        <v>32.01</v>
      </c>
      <c r="H18">
        <v>36.799999999999997</v>
      </c>
      <c r="I18">
        <v>36.799999999999997</v>
      </c>
      <c r="J18">
        <v>36.799999999999997</v>
      </c>
      <c r="K18">
        <v>36.799999999999997</v>
      </c>
      <c r="L18">
        <v>36.799999999999997</v>
      </c>
      <c r="M18">
        <v>36.799999999999997</v>
      </c>
      <c r="N18">
        <v>36.799999999999997</v>
      </c>
      <c r="O18">
        <v>36.799999999999997</v>
      </c>
      <c r="P18">
        <v>36.799999999999997</v>
      </c>
      <c r="Q18">
        <v>36.799999999999997</v>
      </c>
      <c r="R18">
        <v>36.799999999999997</v>
      </c>
      <c r="S18">
        <v>36.799999999999997</v>
      </c>
      <c r="T18">
        <v>36.799999999999997</v>
      </c>
      <c r="U18">
        <v>36.799999999999997</v>
      </c>
      <c r="V18">
        <v>36.799999999999997</v>
      </c>
      <c r="W18">
        <v>36.799999999999997</v>
      </c>
      <c r="X18">
        <v>32.01</v>
      </c>
      <c r="Y18">
        <v>32.01</v>
      </c>
      <c r="Z18">
        <v>36.799999999999997</v>
      </c>
      <c r="AA18">
        <v>32.01</v>
      </c>
      <c r="AB18">
        <v>35.200000000000003</v>
      </c>
    </row>
    <row r="19" spans="1:28" x14ac:dyDescent="0.25">
      <c r="A19" s="75">
        <v>44601</v>
      </c>
      <c r="B19">
        <v>29.73</v>
      </c>
      <c r="C19">
        <v>29.73</v>
      </c>
      <c r="D19">
        <v>29.73</v>
      </c>
      <c r="E19">
        <v>29.73</v>
      </c>
      <c r="F19">
        <v>29.73</v>
      </c>
      <c r="G19">
        <v>29.73</v>
      </c>
      <c r="H19">
        <v>35.380000000000003</v>
      </c>
      <c r="I19">
        <v>35.380000000000003</v>
      </c>
      <c r="J19">
        <v>35.380000000000003</v>
      </c>
      <c r="K19">
        <v>35.380000000000003</v>
      </c>
      <c r="L19">
        <v>35.380000000000003</v>
      </c>
      <c r="M19">
        <v>35.380000000000003</v>
      </c>
      <c r="N19">
        <v>35.380000000000003</v>
      </c>
      <c r="O19">
        <v>35.380000000000003</v>
      </c>
      <c r="P19">
        <v>35.380000000000003</v>
      </c>
      <c r="Q19">
        <v>35.380000000000003</v>
      </c>
      <c r="R19">
        <v>35.380000000000003</v>
      </c>
      <c r="S19">
        <v>35.380000000000003</v>
      </c>
      <c r="T19">
        <v>35.380000000000003</v>
      </c>
      <c r="U19">
        <v>35.380000000000003</v>
      </c>
      <c r="V19">
        <v>35.380000000000003</v>
      </c>
      <c r="W19">
        <v>35.380000000000003</v>
      </c>
      <c r="X19">
        <v>29.73</v>
      </c>
      <c r="Y19">
        <v>29.73</v>
      </c>
      <c r="Z19">
        <v>35.380000000000003</v>
      </c>
      <c r="AA19">
        <v>29.73</v>
      </c>
      <c r="AB19">
        <v>33.5</v>
      </c>
    </row>
    <row r="20" spans="1:28" x14ac:dyDescent="0.25">
      <c r="A20" s="75">
        <v>44602</v>
      </c>
      <c r="B20">
        <v>29.02</v>
      </c>
      <c r="C20">
        <v>29.02</v>
      </c>
      <c r="D20">
        <v>29.02</v>
      </c>
      <c r="E20">
        <v>29.02</v>
      </c>
      <c r="F20">
        <v>29.02</v>
      </c>
      <c r="G20">
        <v>29.02</v>
      </c>
      <c r="H20">
        <v>30.5</v>
      </c>
      <c r="I20">
        <v>30.5</v>
      </c>
      <c r="J20">
        <v>30.5</v>
      </c>
      <c r="K20">
        <v>30.5</v>
      </c>
      <c r="L20">
        <v>30.5</v>
      </c>
      <c r="M20">
        <v>30.5</v>
      </c>
      <c r="N20">
        <v>30.5</v>
      </c>
      <c r="O20">
        <v>30.5</v>
      </c>
      <c r="P20">
        <v>30.5</v>
      </c>
      <c r="Q20">
        <v>30.5</v>
      </c>
      <c r="R20">
        <v>30.5</v>
      </c>
      <c r="S20">
        <v>30.5</v>
      </c>
      <c r="T20">
        <v>30.5</v>
      </c>
      <c r="U20">
        <v>30.5</v>
      </c>
      <c r="V20">
        <v>30.5</v>
      </c>
      <c r="W20">
        <v>30.5</v>
      </c>
      <c r="X20">
        <v>29.02</v>
      </c>
      <c r="Y20">
        <v>29.02</v>
      </c>
      <c r="Z20">
        <v>30.5</v>
      </c>
      <c r="AA20">
        <v>29.02</v>
      </c>
      <c r="AB20">
        <v>30.01</v>
      </c>
    </row>
    <row r="21" spans="1:28" x14ac:dyDescent="0.25">
      <c r="A21" s="75">
        <v>44603</v>
      </c>
      <c r="B21">
        <v>32.06</v>
      </c>
      <c r="C21">
        <v>32.06</v>
      </c>
      <c r="D21">
        <v>32.06</v>
      </c>
      <c r="E21">
        <v>32.06</v>
      </c>
      <c r="F21">
        <v>32.06</v>
      </c>
      <c r="G21">
        <v>32.06</v>
      </c>
      <c r="H21">
        <v>29.79</v>
      </c>
      <c r="I21">
        <v>29.79</v>
      </c>
      <c r="J21">
        <v>29.79</v>
      </c>
      <c r="K21">
        <v>29.79</v>
      </c>
      <c r="L21">
        <v>29.79</v>
      </c>
      <c r="M21">
        <v>29.79</v>
      </c>
      <c r="N21">
        <v>29.79</v>
      </c>
      <c r="O21">
        <v>29.79</v>
      </c>
      <c r="P21">
        <v>29.79</v>
      </c>
      <c r="Q21">
        <v>29.79</v>
      </c>
      <c r="R21">
        <v>29.79</v>
      </c>
      <c r="S21">
        <v>29.79</v>
      </c>
      <c r="T21">
        <v>29.79</v>
      </c>
      <c r="U21">
        <v>29.79</v>
      </c>
      <c r="V21">
        <v>29.79</v>
      </c>
      <c r="W21">
        <v>29.79</v>
      </c>
      <c r="X21">
        <v>32.06</v>
      </c>
      <c r="Y21">
        <v>32.06</v>
      </c>
      <c r="Z21">
        <v>29.79</v>
      </c>
      <c r="AA21">
        <v>32.06</v>
      </c>
      <c r="AB21">
        <v>30.55</v>
      </c>
    </row>
    <row r="22" spans="1:28" x14ac:dyDescent="0.25">
      <c r="A22" s="75">
        <v>44604</v>
      </c>
      <c r="B22">
        <v>32.06</v>
      </c>
      <c r="C22">
        <v>32.06</v>
      </c>
      <c r="D22">
        <v>32.06</v>
      </c>
      <c r="E22">
        <v>32.06</v>
      </c>
      <c r="F22">
        <v>32.06</v>
      </c>
      <c r="G22">
        <v>32.06</v>
      </c>
      <c r="H22">
        <v>29.79</v>
      </c>
      <c r="I22">
        <v>29.79</v>
      </c>
      <c r="J22">
        <v>29.79</v>
      </c>
      <c r="K22">
        <v>29.79</v>
      </c>
      <c r="L22">
        <v>29.79</v>
      </c>
      <c r="M22">
        <v>29.79</v>
      </c>
      <c r="N22">
        <v>29.79</v>
      </c>
      <c r="O22">
        <v>29.79</v>
      </c>
      <c r="P22">
        <v>29.79</v>
      </c>
      <c r="Q22">
        <v>29.79</v>
      </c>
      <c r="R22">
        <v>29.79</v>
      </c>
      <c r="S22">
        <v>29.79</v>
      </c>
      <c r="T22">
        <v>29.79</v>
      </c>
      <c r="U22">
        <v>29.79</v>
      </c>
      <c r="V22">
        <v>29.79</v>
      </c>
      <c r="W22">
        <v>29.79</v>
      </c>
      <c r="X22">
        <v>32.06</v>
      </c>
      <c r="Y22">
        <v>32.06</v>
      </c>
      <c r="Z22">
        <v>29.79</v>
      </c>
      <c r="AA22">
        <v>32.06</v>
      </c>
      <c r="AB22">
        <v>30.55</v>
      </c>
    </row>
    <row r="23" spans="1:28" x14ac:dyDescent="0.25">
      <c r="A23" s="75">
        <v>44605</v>
      </c>
      <c r="B23">
        <v>29.01</v>
      </c>
      <c r="C23">
        <v>29.01</v>
      </c>
      <c r="D23">
        <v>29.01</v>
      </c>
      <c r="E23">
        <v>29.01</v>
      </c>
      <c r="F23">
        <v>29.01</v>
      </c>
      <c r="G23">
        <v>29.01</v>
      </c>
      <c r="H23">
        <v>29.01</v>
      </c>
      <c r="I23">
        <v>29.01</v>
      </c>
      <c r="J23">
        <v>29.01</v>
      </c>
      <c r="K23">
        <v>29.01</v>
      </c>
      <c r="L23">
        <v>29.01</v>
      </c>
      <c r="M23">
        <v>29.01</v>
      </c>
      <c r="N23">
        <v>29.01</v>
      </c>
      <c r="O23">
        <v>29.01</v>
      </c>
      <c r="P23">
        <v>29.01</v>
      </c>
      <c r="Q23">
        <v>29.01</v>
      </c>
      <c r="R23">
        <v>29.01</v>
      </c>
      <c r="S23">
        <v>29.01</v>
      </c>
      <c r="T23">
        <v>29.01</v>
      </c>
      <c r="U23">
        <v>29.01</v>
      </c>
      <c r="V23">
        <v>29.01</v>
      </c>
      <c r="W23">
        <v>29.01</v>
      </c>
      <c r="X23">
        <v>29.01</v>
      </c>
      <c r="Y23">
        <v>29.01</v>
      </c>
      <c r="Z23">
        <v>0</v>
      </c>
      <c r="AA23">
        <v>29.01</v>
      </c>
      <c r="AB23">
        <v>29.01</v>
      </c>
    </row>
    <row r="24" spans="1:28" x14ac:dyDescent="0.25">
      <c r="A24" s="75">
        <v>44606</v>
      </c>
      <c r="B24">
        <v>29.01</v>
      </c>
      <c r="C24">
        <v>29.01</v>
      </c>
      <c r="D24">
        <v>29.01</v>
      </c>
      <c r="E24">
        <v>29.01</v>
      </c>
      <c r="F24">
        <v>29.01</v>
      </c>
      <c r="G24">
        <v>29.01</v>
      </c>
      <c r="H24">
        <v>28.64</v>
      </c>
      <c r="I24">
        <v>28.64</v>
      </c>
      <c r="J24">
        <v>28.64</v>
      </c>
      <c r="K24">
        <v>28.64</v>
      </c>
      <c r="L24">
        <v>28.64</v>
      </c>
      <c r="M24">
        <v>28.64</v>
      </c>
      <c r="N24">
        <v>28.64</v>
      </c>
      <c r="O24">
        <v>28.64</v>
      </c>
      <c r="P24">
        <v>28.64</v>
      </c>
      <c r="Q24">
        <v>28.64</v>
      </c>
      <c r="R24">
        <v>28.64</v>
      </c>
      <c r="S24">
        <v>28.64</v>
      </c>
      <c r="T24">
        <v>28.64</v>
      </c>
      <c r="U24">
        <v>28.64</v>
      </c>
      <c r="V24">
        <v>28.64</v>
      </c>
      <c r="W24">
        <v>28.64</v>
      </c>
      <c r="X24">
        <v>29.01</v>
      </c>
      <c r="Y24">
        <v>29.01</v>
      </c>
      <c r="Z24">
        <v>28.64</v>
      </c>
      <c r="AA24">
        <v>29.01</v>
      </c>
      <c r="AB24">
        <v>28.76</v>
      </c>
    </row>
    <row r="25" spans="1:28" x14ac:dyDescent="0.25">
      <c r="A25" s="75">
        <v>44607</v>
      </c>
      <c r="B25">
        <v>25.87</v>
      </c>
      <c r="C25">
        <v>25.87</v>
      </c>
      <c r="D25">
        <v>25.87</v>
      </c>
      <c r="E25">
        <v>25.87</v>
      </c>
      <c r="F25">
        <v>25.87</v>
      </c>
      <c r="G25">
        <v>25.87</v>
      </c>
      <c r="H25">
        <v>29.08</v>
      </c>
      <c r="I25">
        <v>29.08</v>
      </c>
      <c r="J25">
        <v>29.08</v>
      </c>
      <c r="K25">
        <v>29.08</v>
      </c>
      <c r="L25">
        <v>29.08</v>
      </c>
      <c r="M25">
        <v>29.08</v>
      </c>
      <c r="N25">
        <v>29.08</v>
      </c>
      <c r="O25">
        <v>29.08</v>
      </c>
      <c r="P25">
        <v>29.08</v>
      </c>
      <c r="Q25">
        <v>29.08</v>
      </c>
      <c r="R25">
        <v>29.08</v>
      </c>
      <c r="S25">
        <v>29.08</v>
      </c>
      <c r="T25">
        <v>29.08</v>
      </c>
      <c r="U25">
        <v>29.08</v>
      </c>
      <c r="V25">
        <v>29.08</v>
      </c>
      <c r="W25">
        <v>29.08</v>
      </c>
      <c r="X25">
        <v>25.87</v>
      </c>
      <c r="Y25">
        <v>25.87</v>
      </c>
      <c r="Z25">
        <v>29.08</v>
      </c>
      <c r="AA25">
        <v>25.87</v>
      </c>
      <c r="AB25">
        <v>28.01</v>
      </c>
    </row>
    <row r="26" spans="1:28" x14ac:dyDescent="0.25">
      <c r="A26" s="75">
        <v>44608</v>
      </c>
      <c r="B26">
        <v>28.23</v>
      </c>
      <c r="C26">
        <v>28.23</v>
      </c>
      <c r="D26">
        <v>28.23</v>
      </c>
      <c r="E26">
        <v>28.23</v>
      </c>
      <c r="F26">
        <v>28.23</v>
      </c>
      <c r="G26">
        <v>28.23</v>
      </c>
      <c r="H26">
        <v>29.73</v>
      </c>
      <c r="I26">
        <v>29.73</v>
      </c>
      <c r="J26">
        <v>29.73</v>
      </c>
      <c r="K26">
        <v>29.73</v>
      </c>
      <c r="L26">
        <v>29.73</v>
      </c>
      <c r="M26">
        <v>29.73</v>
      </c>
      <c r="N26">
        <v>29.73</v>
      </c>
      <c r="O26">
        <v>29.73</v>
      </c>
      <c r="P26">
        <v>29.73</v>
      </c>
      <c r="Q26">
        <v>29.73</v>
      </c>
      <c r="R26">
        <v>29.73</v>
      </c>
      <c r="S26">
        <v>29.73</v>
      </c>
      <c r="T26">
        <v>29.73</v>
      </c>
      <c r="U26">
        <v>29.73</v>
      </c>
      <c r="V26">
        <v>29.73</v>
      </c>
      <c r="W26">
        <v>29.73</v>
      </c>
      <c r="X26">
        <v>28.23</v>
      </c>
      <c r="Y26">
        <v>28.23</v>
      </c>
      <c r="Z26">
        <v>29.73</v>
      </c>
      <c r="AA26">
        <v>28.23</v>
      </c>
      <c r="AB26">
        <v>29.23</v>
      </c>
    </row>
    <row r="27" spans="1:28" x14ac:dyDescent="0.25">
      <c r="A27" s="75">
        <v>44609</v>
      </c>
      <c r="B27">
        <v>27.9</v>
      </c>
      <c r="C27">
        <v>27.9</v>
      </c>
      <c r="D27">
        <v>27.9</v>
      </c>
      <c r="E27">
        <v>27.9</v>
      </c>
      <c r="F27">
        <v>27.9</v>
      </c>
      <c r="G27">
        <v>27.9</v>
      </c>
      <c r="H27">
        <v>26.15</v>
      </c>
      <c r="I27">
        <v>26.15</v>
      </c>
      <c r="J27">
        <v>26.15</v>
      </c>
      <c r="K27">
        <v>26.15</v>
      </c>
      <c r="L27">
        <v>26.15</v>
      </c>
      <c r="M27">
        <v>26.15</v>
      </c>
      <c r="N27">
        <v>26.15</v>
      </c>
      <c r="O27">
        <v>26.15</v>
      </c>
      <c r="P27">
        <v>26.15</v>
      </c>
      <c r="Q27">
        <v>26.15</v>
      </c>
      <c r="R27">
        <v>26.15</v>
      </c>
      <c r="S27">
        <v>26.15</v>
      </c>
      <c r="T27">
        <v>26.15</v>
      </c>
      <c r="U27">
        <v>26.15</v>
      </c>
      <c r="V27">
        <v>26.15</v>
      </c>
      <c r="W27">
        <v>26.15</v>
      </c>
      <c r="X27">
        <v>27.9</v>
      </c>
      <c r="Y27">
        <v>27.9</v>
      </c>
      <c r="Z27">
        <v>26.15</v>
      </c>
      <c r="AA27">
        <v>27.9</v>
      </c>
      <c r="AB27">
        <v>26.73</v>
      </c>
    </row>
    <row r="28" spans="1:28" x14ac:dyDescent="0.25">
      <c r="A28" s="75">
        <v>44610</v>
      </c>
      <c r="B28">
        <v>27.9</v>
      </c>
      <c r="C28">
        <v>27.9</v>
      </c>
      <c r="D28">
        <v>27.9</v>
      </c>
      <c r="E28">
        <v>27.9</v>
      </c>
      <c r="F28">
        <v>27.9</v>
      </c>
      <c r="G28">
        <v>27.9</v>
      </c>
      <c r="H28">
        <v>26.15</v>
      </c>
      <c r="I28">
        <v>26.15</v>
      </c>
      <c r="J28">
        <v>26.15</v>
      </c>
      <c r="K28">
        <v>26.15</v>
      </c>
      <c r="L28">
        <v>26.15</v>
      </c>
      <c r="M28">
        <v>26.15</v>
      </c>
      <c r="N28">
        <v>26.15</v>
      </c>
      <c r="O28">
        <v>26.15</v>
      </c>
      <c r="P28">
        <v>26.15</v>
      </c>
      <c r="Q28">
        <v>26.15</v>
      </c>
      <c r="R28">
        <v>26.15</v>
      </c>
      <c r="S28">
        <v>26.15</v>
      </c>
      <c r="T28">
        <v>26.15</v>
      </c>
      <c r="U28">
        <v>26.15</v>
      </c>
      <c r="V28">
        <v>26.15</v>
      </c>
      <c r="W28">
        <v>26.15</v>
      </c>
      <c r="X28">
        <v>27.9</v>
      </c>
      <c r="Y28">
        <v>27.9</v>
      </c>
      <c r="Z28">
        <v>26.15</v>
      </c>
      <c r="AA28">
        <v>27.9</v>
      </c>
      <c r="AB28">
        <v>26.73</v>
      </c>
    </row>
    <row r="29" spans="1:28" x14ac:dyDescent="0.25">
      <c r="A29" s="75">
        <v>44611</v>
      </c>
      <c r="B29">
        <v>22.14</v>
      </c>
      <c r="C29">
        <v>22.14</v>
      </c>
      <c r="D29">
        <v>22.14</v>
      </c>
      <c r="E29">
        <v>22.14</v>
      </c>
      <c r="F29">
        <v>22.14</v>
      </c>
      <c r="G29">
        <v>22.14</v>
      </c>
      <c r="H29">
        <v>22.08</v>
      </c>
      <c r="I29">
        <v>22.08</v>
      </c>
      <c r="J29">
        <v>22.08</v>
      </c>
      <c r="K29">
        <v>22.08</v>
      </c>
      <c r="L29">
        <v>22.08</v>
      </c>
      <c r="M29">
        <v>22.08</v>
      </c>
      <c r="N29">
        <v>22.08</v>
      </c>
      <c r="O29">
        <v>22.08</v>
      </c>
      <c r="P29">
        <v>22.08</v>
      </c>
      <c r="Q29">
        <v>22.08</v>
      </c>
      <c r="R29">
        <v>22.08</v>
      </c>
      <c r="S29">
        <v>22.08</v>
      </c>
      <c r="T29">
        <v>22.08</v>
      </c>
      <c r="U29">
        <v>22.08</v>
      </c>
      <c r="V29">
        <v>22.08</v>
      </c>
      <c r="W29">
        <v>22.08</v>
      </c>
      <c r="X29">
        <v>22.14</v>
      </c>
      <c r="Y29">
        <v>22.14</v>
      </c>
      <c r="Z29">
        <v>22.08</v>
      </c>
      <c r="AA29">
        <v>22.14</v>
      </c>
      <c r="AB29">
        <v>22.1</v>
      </c>
    </row>
    <row r="30" spans="1:28" x14ac:dyDescent="0.25">
      <c r="A30" s="75">
        <v>44612</v>
      </c>
      <c r="B30">
        <v>22.14</v>
      </c>
      <c r="C30">
        <v>22.14</v>
      </c>
      <c r="D30">
        <v>22.14</v>
      </c>
      <c r="E30">
        <v>22.14</v>
      </c>
      <c r="F30">
        <v>22.14</v>
      </c>
      <c r="G30">
        <v>22.14</v>
      </c>
      <c r="H30">
        <v>22.14</v>
      </c>
      <c r="I30">
        <v>22.14</v>
      </c>
      <c r="J30">
        <v>22.14</v>
      </c>
      <c r="K30">
        <v>22.14</v>
      </c>
      <c r="L30">
        <v>22.14</v>
      </c>
      <c r="M30">
        <v>22.14</v>
      </c>
      <c r="N30">
        <v>22.14</v>
      </c>
      <c r="O30">
        <v>22.14</v>
      </c>
      <c r="P30">
        <v>22.14</v>
      </c>
      <c r="Q30">
        <v>22.14</v>
      </c>
      <c r="R30">
        <v>22.14</v>
      </c>
      <c r="S30">
        <v>22.14</v>
      </c>
      <c r="T30">
        <v>22.14</v>
      </c>
      <c r="U30">
        <v>22.14</v>
      </c>
      <c r="V30">
        <v>22.14</v>
      </c>
      <c r="W30">
        <v>22.14</v>
      </c>
      <c r="X30">
        <v>22.14</v>
      </c>
      <c r="Y30">
        <v>22.14</v>
      </c>
      <c r="Z30">
        <v>0</v>
      </c>
      <c r="AA30">
        <v>22.14</v>
      </c>
      <c r="AB30">
        <v>22.14</v>
      </c>
    </row>
    <row r="31" spans="1:28" x14ac:dyDescent="0.25">
      <c r="A31" s="75">
        <v>44613</v>
      </c>
      <c r="B31">
        <v>35.47</v>
      </c>
      <c r="C31">
        <v>35.47</v>
      </c>
      <c r="D31">
        <v>35.47</v>
      </c>
      <c r="E31">
        <v>35.47</v>
      </c>
      <c r="F31">
        <v>35.47</v>
      </c>
      <c r="G31">
        <v>35.47</v>
      </c>
      <c r="H31">
        <v>39.86</v>
      </c>
      <c r="I31">
        <v>39.86</v>
      </c>
      <c r="J31">
        <v>39.86</v>
      </c>
      <c r="K31">
        <v>39.86</v>
      </c>
      <c r="L31">
        <v>39.86</v>
      </c>
      <c r="M31">
        <v>39.86</v>
      </c>
      <c r="N31">
        <v>39.86</v>
      </c>
      <c r="O31">
        <v>39.86</v>
      </c>
      <c r="P31">
        <v>39.86</v>
      </c>
      <c r="Q31">
        <v>39.86</v>
      </c>
      <c r="R31">
        <v>39.86</v>
      </c>
      <c r="S31">
        <v>39.86</v>
      </c>
      <c r="T31">
        <v>39.86</v>
      </c>
      <c r="U31">
        <v>39.86</v>
      </c>
      <c r="V31">
        <v>39.86</v>
      </c>
      <c r="W31">
        <v>39.86</v>
      </c>
      <c r="X31">
        <v>35.47</v>
      </c>
      <c r="Y31">
        <v>35.47</v>
      </c>
      <c r="Z31">
        <v>39.86</v>
      </c>
      <c r="AA31">
        <v>35.47</v>
      </c>
      <c r="AB31">
        <v>38.4</v>
      </c>
    </row>
    <row r="32" spans="1:28" x14ac:dyDescent="0.25">
      <c r="A32" s="75">
        <v>44614</v>
      </c>
      <c r="B32">
        <v>35.47</v>
      </c>
      <c r="C32">
        <v>35.47</v>
      </c>
      <c r="D32">
        <v>35.47</v>
      </c>
      <c r="E32">
        <v>35.47</v>
      </c>
      <c r="F32">
        <v>35.47</v>
      </c>
      <c r="G32">
        <v>35.47</v>
      </c>
      <c r="H32">
        <v>39.86</v>
      </c>
      <c r="I32">
        <v>39.86</v>
      </c>
      <c r="J32">
        <v>39.86</v>
      </c>
      <c r="K32">
        <v>39.86</v>
      </c>
      <c r="L32">
        <v>39.86</v>
      </c>
      <c r="M32">
        <v>39.86</v>
      </c>
      <c r="N32">
        <v>39.86</v>
      </c>
      <c r="O32">
        <v>39.86</v>
      </c>
      <c r="P32">
        <v>39.86</v>
      </c>
      <c r="Q32">
        <v>39.86</v>
      </c>
      <c r="R32">
        <v>39.86</v>
      </c>
      <c r="S32">
        <v>39.86</v>
      </c>
      <c r="T32">
        <v>39.86</v>
      </c>
      <c r="U32">
        <v>39.86</v>
      </c>
      <c r="V32">
        <v>39.86</v>
      </c>
      <c r="W32">
        <v>39.86</v>
      </c>
      <c r="X32">
        <v>35.47</v>
      </c>
      <c r="Y32">
        <v>35.47</v>
      </c>
      <c r="Z32">
        <v>39.86</v>
      </c>
      <c r="AA32">
        <v>35.47</v>
      </c>
      <c r="AB32">
        <v>38.4</v>
      </c>
    </row>
    <row r="33" spans="1:28" x14ac:dyDescent="0.25">
      <c r="A33" s="75">
        <v>44615</v>
      </c>
      <c r="B33">
        <v>48.26</v>
      </c>
      <c r="C33">
        <v>48.26</v>
      </c>
      <c r="D33">
        <v>48.26</v>
      </c>
      <c r="E33">
        <v>48.26</v>
      </c>
      <c r="F33">
        <v>48.26</v>
      </c>
      <c r="G33">
        <v>48.26</v>
      </c>
      <c r="H33">
        <v>79.61</v>
      </c>
      <c r="I33">
        <v>79.61</v>
      </c>
      <c r="J33">
        <v>79.61</v>
      </c>
      <c r="K33">
        <v>79.61</v>
      </c>
      <c r="L33">
        <v>79.61</v>
      </c>
      <c r="M33">
        <v>79.61</v>
      </c>
      <c r="N33">
        <v>79.61</v>
      </c>
      <c r="O33">
        <v>79.61</v>
      </c>
      <c r="P33">
        <v>79.61</v>
      </c>
      <c r="Q33">
        <v>79.61</v>
      </c>
      <c r="R33">
        <v>79.61</v>
      </c>
      <c r="S33">
        <v>79.61</v>
      </c>
      <c r="T33">
        <v>79.61</v>
      </c>
      <c r="U33">
        <v>79.61</v>
      </c>
      <c r="V33">
        <v>79.61</v>
      </c>
      <c r="W33">
        <v>79.61</v>
      </c>
      <c r="X33">
        <v>48.26</v>
      </c>
      <c r="Y33">
        <v>48.26</v>
      </c>
      <c r="Z33">
        <v>79.61</v>
      </c>
      <c r="AA33">
        <v>48.26</v>
      </c>
      <c r="AB33">
        <v>69.16</v>
      </c>
    </row>
    <row r="34" spans="1:28" x14ac:dyDescent="0.25">
      <c r="A34" s="75">
        <v>44616</v>
      </c>
      <c r="B34">
        <v>54.33</v>
      </c>
      <c r="C34">
        <v>54.33</v>
      </c>
      <c r="D34">
        <v>54.33</v>
      </c>
      <c r="E34">
        <v>54.33</v>
      </c>
      <c r="F34">
        <v>54.33</v>
      </c>
      <c r="G34">
        <v>54.33</v>
      </c>
      <c r="H34">
        <v>70.45</v>
      </c>
      <c r="I34">
        <v>70.45</v>
      </c>
      <c r="J34">
        <v>70.45</v>
      </c>
      <c r="K34">
        <v>70.45</v>
      </c>
      <c r="L34">
        <v>70.45</v>
      </c>
      <c r="M34">
        <v>70.45</v>
      </c>
      <c r="N34">
        <v>70.45</v>
      </c>
      <c r="O34">
        <v>70.45</v>
      </c>
      <c r="P34">
        <v>70.45</v>
      </c>
      <c r="Q34">
        <v>70.45</v>
      </c>
      <c r="R34">
        <v>70.45</v>
      </c>
      <c r="S34">
        <v>70.45</v>
      </c>
      <c r="T34">
        <v>70.45</v>
      </c>
      <c r="U34">
        <v>70.45</v>
      </c>
      <c r="V34">
        <v>70.45</v>
      </c>
      <c r="W34">
        <v>70.45</v>
      </c>
      <c r="X34">
        <v>54.33</v>
      </c>
      <c r="Y34">
        <v>54.33</v>
      </c>
      <c r="Z34">
        <v>70.45</v>
      </c>
      <c r="AA34">
        <v>54.33</v>
      </c>
      <c r="AB34">
        <v>65.08</v>
      </c>
    </row>
    <row r="35" spans="1:28" x14ac:dyDescent="0.25">
      <c r="A35" s="75">
        <v>44617</v>
      </c>
      <c r="B35">
        <v>51.72</v>
      </c>
      <c r="C35">
        <v>51.72</v>
      </c>
      <c r="D35">
        <v>51.72</v>
      </c>
      <c r="E35">
        <v>51.72</v>
      </c>
      <c r="F35">
        <v>51.72</v>
      </c>
      <c r="G35">
        <v>51.72</v>
      </c>
      <c r="H35">
        <v>47.11</v>
      </c>
      <c r="I35">
        <v>47.11</v>
      </c>
      <c r="J35">
        <v>47.11</v>
      </c>
      <c r="K35">
        <v>47.11</v>
      </c>
      <c r="L35">
        <v>47.11</v>
      </c>
      <c r="M35">
        <v>47.11</v>
      </c>
      <c r="N35">
        <v>47.11</v>
      </c>
      <c r="O35">
        <v>47.11</v>
      </c>
      <c r="P35">
        <v>47.11</v>
      </c>
      <c r="Q35">
        <v>47.11</v>
      </c>
      <c r="R35">
        <v>47.11</v>
      </c>
      <c r="S35">
        <v>47.11</v>
      </c>
      <c r="T35">
        <v>47.11</v>
      </c>
      <c r="U35">
        <v>47.11</v>
      </c>
      <c r="V35">
        <v>47.11</v>
      </c>
      <c r="W35">
        <v>47.11</v>
      </c>
      <c r="X35">
        <v>51.72</v>
      </c>
      <c r="Y35">
        <v>51.72</v>
      </c>
      <c r="Z35">
        <v>47.11</v>
      </c>
      <c r="AA35">
        <v>51.72</v>
      </c>
      <c r="AB35">
        <v>48.65</v>
      </c>
    </row>
    <row r="36" spans="1:28" x14ac:dyDescent="0.25">
      <c r="A36" s="75">
        <v>44618</v>
      </c>
      <c r="B36">
        <v>51.72</v>
      </c>
      <c r="C36">
        <v>51.72</v>
      </c>
      <c r="D36">
        <v>51.72</v>
      </c>
      <c r="E36">
        <v>51.72</v>
      </c>
      <c r="F36">
        <v>51.72</v>
      </c>
      <c r="G36">
        <v>51.72</v>
      </c>
      <c r="H36">
        <v>47.11</v>
      </c>
      <c r="I36">
        <v>47.11</v>
      </c>
      <c r="J36">
        <v>47.11</v>
      </c>
      <c r="K36">
        <v>47.11</v>
      </c>
      <c r="L36">
        <v>47.11</v>
      </c>
      <c r="M36">
        <v>47.11</v>
      </c>
      <c r="N36">
        <v>47.11</v>
      </c>
      <c r="O36">
        <v>47.11</v>
      </c>
      <c r="P36">
        <v>47.11</v>
      </c>
      <c r="Q36">
        <v>47.11</v>
      </c>
      <c r="R36">
        <v>47.11</v>
      </c>
      <c r="S36">
        <v>47.11</v>
      </c>
      <c r="T36">
        <v>47.11</v>
      </c>
      <c r="U36">
        <v>47.11</v>
      </c>
      <c r="V36">
        <v>47.11</v>
      </c>
      <c r="W36">
        <v>47.11</v>
      </c>
      <c r="X36">
        <v>51.72</v>
      </c>
      <c r="Y36">
        <v>51.72</v>
      </c>
      <c r="Z36">
        <v>47.11</v>
      </c>
      <c r="AA36">
        <v>51.72</v>
      </c>
      <c r="AB36">
        <v>48.65</v>
      </c>
    </row>
    <row r="37" spans="1:28" x14ac:dyDescent="0.25">
      <c r="A37" s="75">
        <v>44619</v>
      </c>
      <c r="B37">
        <v>33.869999999999997</v>
      </c>
      <c r="C37">
        <v>33.869999999999997</v>
      </c>
      <c r="D37">
        <v>33.869999999999997</v>
      </c>
      <c r="E37">
        <v>33.869999999999997</v>
      </c>
      <c r="F37">
        <v>33.869999999999997</v>
      </c>
      <c r="G37">
        <v>33.869999999999997</v>
      </c>
      <c r="H37">
        <v>33.869999999999997</v>
      </c>
      <c r="I37">
        <v>33.869999999999997</v>
      </c>
      <c r="J37">
        <v>33.869999999999997</v>
      </c>
      <c r="K37">
        <v>33.869999999999997</v>
      </c>
      <c r="L37">
        <v>33.869999999999997</v>
      </c>
      <c r="M37">
        <v>33.869999999999997</v>
      </c>
      <c r="N37">
        <v>33.869999999999997</v>
      </c>
      <c r="O37">
        <v>33.869999999999997</v>
      </c>
      <c r="P37">
        <v>33.869999999999997</v>
      </c>
      <c r="Q37">
        <v>33.869999999999997</v>
      </c>
      <c r="R37">
        <v>33.869999999999997</v>
      </c>
      <c r="S37">
        <v>33.869999999999997</v>
      </c>
      <c r="T37">
        <v>33.869999999999997</v>
      </c>
      <c r="U37">
        <v>33.869999999999997</v>
      </c>
      <c r="V37">
        <v>33.869999999999997</v>
      </c>
      <c r="W37">
        <v>33.869999999999997</v>
      </c>
      <c r="X37">
        <v>33.869999999999997</v>
      </c>
      <c r="Y37">
        <v>33.869999999999997</v>
      </c>
      <c r="Z37">
        <v>0</v>
      </c>
      <c r="AA37">
        <v>33.869999999999997</v>
      </c>
      <c r="AB37">
        <v>33.869999999999997</v>
      </c>
    </row>
    <row r="38" spans="1:28" x14ac:dyDescent="0.25">
      <c r="A38" s="75">
        <v>44620</v>
      </c>
      <c r="B38">
        <v>33.869999999999997</v>
      </c>
      <c r="C38">
        <v>33.869999999999997</v>
      </c>
      <c r="D38">
        <v>33.869999999999997</v>
      </c>
      <c r="E38">
        <v>33.869999999999997</v>
      </c>
      <c r="F38">
        <v>33.869999999999997</v>
      </c>
      <c r="G38">
        <v>33.869999999999997</v>
      </c>
      <c r="H38">
        <v>35.64</v>
      </c>
      <c r="I38">
        <v>35.64</v>
      </c>
      <c r="J38">
        <v>35.64</v>
      </c>
      <c r="K38">
        <v>35.64</v>
      </c>
      <c r="L38">
        <v>35.64</v>
      </c>
      <c r="M38">
        <v>35.64</v>
      </c>
      <c r="N38">
        <v>35.64</v>
      </c>
      <c r="O38">
        <v>35.64</v>
      </c>
      <c r="P38">
        <v>35.64</v>
      </c>
      <c r="Q38">
        <v>35.64</v>
      </c>
      <c r="R38">
        <v>35.64</v>
      </c>
      <c r="S38">
        <v>35.64</v>
      </c>
      <c r="T38">
        <v>35.64</v>
      </c>
      <c r="U38">
        <v>35.64</v>
      </c>
      <c r="V38">
        <v>35.64</v>
      </c>
      <c r="W38">
        <v>35.64</v>
      </c>
      <c r="X38">
        <v>33.869999999999997</v>
      </c>
      <c r="Y38">
        <v>33.869999999999997</v>
      </c>
      <c r="Z38">
        <v>35.64</v>
      </c>
      <c r="AA38">
        <v>33.869999999999997</v>
      </c>
      <c r="AB38">
        <v>35.049999999999997</v>
      </c>
    </row>
    <row r="40" spans="1:28" x14ac:dyDescent="0.25">
      <c r="A40" t="s">
        <v>363</v>
      </c>
    </row>
    <row r="42" spans="1:28" x14ac:dyDescent="0.25">
      <c r="A42" t="s">
        <v>205</v>
      </c>
      <c r="B42" s="125">
        <v>37.259880952380982</v>
      </c>
    </row>
    <row r="43" spans="1:28" ht="15.75" x14ac:dyDescent="0.25">
      <c r="A43" t="s">
        <v>353</v>
      </c>
      <c r="B43" s="216">
        <v>3.7260000000000001E-2</v>
      </c>
      <c r="C43" s="92" t="s">
        <v>137</v>
      </c>
    </row>
  </sheetData>
  <printOptions horizontalCentered="1"/>
  <pageMargins left="0" right="0" top="0.5" bottom="0.5" header="0.3" footer="0.2"/>
  <pageSetup scale="68" orientation="landscape" horizontalDpi="90" verticalDpi="90" r:id="rId1"/>
  <headerFooter alignWithMargins="0">
    <oddFooter>&amp;L&amp;Z&amp;F</oddFooter>
  </headerFooter>
  <customProperties>
    <customPr name="_pios_id" r:id="rId2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"/>
  <sheetViews>
    <sheetView workbookViewId="0">
      <selection activeCell="H15" sqref="H15"/>
    </sheetView>
  </sheetViews>
  <sheetFormatPr defaultRowHeight="15" x14ac:dyDescent="0.2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01"/>
  <sheetViews>
    <sheetView showGridLines="0" zoomScaleNormal="100" workbookViewId="0">
      <pane ySplit="8" topLeftCell="A75" activePane="bottomLeft" state="frozen"/>
      <selection activeCell="H15" sqref="H15"/>
      <selection pane="bottomLeft" activeCell="H15" sqref="H15"/>
    </sheetView>
  </sheetViews>
  <sheetFormatPr defaultRowHeight="15" x14ac:dyDescent="0.25"/>
  <cols>
    <col min="1" max="1" width="8.42578125" customWidth="1"/>
    <col min="2" max="2" width="6.85546875" customWidth="1"/>
    <col min="3" max="3" width="14" customWidth="1"/>
    <col min="4" max="4" width="14.28515625" customWidth="1"/>
    <col min="5" max="5" width="31.5703125" customWidth="1"/>
    <col min="6" max="6" width="8.140625" customWidth="1"/>
    <col min="7" max="7" width="9.85546875" customWidth="1"/>
    <col min="8" max="8" width="20.140625" customWidth="1"/>
    <col min="9" max="9" width="14.85546875" customWidth="1"/>
    <col min="10" max="10" width="19" customWidth="1"/>
    <col min="11" max="11" width="17.5703125" customWidth="1"/>
    <col min="12" max="12" width="23.85546875" customWidth="1"/>
    <col min="13" max="13" width="29.28515625" customWidth="1"/>
    <col min="14" max="14" width="24.42578125" customWidth="1"/>
    <col min="15" max="15" width="23.85546875" customWidth="1"/>
    <col min="16" max="16" width="29.28515625" customWidth="1"/>
    <col min="17" max="17" width="24.42578125" customWidth="1"/>
    <col min="18" max="18" width="23.85546875" customWidth="1"/>
    <col min="19" max="19" width="29.28515625" customWidth="1"/>
    <col min="20" max="20" width="24.42578125" customWidth="1"/>
    <col min="21" max="21" width="23.85546875" customWidth="1"/>
    <col min="22" max="22" width="29.28515625" customWidth="1"/>
    <col min="23" max="23" width="24.42578125" customWidth="1"/>
    <col min="24" max="24" width="23.85546875" customWidth="1"/>
    <col min="25" max="25" width="29.28515625" customWidth="1"/>
    <col min="26" max="26" width="24.42578125" customWidth="1"/>
    <col min="27" max="27" width="23.85546875" customWidth="1"/>
    <col min="28" max="28" width="29.28515625" customWidth="1"/>
    <col min="29" max="29" width="24.42578125" customWidth="1"/>
    <col min="30" max="30" width="23.85546875" customWidth="1"/>
    <col min="31" max="31" width="29.28515625" customWidth="1"/>
    <col min="32" max="32" width="24.42578125" customWidth="1"/>
  </cols>
  <sheetData>
    <row r="1" spans="1:11" ht="23.25" x14ac:dyDescent="0.35">
      <c r="A1" s="96" t="s">
        <v>140</v>
      </c>
      <c r="H1" s="92" t="s">
        <v>334</v>
      </c>
    </row>
    <row r="2" spans="1:11" ht="23.25" x14ac:dyDescent="0.35">
      <c r="A2" s="96"/>
    </row>
    <row r="3" spans="1:11" ht="13.5" customHeight="1" x14ac:dyDescent="0.25">
      <c r="A3" s="204" t="s">
        <v>333</v>
      </c>
    </row>
    <row r="4" spans="1:11" ht="13.5" hidden="1" customHeight="1" x14ac:dyDescent="0.25">
      <c r="A4" t="e">
        <v>#NAME?</v>
      </c>
      <c r="B4" t="e">
        <v>#NAME?</v>
      </c>
    </row>
    <row r="5" spans="1:11" ht="13.5" customHeight="1" x14ac:dyDescent="0.25"/>
    <row r="6" spans="1:11" x14ac:dyDescent="0.25">
      <c r="A6" s="82" t="s">
        <v>141</v>
      </c>
      <c r="B6" s="82" t="s">
        <v>141</v>
      </c>
      <c r="C6" s="82" t="s">
        <v>141</v>
      </c>
      <c r="D6" s="82" t="s">
        <v>141</v>
      </c>
      <c r="E6" s="82" t="s">
        <v>141</v>
      </c>
      <c r="F6" s="82" t="s">
        <v>141</v>
      </c>
      <c r="G6" s="82" t="s">
        <v>141</v>
      </c>
      <c r="H6" s="82" t="s">
        <v>142</v>
      </c>
      <c r="I6" s="83" t="s">
        <v>332</v>
      </c>
      <c r="J6" s="84"/>
      <c r="K6" s="84"/>
    </row>
    <row r="7" spans="1:11" ht="32.25" customHeight="1" x14ac:dyDescent="0.25">
      <c r="A7" s="82" t="s">
        <v>141</v>
      </c>
      <c r="B7" s="137" t="s">
        <v>141</v>
      </c>
      <c r="C7" s="137" t="s">
        <v>141</v>
      </c>
      <c r="D7" s="137" t="s">
        <v>141</v>
      </c>
      <c r="E7" s="137" t="s">
        <v>141</v>
      </c>
      <c r="F7" s="137" t="s">
        <v>141</v>
      </c>
      <c r="G7" s="137" t="s">
        <v>141</v>
      </c>
      <c r="H7" s="82" t="s">
        <v>141</v>
      </c>
      <c r="I7" s="93" t="s">
        <v>143</v>
      </c>
      <c r="J7" s="93" t="s">
        <v>144</v>
      </c>
      <c r="K7" s="134" t="s">
        <v>145</v>
      </c>
    </row>
    <row r="8" spans="1:11" x14ac:dyDescent="0.25">
      <c r="A8" s="82" t="s">
        <v>146</v>
      </c>
      <c r="B8" s="86"/>
      <c r="C8" s="82" t="s">
        <v>147</v>
      </c>
      <c r="D8" s="82" t="s">
        <v>148</v>
      </c>
      <c r="E8" s="86"/>
      <c r="F8" s="82" t="s">
        <v>176</v>
      </c>
      <c r="G8" s="82" t="s">
        <v>149</v>
      </c>
      <c r="H8" s="82" t="s">
        <v>150</v>
      </c>
      <c r="I8" s="87" t="s">
        <v>151</v>
      </c>
      <c r="J8" s="87" t="s">
        <v>141</v>
      </c>
      <c r="K8" s="87" t="s">
        <v>152</v>
      </c>
    </row>
    <row r="9" spans="1:11" hidden="1" x14ac:dyDescent="0.25">
      <c r="A9" s="83" t="s">
        <v>153</v>
      </c>
      <c r="B9" s="85" t="s">
        <v>154</v>
      </c>
      <c r="C9" s="85" t="s">
        <v>155</v>
      </c>
      <c r="D9" s="85" t="s">
        <v>156</v>
      </c>
      <c r="E9" s="85" t="s">
        <v>157</v>
      </c>
      <c r="F9" s="85" t="s">
        <v>158</v>
      </c>
      <c r="G9" s="85" t="s">
        <v>159</v>
      </c>
      <c r="H9" s="83" t="s">
        <v>194</v>
      </c>
      <c r="I9" s="128">
        <v>-7995475.4409999996</v>
      </c>
      <c r="J9" s="88"/>
      <c r="K9" s="129">
        <v>-316764.78999999998</v>
      </c>
    </row>
    <row r="10" spans="1:11" x14ac:dyDescent="0.25">
      <c r="A10" s="83" t="s">
        <v>153</v>
      </c>
      <c r="B10" s="85" t="s">
        <v>154</v>
      </c>
      <c r="C10" s="85" t="s">
        <v>155</v>
      </c>
      <c r="D10" s="85" t="s">
        <v>156</v>
      </c>
      <c r="E10" s="85" t="s">
        <v>157</v>
      </c>
      <c r="F10" s="85" t="s">
        <v>158</v>
      </c>
      <c r="G10" s="85" t="s">
        <v>159</v>
      </c>
      <c r="H10" s="83" t="s">
        <v>325</v>
      </c>
      <c r="I10" s="128">
        <v>825136.11100000003</v>
      </c>
      <c r="J10" s="88"/>
      <c r="K10" s="129">
        <v>35900.879999999997</v>
      </c>
    </row>
    <row r="11" spans="1:11" x14ac:dyDescent="0.25">
      <c r="A11" s="83" t="s">
        <v>153</v>
      </c>
      <c r="B11" s="85" t="s">
        <v>154</v>
      </c>
      <c r="C11" s="85" t="s">
        <v>155</v>
      </c>
      <c r="D11" s="85" t="s">
        <v>156</v>
      </c>
      <c r="E11" s="85" t="s">
        <v>157</v>
      </c>
      <c r="F11" s="85" t="s">
        <v>158</v>
      </c>
      <c r="G11" s="85" t="s">
        <v>159</v>
      </c>
      <c r="H11" s="83" t="s">
        <v>328</v>
      </c>
      <c r="I11" s="128">
        <v>100201.931</v>
      </c>
      <c r="J11" s="88"/>
      <c r="K11" s="129">
        <v>4377.76</v>
      </c>
    </row>
    <row r="12" spans="1:11" x14ac:dyDescent="0.25">
      <c r="A12" s="83" t="s">
        <v>153</v>
      </c>
      <c r="B12" s="85" t="s">
        <v>154</v>
      </c>
      <c r="C12" s="85" t="s">
        <v>155</v>
      </c>
      <c r="D12" s="85" t="s">
        <v>156</v>
      </c>
      <c r="E12" s="85" t="s">
        <v>157</v>
      </c>
      <c r="F12" s="85" t="s">
        <v>158</v>
      </c>
      <c r="G12" s="85" t="s">
        <v>159</v>
      </c>
      <c r="H12" s="83" t="s">
        <v>327</v>
      </c>
      <c r="I12" s="128">
        <v>786783.28</v>
      </c>
      <c r="J12" s="88"/>
      <c r="K12" s="129">
        <v>34586.239999999998</v>
      </c>
    </row>
    <row r="13" spans="1:11" x14ac:dyDescent="0.25">
      <c r="A13" s="83" t="s">
        <v>153</v>
      </c>
      <c r="B13" s="85" t="s">
        <v>154</v>
      </c>
      <c r="C13" s="85" t="s">
        <v>155</v>
      </c>
      <c r="D13" s="85" t="s">
        <v>156</v>
      </c>
      <c r="E13" s="85" t="s">
        <v>157</v>
      </c>
      <c r="F13" s="85" t="s">
        <v>158</v>
      </c>
      <c r="G13" s="85" t="s">
        <v>159</v>
      </c>
      <c r="H13" s="83" t="s">
        <v>326</v>
      </c>
      <c r="I13" s="128">
        <v>1927166.098</v>
      </c>
      <c r="J13" s="88"/>
      <c r="K13" s="129">
        <v>84968.78</v>
      </c>
    </row>
    <row r="14" spans="1:11" x14ac:dyDescent="0.25">
      <c r="A14" s="83" t="s">
        <v>153</v>
      </c>
      <c r="B14" s="85" t="s">
        <v>154</v>
      </c>
      <c r="C14" s="85" t="s">
        <v>155</v>
      </c>
      <c r="D14" s="85" t="s">
        <v>156</v>
      </c>
      <c r="E14" s="85" t="s">
        <v>157</v>
      </c>
      <c r="F14" s="85" t="s">
        <v>158</v>
      </c>
      <c r="G14" s="85" t="s">
        <v>159</v>
      </c>
      <c r="H14" s="83" t="s">
        <v>220</v>
      </c>
      <c r="I14" s="128">
        <v>176420.049</v>
      </c>
      <c r="J14" s="88"/>
      <c r="K14" s="129">
        <v>7810.1</v>
      </c>
    </row>
    <row r="15" spans="1:11" x14ac:dyDescent="0.25">
      <c r="A15" s="83" t="s">
        <v>153</v>
      </c>
      <c r="B15" s="85" t="s">
        <v>154</v>
      </c>
      <c r="C15" s="85" t="s">
        <v>155</v>
      </c>
      <c r="D15" s="85" t="s">
        <v>156</v>
      </c>
      <c r="E15" s="85" t="s">
        <v>157</v>
      </c>
      <c r="F15" s="85" t="s">
        <v>158</v>
      </c>
      <c r="G15" s="85" t="s">
        <v>159</v>
      </c>
      <c r="H15" s="83" t="s">
        <v>207</v>
      </c>
      <c r="I15" s="128">
        <v>486604.93</v>
      </c>
      <c r="J15" s="88"/>
      <c r="K15" s="129">
        <v>21599.89</v>
      </c>
    </row>
    <row r="16" spans="1:11" x14ac:dyDescent="0.25">
      <c r="A16" s="83" t="s">
        <v>153</v>
      </c>
      <c r="B16" s="85" t="s">
        <v>154</v>
      </c>
      <c r="C16" s="85" t="s">
        <v>155</v>
      </c>
      <c r="D16" s="85" t="s">
        <v>156</v>
      </c>
      <c r="E16" s="85" t="s">
        <v>157</v>
      </c>
      <c r="F16" s="85" t="s">
        <v>158</v>
      </c>
      <c r="G16" s="85" t="s">
        <v>159</v>
      </c>
      <c r="H16" s="83" t="s">
        <v>324</v>
      </c>
      <c r="I16" s="128">
        <v>1134037.06</v>
      </c>
      <c r="J16" s="88"/>
      <c r="K16" s="129">
        <v>50510.13</v>
      </c>
    </row>
    <row r="17" spans="1:11" x14ac:dyDescent="0.25">
      <c r="A17" s="83" t="s">
        <v>153</v>
      </c>
      <c r="B17" s="85" t="s">
        <v>154</v>
      </c>
      <c r="C17" s="85" t="s">
        <v>155</v>
      </c>
      <c r="D17" s="85" t="s">
        <v>156</v>
      </c>
      <c r="E17" s="85" t="s">
        <v>157</v>
      </c>
      <c r="F17" s="85" t="s">
        <v>158</v>
      </c>
      <c r="G17" s="85" t="s">
        <v>159</v>
      </c>
      <c r="H17" s="83" t="s">
        <v>208</v>
      </c>
      <c r="I17" s="128">
        <v>14141.870999999999</v>
      </c>
      <c r="J17" s="88"/>
      <c r="K17" s="129">
        <v>630.41</v>
      </c>
    </row>
    <row r="18" spans="1:11" x14ac:dyDescent="0.25">
      <c r="A18" s="83" t="s">
        <v>153</v>
      </c>
      <c r="B18" s="85" t="s">
        <v>154</v>
      </c>
      <c r="C18" s="85" t="s">
        <v>155</v>
      </c>
      <c r="D18" s="85" t="s">
        <v>156</v>
      </c>
      <c r="E18" s="85" t="s">
        <v>157</v>
      </c>
      <c r="F18" s="85" t="s">
        <v>158</v>
      </c>
      <c r="G18" s="85" t="s">
        <v>159</v>
      </c>
      <c r="H18" s="83" t="s">
        <v>209</v>
      </c>
      <c r="I18" s="128">
        <v>588932.65099999995</v>
      </c>
      <c r="J18" s="88"/>
      <c r="K18" s="129">
        <v>26413.13</v>
      </c>
    </row>
    <row r="19" spans="1:11" hidden="1" x14ac:dyDescent="0.25">
      <c r="A19" s="83" t="s">
        <v>153</v>
      </c>
      <c r="B19" s="85" t="s">
        <v>154</v>
      </c>
      <c r="C19" s="85" t="s">
        <v>155</v>
      </c>
      <c r="D19" s="85" t="s">
        <v>156</v>
      </c>
      <c r="E19" s="85" t="s">
        <v>157</v>
      </c>
      <c r="F19" s="85" t="s">
        <v>158</v>
      </c>
      <c r="G19" s="85" t="s">
        <v>159</v>
      </c>
      <c r="H19" s="83" t="s">
        <v>331</v>
      </c>
      <c r="I19" s="128">
        <v>-7357</v>
      </c>
      <c r="J19" s="88"/>
      <c r="K19" s="129">
        <v>-330.2</v>
      </c>
    </row>
    <row r="20" spans="1:11" x14ac:dyDescent="0.25">
      <c r="A20" s="83" t="s">
        <v>153</v>
      </c>
      <c r="B20" s="85" t="s">
        <v>154</v>
      </c>
      <c r="C20" s="85" t="s">
        <v>155</v>
      </c>
      <c r="D20" s="85" t="s">
        <v>156</v>
      </c>
      <c r="E20" s="85" t="s">
        <v>157</v>
      </c>
      <c r="F20" s="85" t="s">
        <v>158</v>
      </c>
      <c r="G20" s="85" t="s">
        <v>159</v>
      </c>
      <c r="H20" s="83" t="s">
        <v>210</v>
      </c>
      <c r="I20" s="128">
        <v>1339504.429</v>
      </c>
      <c r="J20" s="88"/>
      <c r="K20" s="129">
        <v>60237.61</v>
      </c>
    </row>
    <row r="21" spans="1:11" x14ac:dyDescent="0.25">
      <c r="A21" s="83" t="s">
        <v>153</v>
      </c>
      <c r="B21" s="85" t="s">
        <v>154</v>
      </c>
      <c r="C21" s="85" t="s">
        <v>155</v>
      </c>
      <c r="D21" s="85" t="s">
        <v>156</v>
      </c>
      <c r="E21" s="85" t="s">
        <v>157</v>
      </c>
      <c r="F21" s="85" t="s">
        <v>158</v>
      </c>
      <c r="G21" s="85" t="s">
        <v>159</v>
      </c>
      <c r="H21" s="83" t="s">
        <v>211</v>
      </c>
      <c r="I21" s="128">
        <v>32861.084000000003</v>
      </c>
      <c r="J21" s="88"/>
      <c r="K21" s="129">
        <v>1484.01</v>
      </c>
    </row>
    <row r="22" spans="1:11" x14ac:dyDescent="0.25">
      <c r="A22" s="83" t="s">
        <v>153</v>
      </c>
      <c r="B22" s="85" t="s">
        <v>154</v>
      </c>
      <c r="C22" s="85" t="s">
        <v>155</v>
      </c>
      <c r="D22" s="85" t="s">
        <v>156</v>
      </c>
      <c r="E22" s="85" t="s">
        <v>157</v>
      </c>
      <c r="F22" s="85" t="s">
        <v>158</v>
      </c>
      <c r="G22" s="85" t="s">
        <v>159</v>
      </c>
      <c r="H22" s="83" t="s">
        <v>212</v>
      </c>
      <c r="I22" s="128">
        <v>591042.94700000004</v>
      </c>
      <c r="J22" s="88"/>
      <c r="K22" s="129">
        <v>26850.97</v>
      </c>
    </row>
    <row r="23" spans="1:11" hidden="1" x14ac:dyDescent="0.25">
      <c r="A23" s="83" t="s">
        <v>153</v>
      </c>
      <c r="B23" s="85" t="s">
        <v>154</v>
      </c>
      <c r="C23" s="85" t="s">
        <v>155</v>
      </c>
      <c r="D23" s="85" t="s">
        <v>160</v>
      </c>
      <c r="E23" s="85" t="s">
        <v>161</v>
      </c>
      <c r="F23" s="85" t="s">
        <v>158</v>
      </c>
      <c r="G23" s="85" t="s">
        <v>159</v>
      </c>
      <c r="H23" s="83" t="s">
        <v>194</v>
      </c>
      <c r="I23" s="128">
        <v>-11532689.719000001</v>
      </c>
      <c r="J23" s="88"/>
      <c r="K23" s="129">
        <v>-456902.04</v>
      </c>
    </row>
    <row r="24" spans="1:11" x14ac:dyDescent="0.25">
      <c r="A24" s="83" t="s">
        <v>153</v>
      </c>
      <c r="B24" s="85" t="s">
        <v>154</v>
      </c>
      <c r="C24" s="85" t="s">
        <v>155</v>
      </c>
      <c r="D24" s="85" t="s">
        <v>160</v>
      </c>
      <c r="E24" s="85" t="s">
        <v>161</v>
      </c>
      <c r="F24" s="85" t="s">
        <v>158</v>
      </c>
      <c r="G24" s="85" t="s">
        <v>159</v>
      </c>
      <c r="H24" s="83" t="s">
        <v>325</v>
      </c>
      <c r="I24" s="128">
        <v>1342196.128</v>
      </c>
      <c r="J24" s="88"/>
      <c r="K24" s="129">
        <v>58397.62</v>
      </c>
    </row>
    <row r="25" spans="1:11" x14ac:dyDescent="0.25">
      <c r="A25" s="83" t="s">
        <v>153</v>
      </c>
      <c r="B25" s="85" t="s">
        <v>154</v>
      </c>
      <c r="C25" s="85" t="s">
        <v>155</v>
      </c>
      <c r="D25" s="85" t="s">
        <v>160</v>
      </c>
      <c r="E25" s="85" t="s">
        <v>161</v>
      </c>
      <c r="F25" s="85" t="s">
        <v>158</v>
      </c>
      <c r="G25" s="85" t="s">
        <v>159</v>
      </c>
      <c r="H25" s="83" t="s">
        <v>328</v>
      </c>
      <c r="I25" s="128">
        <v>607413.96</v>
      </c>
      <c r="J25" s="88"/>
      <c r="K25" s="129">
        <v>26537.3</v>
      </c>
    </row>
    <row r="26" spans="1:11" x14ac:dyDescent="0.25">
      <c r="A26" s="83" t="s">
        <v>153</v>
      </c>
      <c r="B26" s="85" t="s">
        <v>154</v>
      </c>
      <c r="C26" s="85" t="s">
        <v>155</v>
      </c>
      <c r="D26" s="85" t="s">
        <v>160</v>
      </c>
      <c r="E26" s="85" t="s">
        <v>161</v>
      </c>
      <c r="F26" s="85" t="s">
        <v>158</v>
      </c>
      <c r="G26" s="85" t="s">
        <v>159</v>
      </c>
      <c r="H26" s="83" t="s">
        <v>327</v>
      </c>
      <c r="I26" s="128">
        <v>1544100.121</v>
      </c>
      <c r="J26" s="88"/>
      <c r="K26" s="129">
        <v>67877.13</v>
      </c>
    </row>
    <row r="27" spans="1:11" x14ac:dyDescent="0.25">
      <c r="A27" s="83" t="s">
        <v>153</v>
      </c>
      <c r="B27" s="85" t="s">
        <v>154</v>
      </c>
      <c r="C27" s="85" t="s">
        <v>155</v>
      </c>
      <c r="D27" s="85" t="s">
        <v>160</v>
      </c>
      <c r="E27" s="85" t="s">
        <v>161</v>
      </c>
      <c r="F27" s="85" t="s">
        <v>158</v>
      </c>
      <c r="G27" s="85" t="s">
        <v>159</v>
      </c>
      <c r="H27" s="83" t="s">
        <v>326</v>
      </c>
      <c r="I27" s="128">
        <v>2803865.9950000001</v>
      </c>
      <c r="J27" s="88"/>
      <c r="K27" s="129">
        <v>123622.49</v>
      </c>
    </row>
    <row r="28" spans="1:11" x14ac:dyDescent="0.25">
      <c r="A28" s="83" t="s">
        <v>153</v>
      </c>
      <c r="B28" s="85" t="s">
        <v>154</v>
      </c>
      <c r="C28" s="85" t="s">
        <v>155</v>
      </c>
      <c r="D28" s="85" t="s">
        <v>160</v>
      </c>
      <c r="E28" s="85" t="s">
        <v>161</v>
      </c>
      <c r="F28" s="85" t="s">
        <v>158</v>
      </c>
      <c r="G28" s="85" t="s">
        <v>159</v>
      </c>
      <c r="H28" s="83" t="s">
        <v>220</v>
      </c>
      <c r="I28" s="128">
        <v>957728.77500000002</v>
      </c>
      <c r="J28" s="88"/>
      <c r="K28" s="129">
        <v>42398.66</v>
      </c>
    </row>
    <row r="29" spans="1:11" x14ac:dyDescent="0.25">
      <c r="A29" s="83" t="s">
        <v>153</v>
      </c>
      <c r="B29" s="85" t="s">
        <v>154</v>
      </c>
      <c r="C29" s="85" t="s">
        <v>155</v>
      </c>
      <c r="D29" s="85" t="s">
        <v>160</v>
      </c>
      <c r="E29" s="85" t="s">
        <v>161</v>
      </c>
      <c r="F29" s="85" t="s">
        <v>158</v>
      </c>
      <c r="G29" s="85" t="s">
        <v>159</v>
      </c>
      <c r="H29" s="83" t="s">
        <v>207</v>
      </c>
      <c r="I29" s="128">
        <v>487329.97899999999</v>
      </c>
      <c r="J29" s="88"/>
      <c r="K29" s="129">
        <v>21632.16</v>
      </c>
    </row>
    <row r="30" spans="1:11" x14ac:dyDescent="0.25">
      <c r="A30" s="83" t="s">
        <v>153</v>
      </c>
      <c r="B30" s="85" t="s">
        <v>154</v>
      </c>
      <c r="C30" s="85" t="s">
        <v>155</v>
      </c>
      <c r="D30" s="85" t="s">
        <v>160</v>
      </c>
      <c r="E30" s="85" t="s">
        <v>161</v>
      </c>
      <c r="F30" s="85" t="s">
        <v>158</v>
      </c>
      <c r="G30" s="85" t="s">
        <v>159</v>
      </c>
      <c r="H30" s="83" t="s">
        <v>324</v>
      </c>
      <c r="I30" s="128">
        <v>1130053.6370000001</v>
      </c>
      <c r="J30" s="88"/>
      <c r="K30" s="129">
        <v>50332.55</v>
      </c>
    </row>
    <row r="31" spans="1:11" x14ac:dyDescent="0.25">
      <c r="A31" s="83" t="s">
        <v>153</v>
      </c>
      <c r="B31" s="85" t="s">
        <v>154</v>
      </c>
      <c r="C31" s="85" t="s">
        <v>155</v>
      </c>
      <c r="D31" s="85" t="s">
        <v>160</v>
      </c>
      <c r="E31" s="85" t="s">
        <v>161</v>
      </c>
      <c r="F31" s="85" t="s">
        <v>158</v>
      </c>
      <c r="G31" s="85" t="s">
        <v>159</v>
      </c>
      <c r="H31" s="83" t="s">
        <v>208</v>
      </c>
      <c r="I31" s="128">
        <v>238537.56</v>
      </c>
      <c r="J31" s="88"/>
      <c r="K31" s="129">
        <v>10633.76</v>
      </c>
    </row>
    <row r="32" spans="1:11" x14ac:dyDescent="0.25">
      <c r="A32" s="83" t="s">
        <v>153</v>
      </c>
      <c r="B32" s="85" t="s">
        <v>154</v>
      </c>
      <c r="C32" s="85" t="s">
        <v>155</v>
      </c>
      <c r="D32" s="85" t="s">
        <v>160</v>
      </c>
      <c r="E32" s="85" t="s">
        <v>161</v>
      </c>
      <c r="F32" s="85" t="s">
        <v>158</v>
      </c>
      <c r="G32" s="85" t="s">
        <v>159</v>
      </c>
      <c r="H32" s="83" t="s">
        <v>209</v>
      </c>
      <c r="I32" s="128">
        <v>1111499.2830000001</v>
      </c>
      <c r="J32" s="88"/>
      <c r="K32" s="129">
        <v>49849.62</v>
      </c>
    </row>
    <row r="33" spans="1:11" x14ac:dyDescent="0.25">
      <c r="A33" s="83" t="s">
        <v>153</v>
      </c>
      <c r="B33" s="85" t="s">
        <v>154</v>
      </c>
      <c r="C33" s="85" t="s">
        <v>155</v>
      </c>
      <c r="D33" s="85" t="s">
        <v>160</v>
      </c>
      <c r="E33" s="85" t="s">
        <v>161</v>
      </c>
      <c r="F33" s="85" t="s">
        <v>158</v>
      </c>
      <c r="G33" s="85" t="s">
        <v>159</v>
      </c>
      <c r="H33" s="83" t="s">
        <v>210</v>
      </c>
      <c r="I33" s="128">
        <v>294547.19500000001</v>
      </c>
      <c r="J33" s="88"/>
      <c r="K33" s="129">
        <v>13245.77</v>
      </c>
    </row>
    <row r="34" spans="1:11" x14ac:dyDescent="0.25">
      <c r="A34" s="83" t="s">
        <v>153</v>
      </c>
      <c r="B34" s="85" t="s">
        <v>154</v>
      </c>
      <c r="C34" s="85" t="s">
        <v>155</v>
      </c>
      <c r="D34" s="85" t="s">
        <v>160</v>
      </c>
      <c r="E34" s="85" t="s">
        <v>161</v>
      </c>
      <c r="F34" s="85" t="s">
        <v>158</v>
      </c>
      <c r="G34" s="85" t="s">
        <v>159</v>
      </c>
      <c r="H34" s="83" t="s">
        <v>211</v>
      </c>
      <c r="I34" s="128">
        <v>377280.24</v>
      </c>
      <c r="J34" s="88"/>
      <c r="K34" s="129">
        <v>17037.97</v>
      </c>
    </row>
    <row r="35" spans="1:11" x14ac:dyDescent="0.25">
      <c r="A35" s="83" t="s">
        <v>153</v>
      </c>
      <c r="B35" s="85" t="s">
        <v>154</v>
      </c>
      <c r="C35" s="85" t="s">
        <v>155</v>
      </c>
      <c r="D35" s="85" t="s">
        <v>160</v>
      </c>
      <c r="E35" s="85" t="s">
        <v>161</v>
      </c>
      <c r="F35" s="85" t="s">
        <v>158</v>
      </c>
      <c r="G35" s="85" t="s">
        <v>159</v>
      </c>
      <c r="H35" s="83" t="s">
        <v>212</v>
      </c>
      <c r="I35" s="128">
        <v>638136.84600000002</v>
      </c>
      <c r="J35" s="88"/>
      <c r="K35" s="129">
        <v>28990.57</v>
      </c>
    </row>
    <row r="36" spans="1:11" hidden="1" x14ac:dyDescent="0.25">
      <c r="A36" s="83" t="s">
        <v>153</v>
      </c>
      <c r="B36" s="85" t="s">
        <v>154</v>
      </c>
      <c r="C36" s="85" t="s">
        <v>155</v>
      </c>
      <c r="D36" s="85" t="s">
        <v>162</v>
      </c>
      <c r="E36" s="85" t="s">
        <v>163</v>
      </c>
      <c r="F36" s="85" t="s">
        <v>158</v>
      </c>
      <c r="G36" s="85" t="s">
        <v>159</v>
      </c>
      <c r="H36" s="83" t="s">
        <v>194</v>
      </c>
      <c r="I36" s="128">
        <v>-18030430.605999999</v>
      </c>
      <c r="J36" s="88"/>
      <c r="K36" s="129">
        <v>-714329.61</v>
      </c>
    </row>
    <row r="37" spans="1:11" x14ac:dyDescent="0.25">
      <c r="A37" s="83" t="s">
        <v>153</v>
      </c>
      <c r="B37" s="85" t="s">
        <v>154</v>
      </c>
      <c r="C37" s="85" t="s">
        <v>155</v>
      </c>
      <c r="D37" s="85" t="s">
        <v>162</v>
      </c>
      <c r="E37" s="85" t="s">
        <v>163</v>
      </c>
      <c r="F37" s="85" t="s">
        <v>158</v>
      </c>
      <c r="G37" s="85" t="s">
        <v>159</v>
      </c>
      <c r="H37" s="83" t="s">
        <v>325</v>
      </c>
      <c r="I37" s="128">
        <v>174921.42</v>
      </c>
      <c r="J37" s="88"/>
      <c r="K37" s="129">
        <v>7610.66</v>
      </c>
    </row>
    <row r="38" spans="1:11" x14ac:dyDescent="0.25">
      <c r="A38" s="83" t="s">
        <v>153</v>
      </c>
      <c r="B38" s="85" t="s">
        <v>154</v>
      </c>
      <c r="C38" s="85" t="s">
        <v>155</v>
      </c>
      <c r="D38" s="85" t="s">
        <v>162</v>
      </c>
      <c r="E38" s="85" t="s">
        <v>163</v>
      </c>
      <c r="F38" s="85" t="s">
        <v>158</v>
      </c>
      <c r="G38" s="85" t="s">
        <v>159</v>
      </c>
      <c r="H38" s="83" t="s">
        <v>328</v>
      </c>
      <c r="I38" s="128">
        <v>317629.92</v>
      </c>
      <c r="J38" s="88"/>
      <c r="K38" s="129">
        <v>13876.93</v>
      </c>
    </row>
    <row r="39" spans="1:11" x14ac:dyDescent="0.25">
      <c r="A39" s="83" t="s">
        <v>153</v>
      </c>
      <c r="B39" s="85" t="s">
        <v>154</v>
      </c>
      <c r="C39" s="85" t="s">
        <v>155</v>
      </c>
      <c r="D39" s="85" t="s">
        <v>162</v>
      </c>
      <c r="E39" s="85" t="s">
        <v>163</v>
      </c>
      <c r="F39" s="85" t="s">
        <v>158</v>
      </c>
      <c r="G39" s="85" t="s">
        <v>159</v>
      </c>
      <c r="H39" s="83" t="s">
        <v>327</v>
      </c>
      <c r="I39" s="128">
        <v>2729378.2259999998</v>
      </c>
      <c r="J39" s="88"/>
      <c r="K39" s="129">
        <v>119980.74</v>
      </c>
    </row>
    <row r="40" spans="1:11" x14ac:dyDescent="0.25">
      <c r="A40" s="83" t="s">
        <v>153</v>
      </c>
      <c r="B40" s="85" t="s">
        <v>154</v>
      </c>
      <c r="C40" s="85" t="s">
        <v>155</v>
      </c>
      <c r="D40" s="85" t="s">
        <v>162</v>
      </c>
      <c r="E40" s="85" t="s">
        <v>163</v>
      </c>
      <c r="F40" s="85" t="s">
        <v>158</v>
      </c>
      <c r="G40" s="85" t="s">
        <v>159</v>
      </c>
      <c r="H40" s="83" t="s">
        <v>326</v>
      </c>
      <c r="I40" s="128">
        <v>3031729.2</v>
      </c>
      <c r="J40" s="88"/>
      <c r="K40" s="129">
        <v>133668.95000000001</v>
      </c>
    </row>
    <row r="41" spans="1:11" x14ac:dyDescent="0.25">
      <c r="A41" s="83" t="s">
        <v>153</v>
      </c>
      <c r="B41" s="85" t="s">
        <v>154</v>
      </c>
      <c r="C41" s="85" t="s">
        <v>155</v>
      </c>
      <c r="D41" s="85" t="s">
        <v>162</v>
      </c>
      <c r="E41" s="85" t="s">
        <v>163</v>
      </c>
      <c r="F41" s="85" t="s">
        <v>158</v>
      </c>
      <c r="G41" s="85" t="s">
        <v>159</v>
      </c>
      <c r="H41" s="83" t="s">
        <v>220</v>
      </c>
      <c r="I41" s="128">
        <v>1145456.7</v>
      </c>
      <c r="J41" s="88"/>
      <c r="K41" s="129">
        <v>50709.37</v>
      </c>
    </row>
    <row r="42" spans="1:11" x14ac:dyDescent="0.25">
      <c r="A42" s="83" t="s">
        <v>153</v>
      </c>
      <c r="B42" s="85" t="s">
        <v>154</v>
      </c>
      <c r="C42" s="85" t="s">
        <v>155</v>
      </c>
      <c r="D42" s="85" t="s">
        <v>162</v>
      </c>
      <c r="E42" s="85" t="s">
        <v>163</v>
      </c>
      <c r="F42" s="85" t="s">
        <v>158</v>
      </c>
      <c r="G42" s="85" t="s">
        <v>159</v>
      </c>
      <c r="H42" s="83" t="s">
        <v>207</v>
      </c>
      <c r="I42" s="128">
        <v>70838.58</v>
      </c>
      <c r="J42" s="88"/>
      <c r="K42" s="129">
        <v>3144.45</v>
      </c>
    </row>
    <row r="43" spans="1:11" x14ac:dyDescent="0.25">
      <c r="A43" s="83" t="s">
        <v>153</v>
      </c>
      <c r="B43" s="85" t="s">
        <v>154</v>
      </c>
      <c r="C43" s="85" t="s">
        <v>155</v>
      </c>
      <c r="D43" s="85" t="s">
        <v>162</v>
      </c>
      <c r="E43" s="85" t="s">
        <v>163</v>
      </c>
      <c r="F43" s="85" t="s">
        <v>158</v>
      </c>
      <c r="G43" s="85" t="s">
        <v>159</v>
      </c>
      <c r="H43" s="83" t="s">
        <v>324</v>
      </c>
      <c r="I43" s="128">
        <v>4427077</v>
      </c>
      <c r="J43" s="88"/>
      <c r="K43" s="129">
        <v>197182.02</v>
      </c>
    </row>
    <row r="44" spans="1:11" x14ac:dyDescent="0.25">
      <c r="A44" s="83" t="s">
        <v>153</v>
      </c>
      <c r="B44" s="85" t="s">
        <v>154</v>
      </c>
      <c r="C44" s="85" t="s">
        <v>155</v>
      </c>
      <c r="D44" s="85" t="s">
        <v>162</v>
      </c>
      <c r="E44" s="85" t="s">
        <v>163</v>
      </c>
      <c r="F44" s="85" t="s">
        <v>158</v>
      </c>
      <c r="G44" s="85" t="s">
        <v>159</v>
      </c>
      <c r="H44" s="83" t="s">
        <v>208</v>
      </c>
      <c r="I44" s="128">
        <v>64690.080000000002</v>
      </c>
      <c r="J44" s="88"/>
      <c r="K44" s="129">
        <v>2883.82</v>
      </c>
    </row>
    <row r="45" spans="1:11" x14ac:dyDescent="0.25">
      <c r="A45" s="83" t="s">
        <v>153</v>
      </c>
      <c r="B45" s="85" t="s">
        <v>154</v>
      </c>
      <c r="C45" s="85" t="s">
        <v>155</v>
      </c>
      <c r="D45" s="85" t="s">
        <v>162</v>
      </c>
      <c r="E45" s="85" t="s">
        <v>163</v>
      </c>
      <c r="F45" s="85" t="s">
        <v>158</v>
      </c>
      <c r="G45" s="85" t="s">
        <v>159</v>
      </c>
      <c r="H45" s="83" t="s">
        <v>209</v>
      </c>
      <c r="I45" s="128">
        <v>973225.92</v>
      </c>
      <c r="J45" s="88"/>
      <c r="K45" s="129">
        <v>43648.21</v>
      </c>
    </row>
    <row r="46" spans="1:11" x14ac:dyDescent="0.25">
      <c r="A46" s="83" t="s">
        <v>153</v>
      </c>
      <c r="B46" s="85" t="s">
        <v>154</v>
      </c>
      <c r="C46" s="85" t="s">
        <v>155</v>
      </c>
      <c r="D46" s="85" t="s">
        <v>162</v>
      </c>
      <c r="E46" s="85" t="s">
        <v>163</v>
      </c>
      <c r="F46" s="85" t="s">
        <v>158</v>
      </c>
      <c r="G46" s="85" t="s">
        <v>159</v>
      </c>
      <c r="H46" s="83" t="s">
        <v>210</v>
      </c>
      <c r="I46" s="128">
        <v>2502507</v>
      </c>
      <c r="J46" s="88"/>
      <c r="K46" s="129">
        <v>112537.75</v>
      </c>
    </row>
    <row r="47" spans="1:11" x14ac:dyDescent="0.25">
      <c r="A47" s="83" t="s">
        <v>153</v>
      </c>
      <c r="B47" s="85" t="s">
        <v>154</v>
      </c>
      <c r="C47" s="85" t="s">
        <v>155</v>
      </c>
      <c r="D47" s="85" t="s">
        <v>162</v>
      </c>
      <c r="E47" s="85" t="s">
        <v>163</v>
      </c>
      <c r="F47" s="85" t="s">
        <v>158</v>
      </c>
      <c r="G47" s="85" t="s">
        <v>159</v>
      </c>
      <c r="H47" s="83" t="s">
        <v>211</v>
      </c>
      <c r="I47" s="128">
        <v>1005843.3</v>
      </c>
      <c r="J47" s="88"/>
      <c r="K47" s="129">
        <v>45423.88</v>
      </c>
    </row>
    <row r="48" spans="1:11" x14ac:dyDescent="0.25">
      <c r="A48" s="83" t="s">
        <v>153</v>
      </c>
      <c r="B48" s="85" t="s">
        <v>154</v>
      </c>
      <c r="C48" s="85" t="s">
        <v>155</v>
      </c>
      <c r="D48" s="85" t="s">
        <v>162</v>
      </c>
      <c r="E48" s="85" t="s">
        <v>163</v>
      </c>
      <c r="F48" s="85" t="s">
        <v>158</v>
      </c>
      <c r="G48" s="85" t="s">
        <v>159</v>
      </c>
      <c r="H48" s="83" t="s">
        <v>212</v>
      </c>
      <c r="I48" s="128">
        <v>1587133.26</v>
      </c>
      <c r="J48" s="88"/>
      <c r="K48" s="129">
        <v>72103.460000000006</v>
      </c>
    </row>
    <row r="49" spans="1:11" hidden="1" x14ac:dyDescent="0.25">
      <c r="A49" s="83" t="s">
        <v>153</v>
      </c>
      <c r="B49" s="85" t="s">
        <v>154</v>
      </c>
      <c r="C49" s="85" t="s">
        <v>155</v>
      </c>
      <c r="D49" s="85" t="s">
        <v>164</v>
      </c>
      <c r="E49" s="85" t="s">
        <v>165</v>
      </c>
      <c r="F49" s="85" t="s">
        <v>158</v>
      </c>
      <c r="G49" s="85" t="s">
        <v>159</v>
      </c>
      <c r="H49" s="83" t="s">
        <v>194</v>
      </c>
      <c r="I49" s="128">
        <v>-6964702.2079999996</v>
      </c>
      <c r="J49" s="88"/>
      <c r="K49" s="129">
        <v>-275927.59000000003</v>
      </c>
    </row>
    <row r="50" spans="1:11" x14ac:dyDescent="0.25">
      <c r="A50" s="83" t="s">
        <v>153</v>
      </c>
      <c r="B50" s="85" t="s">
        <v>154</v>
      </c>
      <c r="C50" s="85" t="s">
        <v>155</v>
      </c>
      <c r="D50" s="85" t="s">
        <v>164</v>
      </c>
      <c r="E50" s="85" t="s">
        <v>165</v>
      </c>
      <c r="F50" s="85" t="s">
        <v>158</v>
      </c>
      <c r="G50" s="85" t="s">
        <v>159</v>
      </c>
      <c r="H50" s="83" t="s">
        <v>325</v>
      </c>
      <c r="I50" s="128">
        <v>1707321.0279999999</v>
      </c>
      <c r="J50" s="88"/>
      <c r="K50" s="129">
        <v>74283.83</v>
      </c>
    </row>
    <row r="51" spans="1:11" x14ac:dyDescent="0.25">
      <c r="A51" s="83" t="s">
        <v>153</v>
      </c>
      <c r="B51" s="85" t="s">
        <v>154</v>
      </c>
      <c r="C51" s="85" t="s">
        <v>155</v>
      </c>
      <c r="D51" s="85" t="s">
        <v>164</v>
      </c>
      <c r="E51" s="85" t="s">
        <v>165</v>
      </c>
      <c r="F51" s="85" t="s">
        <v>158</v>
      </c>
      <c r="G51" s="85" t="s">
        <v>159</v>
      </c>
      <c r="H51" s="83" t="s">
        <v>327</v>
      </c>
      <c r="I51" s="128">
        <v>1288541.58</v>
      </c>
      <c r="J51" s="88"/>
      <c r="K51" s="129">
        <v>56643</v>
      </c>
    </row>
    <row r="52" spans="1:11" x14ac:dyDescent="0.25">
      <c r="A52" s="83" t="s">
        <v>153</v>
      </c>
      <c r="B52" s="85" t="s">
        <v>154</v>
      </c>
      <c r="C52" s="85" t="s">
        <v>155</v>
      </c>
      <c r="D52" s="85" t="s">
        <v>164</v>
      </c>
      <c r="E52" s="85" t="s">
        <v>165</v>
      </c>
      <c r="F52" s="85" t="s">
        <v>158</v>
      </c>
      <c r="G52" s="85" t="s">
        <v>159</v>
      </c>
      <c r="H52" s="83" t="s">
        <v>326</v>
      </c>
      <c r="I52" s="128">
        <v>1015398.6</v>
      </c>
      <c r="J52" s="88"/>
      <c r="K52" s="129">
        <v>44768.92</v>
      </c>
    </row>
    <row r="53" spans="1:11" x14ac:dyDescent="0.25">
      <c r="A53" s="83" t="s">
        <v>153</v>
      </c>
      <c r="B53" s="85" t="s">
        <v>154</v>
      </c>
      <c r="C53" s="85" t="s">
        <v>155</v>
      </c>
      <c r="D53" s="85" t="s">
        <v>164</v>
      </c>
      <c r="E53" s="85" t="s">
        <v>165</v>
      </c>
      <c r="F53" s="85" t="s">
        <v>158</v>
      </c>
      <c r="G53" s="85" t="s">
        <v>159</v>
      </c>
      <c r="H53" s="83" t="s">
        <v>207</v>
      </c>
      <c r="I53" s="128">
        <v>573328.19999999995</v>
      </c>
      <c r="J53" s="88"/>
      <c r="K53" s="129">
        <v>25449.46</v>
      </c>
    </row>
    <row r="54" spans="1:11" x14ac:dyDescent="0.25">
      <c r="A54" s="83" t="s">
        <v>153</v>
      </c>
      <c r="B54" s="85" t="s">
        <v>154</v>
      </c>
      <c r="C54" s="85" t="s">
        <v>155</v>
      </c>
      <c r="D54" s="85" t="s">
        <v>164</v>
      </c>
      <c r="E54" s="85" t="s">
        <v>165</v>
      </c>
      <c r="F54" s="85" t="s">
        <v>158</v>
      </c>
      <c r="G54" s="85" t="s">
        <v>159</v>
      </c>
      <c r="H54" s="83" t="s">
        <v>324</v>
      </c>
      <c r="I54" s="128">
        <v>1549817.74</v>
      </c>
      <c r="J54" s="88"/>
      <c r="K54" s="129">
        <v>69028.899999999994</v>
      </c>
    </row>
    <row r="55" spans="1:11" x14ac:dyDescent="0.25">
      <c r="A55" s="83" t="s">
        <v>153</v>
      </c>
      <c r="B55" s="85" t="s">
        <v>154</v>
      </c>
      <c r="C55" s="85" t="s">
        <v>155</v>
      </c>
      <c r="D55" s="85" t="s">
        <v>164</v>
      </c>
      <c r="E55" s="85" t="s">
        <v>165</v>
      </c>
      <c r="F55" s="85" t="s">
        <v>158</v>
      </c>
      <c r="G55" s="85" t="s">
        <v>159</v>
      </c>
      <c r="H55" s="83" t="s">
        <v>209</v>
      </c>
      <c r="I55" s="128">
        <v>448932.9</v>
      </c>
      <c r="J55" s="88"/>
      <c r="K55" s="129">
        <v>20134.189999999999</v>
      </c>
    </row>
    <row r="56" spans="1:11" x14ac:dyDescent="0.25">
      <c r="A56" s="83" t="s">
        <v>153</v>
      </c>
      <c r="B56" s="85" t="s">
        <v>154</v>
      </c>
      <c r="C56" s="85" t="s">
        <v>155</v>
      </c>
      <c r="D56" s="85" t="s">
        <v>164</v>
      </c>
      <c r="E56" s="85" t="s">
        <v>165</v>
      </c>
      <c r="F56" s="85" t="s">
        <v>158</v>
      </c>
      <c r="G56" s="85" t="s">
        <v>159</v>
      </c>
      <c r="H56" s="83" t="s">
        <v>210</v>
      </c>
      <c r="I56" s="128">
        <v>32100</v>
      </c>
      <c r="J56" s="88"/>
      <c r="K56" s="129">
        <v>1443.54</v>
      </c>
    </row>
    <row r="57" spans="1:11" x14ac:dyDescent="0.25">
      <c r="A57" s="83" t="s">
        <v>153</v>
      </c>
      <c r="B57" s="85" t="s">
        <v>154</v>
      </c>
      <c r="C57" s="85" t="s">
        <v>155</v>
      </c>
      <c r="D57" s="85" t="s">
        <v>164</v>
      </c>
      <c r="E57" s="85" t="s">
        <v>165</v>
      </c>
      <c r="F57" s="85" t="s">
        <v>158</v>
      </c>
      <c r="G57" s="85" t="s">
        <v>159</v>
      </c>
      <c r="H57" s="83" t="s">
        <v>212</v>
      </c>
      <c r="I57" s="128">
        <v>349262.16</v>
      </c>
      <c r="J57" s="88"/>
      <c r="K57" s="129">
        <v>15866.98</v>
      </c>
    </row>
    <row r="58" spans="1:11" hidden="1" x14ac:dyDescent="0.25">
      <c r="A58" s="83" t="s">
        <v>153</v>
      </c>
      <c r="B58" s="85" t="s">
        <v>154</v>
      </c>
      <c r="C58" s="85" t="s">
        <v>155</v>
      </c>
      <c r="D58" s="85" t="s">
        <v>177</v>
      </c>
      <c r="E58" s="85" t="s">
        <v>178</v>
      </c>
      <c r="F58" s="85" t="s">
        <v>158</v>
      </c>
      <c r="G58" s="85" t="s">
        <v>159</v>
      </c>
      <c r="H58" s="83" t="s">
        <v>194</v>
      </c>
      <c r="I58" s="128">
        <v>-1117500</v>
      </c>
      <c r="J58" s="88"/>
      <c r="K58" s="129">
        <v>-44273.11</v>
      </c>
    </row>
    <row r="59" spans="1:11" x14ac:dyDescent="0.25">
      <c r="A59" s="83" t="s">
        <v>153</v>
      </c>
      <c r="B59" s="85" t="s">
        <v>154</v>
      </c>
      <c r="C59" s="85" t="s">
        <v>155</v>
      </c>
      <c r="D59" s="85" t="s">
        <v>177</v>
      </c>
      <c r="E59" s="85" t="s">
        <v>178</v>
      </c>
      <c r="F59" s="85" t="s">
        <v>158</v>
      </c>
      <c r="G59" s="85" t="s">
        <v>159</v>
      </c>
      <c r="H59" s="83" t="s">
        <v>324</v>
      </c>
      <c r="I59" s="128">
        <v>1030414.8</v>
      </c>
      <c r="J59" s="88"/>
      <c r="K59" s="129">
        <v>45894.69</v>
      </c>
    </row>
    <row r="60" spans="1:11" x14ac:dyDescent="0.25">
      <c r="A60" s="83" t="s">
        <v>153</v>
      </c>
      <c r="B60" s="85" t="s">
        <v>154</v>
      </c>
      <c r="C60" s="85" t="s">
        <v>155</v>
      </c>
      <c r="D60" s="85" t="s">
        <v>177</v>
      </c>
      <c r="E60" s="85" t="s">
        <v>178</v>
      </c>
      <c r="F60" s="85" t="s">
        <v>158</v>
      </c>
      <c r="G60" s="85" t="s">
        <v>159</v>
      </c>
      <c r="H60" s="83" t="s">
        <v>212</v>
      </c>
      <c r="I60" s="128">
        <v>87085.2</v>
      </c>
      <c r="J60" s="88"/>
      <c r="K60" s="129">
        <v>3956.28</v>
      </c>
    </row>
    <row r="61" spans="1:11" hidden="1" x14ac:dyDescent="0.25">
      <c r="A61" s="83" t="s">
        <v>153</v>
      </c>
      <c r="B61" s="85" t="s">
        <v>154</v>
      </c>
      <c r="C61" s="85" t="s">
        <v>155</v>
      </c>
      <c r="D61" s="85" t="s">
        <v>330</v>
      </c>
      <c r="E61" s="85" t="s">
        <v>329</v>
      </c>
      <c r="F61" s="85" t="s">
        <v>158</v>
      </c>
      <c r="G61" s="85" t="s">
        <v>159</v>
      </c>
      <c r="H61" s="83" t="s">
        <v>194</v>
      </c>
      <c r="I61" s="128">
        <v>-953426.88</v>
      </c>
      <c r="J61" s="88"/>
      <c r="K61" s="129">
        <v>-37772.870000000003</v>
      </c>
    </row>
    <row r="62" spans="1:11" x14ac:dyDescent="0.25">
      <c r="A62" s="83" t="s">
        <v>153</v>
      </c>
      <c r="B62" s="85" t="s">
        <v>154</v>
      </c>
      <c r="C62" s="85" t="s">
        <v>155</v>
      </c>
      <c r="D62" s="85" t="s">
        <v>330</v>
      </c>
      <c r="E62" s="85" t="s">
        <v>329</v>
      </c>
      <c r="F62" s="85" t="s">
        <v>158</v>
      </c>
      <c r="G62" s="85" t="s">
        <v>159</v>
      </c>
      <c r="H62" s="83" t="s">
        <v>325</v>
      </c>
      <c r="I62" s="128">
        <v>953426.88</v>
      </c>
      <c r="J62" s="88"/>
      <c r="K62" s="129">
        <v>41482.65</v>
      </c>
    </row>
    <row r="63" spans="1:11" hidden="1" x14ac:dyDescent="0.25">
      <c r="A63" s="83" t="s">
        <v>153</v>
      </c>
      <c r="B63" s="85" t="s">
        <v>154</v>
      </c>
      <c r="C63" s="85" t="s">
        <v>155</v>
      </c>
      <c r="D63" s="85" t="s">
        <v>166</v>
      </c>
      <c r="E63" s="85" t="s">
        <v>167</v>
      </c>
      <c r="F63" s="85" t="s">
        <v>158</v>
      </c>
      <c r="G63" s="85" t="s">
        <v>159</v>
      </c>
      <c r="H63" s="83" t="s">
        <v>194</v>
      </c>
      <c r="I63" s="128">
        <v>-11672701.352</v>
      </c>
      <c r="J63" s="88"/>
      <c r="K63" s="129">
        <v>-462449.09</v>
      </c>
    </row>
    <row r="64" spans="1:11" x14ac:dyDescent="0.25">
      <c r="A64" s="83" t="s">
        <v>153</v>
      </c>
      <c r="B64" s="85" t="s">
        <v>154</v>
      </c>
      <c r="C64" s="85" t="s">
        <v>155</v>
      </c>
      <c r="D64" s="85" t="s">
        <v>166</v>
      </c>
      <c r="E64" s="85" t="s">
        <v>167</v>
      </c>
      <c r="F64" s="85" t="s">
        <v>158</v>
      </c>
      <c r="G64" s="85" t="s">
        <v>159</v>
      </c>
      <c r="H64" s="83" t="s">
        <v>325</v>
      </c>
      <c r="I64" s="128">
        <v>2488879.9550000001</v>
      </c>
      <c r="J64" s="88"/>
      <c r="K64" s="129">
        <v>108288.68</v>
      </c>
    </row>
    <row r="65" spans="1:11" x14ac:dyDescent="0.25">
      <c r="A65" s="83" t="s">
        <v>153</v>
      </c>
      <c r="B65" s="85" t="s">
        <v>154</v>
      </c>
      <c r="C65" s="85" t="s">
        <v>155</v>
      </c>
      <c r="D65" s="85" t="s">
        <v>166</v>
      </c>
      <c r="E65" s="85" t="s">
        <v>167</v>
      </c>
      <c r="F65" s="85" t="s">
        <v>158</v>
      </c>
      <c r="G65" s="85" t="s">
        <v>159</v>
      </c>
      <c r="H65" s="83" t="s">
        <v>327</v>
      </c>
      <c r="I65" s="128">
        <v>9183821.3969999999</v>
      </c>
      <c r="J65" s="88"/>
      <c r="K65" s="129">
        <v>403711.6</v>
      </c>
    </row>
    <row r="66" spans="1:11" hidden="1" x14ac:dyDescent="0.25">
      <c r="A66" s="83" t="s">
        <v>153</v>
      </c>
      <c r="B66" s="85" t="s">
        <v>154</v>
      </c>
      <c r="C66" s="85" t="s">
        <v>168</v>
      </c>
      <c r="D66" s="85" t="s">
        <v>169</v>
      </c>
      <c r="E66" s="85" t="s">
        <v>157</v>
      </c>
      <c r="F66" s="85" t="s">
        <v>158</v>
      </c>
      <c r="G66" s="85" t="s">
        <v>159</v>
      </c>
      <c r="H66" s="83" t="s">
        <v>194</v>
      </c>
      <c r="I66" s="128">
        <v>-18823</v>
      </c>
      <c r="J66" s="88"/>
      <c r="K66" s="129">
        <v>-745.72</v>
      </c>
    </row>
    <row r="67" spans="1:11" x14ac:dyDescent="0.25">
      <c r="A67" s="83" t="s">
        <v>153</v>
      </c>
      <c r="B67" s="85" t="s">
        <v>154</v>
      </c>
      <c r="C67" s="85" t="s">
        <v>168</v>
      </c>
      <c r="D67" s="85" t="s">
        <v>169</v>
      </c>
      <c r="E67" s="85" t="s">
        <v>157</v>
      </c>
      <c r="F67" s="85" t="s">
        <v>158</v>
      </c>
      <c r="G67" s="85" t="s">
        <v>159</v>
      </c>
      <c r="H67" s="83" t="s">
        <v>325</v>
      </c>
      <c r="I67" s="128">
        <v>7983.88</v>
      </c>
      <c r="J67" s="88"/>
      <c r="K67" s="129">
        <v>347.37</v>
      </c>
    </row>
    <row r="68" spans="1:11" x14ac:dyDescent="0.25">
      <c r="A68" s="83" t="s">
        <v>153</v>
      </c>
      <c r="B68" s="85" t="s">
        <v>154</v>
      </c>
      <c r="C68" s="85" t="s">
        <v>168</v>
      </c>
      <c r="D68" s="85" t="s">
        <v>169</v>
      </c>
      <c r="E68" s="85" t="s">
        <v>157</v>
      </c>
      <c r="F68" s="85" t="s">
        <v>158</v>
      </c>
      <c r="G68" s="85" t="s">
        <v>159</v>
      </c>
      <c r="H68" s="83" t="s">
        <v>328</v>
      </c>
      <c r="I68" s="128">
        <v>1708</v>
      </c>
      <c r="J68" s="88"/>
      <c r="K68" s="129">
        <v>74.62</v>
      </c>
    </row>
    <row r="69" spans="1:11" x14ac:dyDescent="0.25">
      <c r="A69" s="83" t="s">
        <v>153</v>
      </c>
      <c r="B69" s="85" t="s">
        <v>154</v>
      </c>
      <c r="C69" s="85" t="s">
        <v>168</v>
      </c>
      <c r="D69" s="85" t="s">
        <v>169</v>
      </c>
      <c r="E69" s="85" t="s">
        <v>157</v>
      </c>
      <c r="F69" s="85" t="s">
        <v>158</v>
      </c>
      <c r="G69" s="85" t="s">
        <v>159</v>
      </c>
      <c r="H69" s="83" t="s">
        <v>327</v>
      </c>
      <c r="I69" s="128">
        <v>32.72</v>
      </c>
      <c r="J69" s="88"/>
      <c r="K69" s="129">
        <v>1.44</v>
      </c>
    </row>
    <row r="70" spans="1:11" x14ac:dyDescent="0.25">
      <c r="A70" s="83" t="s">
        <v>153</v>
      </c>
      <c r="B70" s="85" t="s">
        <v>154</v>
      </c>
      <c r="C70" s="85" t="s">
        <v>168</v>
      </c>
      <c r="D70" s="85" t="s">
        <v>169</v>
      </c>
      <c r="E70" s="85" t="s">
        <v>157</v>
      </c>
      <c r="F70" s="85" t="s">
        <v>158</v>
      </c>
      <c r="G70" s="85" t="s">
        <v>159</v>
      </c>
      <c r="H70" s="83" t="s">
        <v>326</v>
      </c>
      <c r="I70" s="128">
        <v>3765.76</v>
      </c>
      <c r="J70" s="88"/>
      <c r="K70" s="129">
        <v>166.03</v>
      </c>
    </row>
    <row r="71" spans="1:11" x14ac:dyDescent="0.25">
      <c r="A71" s="83" t="s">
        <v>153</v>
      </c>
      <c r="B71" s="85" t="s">
        <v>154</v>
      </c>
      <c r="C71" s="85" t="s">
        <v>168</v>
      </c>
      <c r="D71" s="85" t="s">
        <v>169</v>
      </c>
      <c r="E71" s="85" t="s">
        <v>157</v>
      </c>
      <c r="F71" s="85" t="s">
        <v>158</v>
      </c>
      <c r="G71" s="85" t="s">
        <v>159</v>
      </c>
      <c r="H71" s="83" t="s">
        <v>207</v>
      </c>
      <c r="I71" s="128">
        <v>2100</v>
      </c>
      <c r="J71" s="88"/>
      <c r="K71" s="129">
        <v>93.22</v>
      </c>
    </row>
    <row r="72" spans="1:11" x14ac:dyDescent="0.25">
      <c r="A72" s="83" t="s">
        <v>153</v>
      </c>
      <c r="B72" s="85" t="s">
        <v>154</v>
      </c>
      <c r="C72" s="85" t="s">
        <v>168</v>
      </c>
      <c r="D72" s="85" t="s">
        <v>169</v>
      </c>
      <c r="E72" s="85" t="s">
        <v>157</v>
      </c>
      <c r="F72" s="85" t="s">
        <v>158</v>
      </c>
      <c r="G72" s="85" t="s">
        <v>159</v>
      </c>
      <c r="H72" s="83" t="s">
        <v>324</v>
      </c>
      <c r="I72" s="128">
        <v>642.25800000000004</v>
      </c>
      <c r="J72" s="88"/>
      <c r="K72" s="129">
        <v>28.61</v>
      </c>
    </row>
    <row r="73" spans="1:11" x14ac:dyDescent="0.25">
      <c r="A73" s="83" t="s">
        <v>153</v>
      </c>
      <c r="B73" s="85" t="s">
        <v>154</v>
      </c>
      <c r="C73" s="85" t="s">
        <v>168</v>
      </c>
      <c r="D73" s="85" t="s">
        <v>169</v>
      </c>
      <c r="E73" s="85" t="s">
        <v>157</v>
      </c>
      <c r="F73" s="85" t="s">
        <v>158</v>
      </c>
      <c r="G73" s="85" t="s">
        <v>159</v>
      </c>
      <c r="H73" s="83" t="s">
        <v>208</v>
      </c>
      <c r="I73" s="128">
        <v>244</v>
      </c>
      <c r="J73" s="88"/>
      <c r="K73" s="129">
        <v>10.88</v>
      </c>
    </row>
    <row r="74" spans="1:11" x14ac:dyDescent="0.25">
      <c r="A74" s="83" t="s">
        <v>153</v>
      </c>
      <c r="B74" s="85" t="s">
        <v>154</v>
      </c>
      <c r="C74" s="85" t="s">
        <v>168</v>
      </c>
      <c r="D74" s="85" t="s">
        <v>169</v>
      </c>
      <c r="E74" s="85" t="s">
        <v>157</v>
      </c>
      <c r="F74" s="85" t="s">
        <v>158</v>
      </c>
      <c r="G74" s="85" t="s">
        <v>159</v>
      </c>
      <c r="H74" s="83" t="s">
        <v>209</v>
      </c>
      <c r="I74" s="128">
        <v>87.28</v>
      </c>
      <c r="J74" s="88"/>
      <c r="K74" s="129">
        <v>3.91</v>
      </c>
    </row>
    <row r="75" spans="1:11" x14ac:dyDescent="0.25">
      <c r="A75" s="83" t="s">
        <v>153</v>
      </c>
      <c r="B75" s="85" t="s">
        <v>154</v>
      </c>
      <c r="C75" s="85" t="s">
        <v>168</v>
      </c>
      <c r="D75" s="85" t="s">
        <v>169</v>
      </c>
      <c r="E75" s="85" t="s">
        <v>157</v>
      </c>
      <c r="F75" s="85" t="s">
        <v>158</v>
      </c>
      <c r="G75" s="85" t="s">
        <v>159</v>
      </c>
      <c r="H75" s="83" t="s">
        <v>210</v>
      </c>
      <c r="I75" s="128">
        <v>910.36</v>
      </c>
      <c r="J75" s="88"/>
      <c r="K75" s="129">
        <v>40.94</v>
      </c>
    </row>
    <row r="76" spans="1:11" x14ac:dyDescent="0.25">
      <c r="A76" s="83" t="s">
        <v>153</v>
      </c>
      <c r="B76" s="85" t="s">
        <v>154</v>
      </c>
      <c r="C76" s="85" t="s">
        <v>168</v>
      </c>
      <c r="D76" s="85" t="s">
        <v>169</v>
      </c>
      <c r="E76" s="85" t="s">
        <v>157</v>
      </c>
      <c r="F76" s="85" t="s">
        <v>158</v>
      </c>
      <c r="G76" s="85" t="s">
        <v>159</v>
      </c>
      <c r="H76" s="83" t="s">
        <v>212</v>
      </c>
      <c r="I76" s="128">
        <v>1348.742</v>
      </c>
      <c r="J76" s="88"/>
      <c r="K76" s="129">
        <v>61.27</v>
      </c>
    </row>
    <row r="77" spans="1:11" hidden="1" x14ac:dyDescent="0.25">
      <c r="A77" s="83" t="s">
        <v>153</v>
      </c>
      <c r="B77" s="85" t="s">
        <v>154</v>
      </c>
      <c r="C77" s="85" t="s">
        <v>170</v>
      </c>
      <c r="D77" s="85" t="s">
        <v>171</v>
      </c>
      <c r="E77" s="85" t="s">
        <v>157</v>
      </c>
      <c r="F77" s="85" t="s">
        <v>158</v>
      </c>
      <c r="G77" s="85" t="s">
        <v>159</v>
      </c>
      <c r="H77" s="83" t="s">
        <v>194</v>
      </c>
      <c r="I77" s="128">
        <v>-496814.32199999999</v>
      </c>
      <c r="J77" s="88"/>
      <c r="K77" s="129">
        <v>-19682.77</v>
      </c>
    </row>
    <row r="78" spans="1:11" x14ac:dyDescent="0.25">
      <c r="A78" s="83" t="s">
        <v>153</v>
      </c>
      <c r="B78" s="85" t="s">
        <v>154</v>
      </c>
      <c r="C78" s="85" t="s">
        <v>170</v>
      </c>
      <c r="D78" s="85" t="s">
        <v>171</v>
      </c>
      <c r="E78" s="85" t="s">
        <v>157</v>
      </c>
      <c r="F78" s="85" t="s">
        <v>158</v>
      </c>
      <c r="G78" s="85" t="s">
        <v>159</v>
      </c>
      <c r="H78" s="83" t="s">
        <v>325</v>
      </c>
      <c r="I78" s="128">
        <v>106798.246</v>
      </c>
      <c r="J78" s="88"/>
      <c r="K78" s="129">
        <v>4646.72</v>
      </c>
    </row>
    <row r="79" spans="1:11" x14ac:dyDescent="0.25">
      <c r="A79" s="83" t="s">
        <v>153</v>
      </c>
      <c r="B79" s="85" t="s">
        <v>154</v>
      </c>
      <c r="C79" s="85" t="s">
        <v>170</v>
      </c>
      <c r="D79" s="85" t="s">
        <v>171</v>
      </c>
      <c r="E79" s="85" t="s">
        <v>157</v>
      </c>
      <c r="F79" s="85" t="s">
        <v>158</v>
      </c>
      <c r="G79" s="85" t="s">
        <v>159</v>
      </c>
      <c r="H79" s="83" t="s">
        <v>327</v>
      </c>
      <c r="I79" s="128">
        <v>3210.3539999999998</v>
      </c>
      <c r="J79" s="88"/>
      <c r="K79" s="129">
        <v>141.12</v>
      </c>
    </row>
    <row r="80" spans="1:11" x14ac:dyDescent="0.25">
      <c r="A80" s="83" t="s">
        <v>153</v>
      </c>
      <c r="B80" s="85" t="s">
        <v>154</v>
      </c>
      <c r="C80" s="85" t="s">
        <v>170</v>
      </c>
      <c r="D80" s="85" t="s">
        <v>171</v>
      </c>
      <c r="E80" s="85" t="s">
        <v>157</v>
      </c>
      <c r="F80" s="85" t="s">
        <v>158</v>
      </c>
      <c r="G80" s="85" t="s">
        <v>159</v>
      </c>
      <c r="H80" s="83" t="s">
        <v>326</v>
      </c>
      <c r="I80" s="128">
        <v>8774.51</v>
      </c>
      <c r="J80" s="88"/>
      <c r="K80" s="129">
        <v>386.87</v>
      </c>
    </row>
    <row r="81" spans="1:11" x14ac:dyDescent="0.25">
      <c r="A81" s="83" t="s">
        <v>153</v>
      </c>
      <c r="B81" s="85" t="s">
        <v>154</v>
      </c>
      <c r="C81" s="85" t="s">
        <v>170</v>
      </c>
      <c r="D81" s="85" t="s">
        <v>171</v>
      </c>
      <c r="E81" s="85" t="s">
        <v>157</v>
      </c>
      <c r="F81" s="85" t="s">
        <v>158</v>
      </c>
      <c r="G81" s="85" t="s">
        <v>159</v>
      </c>
      <c r="H81" s="83" t="s">
        <v>220</v>
      </c>
      <c r="I81" s="128">
        <v>373.93099999999998</v>
      </c>
      <c r="J81" s="88"/>
      <c r="K81" s="129">
        <v>16.559999999999999</v>
      </c>
    </row>
    <row r="82" spans="1:11" x14ac:dyDescent="0.25">
      <c r="A82" s="83" t="s">
        <v>153</v>
      </c>
      <c r="B82" s="85" t="s">
        <v>154</v>
      </c>
      <c r="C82" s="85" t="s">
        <v>170</v>
      </c>
      <c r="D82" s="85" t="s">
        <v>171</v>
      </c>
      <c r="E82" s="85" t="s">
        <v>157</v>
      </c>
      <c r="F82" s="85" t="s">
        <v>158</v>
      </c>
      <c r="G82" s="85" t="s">
        <v>159</v>
      </c>
      <c r="H82" s="83" t="s">
        <v>207</v>
      </c>
      <c r="I82" s="128">
        <v>29755.471000000001</v>
      </c>
      <c r="J82" s="88"/>
      <c r="K82" s="129">
        <v>1320.78</v>
      </c>
    </row>
    <row r="83" spans="1:11" x14ac:dyDescent="0.25">
      <c r="A83" s="83" t="s">
        <v>153</v>
      </c>
      <c r="B83" s="85" t="s">
        <v>154</v>
      </c>
      <c r="C83" s="85" t="s">
        <v>170</v>
      </c>
      <c r="D83" s="85" t="s">
        <v>171</v>
      </c>
      <c r="E83" s="85" t="s">
        <v>157</v>
      </c>
      <c r="F83" s="85" t="s">
        <v>158</v>
      </c>
      <c r="G83" s="85" t="s">
        <v>159</v>
      </c>
      <c r="H83" s="83" t="s">
        <v>324</v>
      </c>
      <c r="I83" s="128">
        <v>207482.33499999999</v>
      </c>
      <c r="J83" s="88"/>
      <c r="K83" s="129">
        <v>9241.2800000000007</v>
      </c>
    </row>
    <row r="84" spans="1:11" x14ac:dyDescent="0.25">
      <c r="A84" s="83" t="s">
        <v>153</v>
      </c>
      <c r="B84" s="85" t="s">
        <v>154</v>
      </c>
      <c r="C84" s="85" t="s">
        <v>170</v>
      </c>
      <c r="D84" s="85" t="s">
        <v>171</v>
      </c>
      <c r="E84" s="85" t="s">
        <v>157</v>
      </c>
      <c r="F84" s="85" t="s">
        <v>158</v>
      </c>
      <c r="G84" s="85" t="s">
        <v>159</v>
      </c>
      <c r="H84" s="83" t="s">
        <v>209</v>
      </c>
      <c r="I84" s="128">
        <v>1812.9369999999999</v>
      </c>
      <c r="J84" s="88"/>
      <c r="K84" s="129">
        <v>81.3</v>
      </c>
    </row>
    <row r="85" spans="1:11" x14ac:dyDescent="0.25">
      <c r="A85" s="83" t="s">
        <v>153</v>
      </c>
      <c r="B85" s="85" t="s">
        <v>154</v>
      </c>
      <c r="C85" s="85" t="s">
        <v>170</v>
      </c>
      <c r="D85" s="85" t="s">
        <v>171</v>
      </c>
      <c r="E85" s="85" t="s">
        <v>157</v>
      </c>
      <c r="F85" s="85" t="s">
        <v>158</v>
      </c>
      <c r="G85" s="85" t="s">
        <v>159</v>
      </c>
      <c r="H85" s="83" t="s">
        <v>210</v>
      </c>
      <c r="I85" s="128">
        <v>7187.49</v>
      </c>
      <c r="J85" s="88"/>
      <c r="K85" s="129">
        <v>323.24</v>
      </c>
    </row>
    <row r="86" spans="1:11" x14ac:dyDescent="0.25">
      <c r="A86" s="83" t="s">
        <v>153</v>
      </c>
      <c r="B86" s="85" t="s">
        <v>154</v>
      </c>
      <c r="C86" s="85" t="s">
        <v>170</v>
      </c>
      <c r="D86" s="85" t="s">
        <v>171</v>
      </c>
      <c r="E86" s="85" t="s">
        <v>157</v>
      </c>
      <c r="F86" s="85" t="s">
        <v>158</v>
      </c>
      <c r="G86" s="85" t="s">
        <v>159</v>
      </c>
      <c r="H86" s="83" t="s">
        <v>211</v>
      </c>
      <c r="I86" s="128">
        <v>99.069000000000003</v>
      </c>
      <c r="J86" s="88"/>
      <c r="K86" s="129">
        <v>4.47</v>
      </c>
    </row>
    <row r="87" spans="1:11" x14ac:dyDescent="0.25">
      <c r="A87" s="83" t="s">
        <v>153</v>
      </c>
      <c r="B87" s="85" t="s">
        <v>154</v>
      </c>
      <c r="C87" s="85" t="s">
        <v>170</v>
      </c>
      <c r="D87" s="85" t="s">
        <v>171</v>
      </c>
      <c r="E87" s="85" t="s">
        <v>157</v>
      </c>
      <c r="F87" s="85" t="s">
        <v>158</v>
      </c>
      <c r="G87" s="85" t="s">
        <v>159</v>
      </c>
      <c r="H87" s="83" t="s">
        <v>212</v>
      </c>
      <c r="I87" s="128">
        <v>131319.97899999999</v>
      </c>
      <c r="J87" s="88"/>
      <c r="K87" s="129">
        <v>5965.87</v>
      </c>
    </row>
    <row r="88" spans="1:11" hidden="1" x14ac:dyDescent="0.25">
      <c r="A88" s="83" t="s">
        <v>153</v>
      </c>
      <c r="B88" s="85" t="s">
        <v>154</v>
      </c>
      <c r="C88" s="85" t="s">
        <v>170</v>
      </c>
      <c r="D88" s="85" t="s">
        <v>172</v>
      </c>
      <c r="E88" s="85" t="s">
        <v>161</v>
      </c>
      <c r="F88" s="85" t="s">
        <v>158</v>
      </c>
      <c r="G88" s="85" t="s">
        <v>159</v>
      </c>
      <c r="H88" s="83" t="s">
        <v>194</v>
      </c>
      <c r="I88" s="128">
        <v>-79822</v>
      </c>
      <c r="J88" s="88"/>
      <c r="K88" s="129">
        <v>-3162.38</v>
      </c>
    </row>
    <row r="89" spans="1:11" x14ac:dyDescent="0.25">
      <c r="A89" s="83" t="s">
        <v>153</v>
      </c>
      <c r="B89" s="85" t="s">
        <v>154</v>
      </c>
      <c r="C89" s="85" t="s">
        <v>170</v>
      </c>
      <c r="D89" s="85" t="s">
        <v>172</v>
      </c>
      <c r="E89" s="85" t="s">
        <v>161</v>
      </c>
      <c r="F89" s="85" t="s">
        <v>158</v>
      </c>
      <c r="G89" s="85" t="s">
        <v>159</v>
      </c>
      <c r="H89" s="83" t="s">
        <v>325</v>
      </c>
      <c r="I89" s="128">
        <v>8901.76</v>
      </c>
      <c r="J89" s="88"/>
      <c r="K89" s="129">
        <v>387.31</v>
      </c>
    </row>
    <row r="90" spans="1:11" x14ac:dyDescent="0.25">
      <c r="A90" s="83" t="s">
        <v>153</v>
      </c>
      <c r="B90" s="85" t="s">
        <v>154</v>
      </c>
      <c r="C90" s="85" t="s">
        <v>170</v>
      </c>
      <c r="D90" s="85" t="s">
        <v>172</v>
      </c>
      <c r="E90" s="85" t="s">
        <v>161</v>
      </c>
      <c r="F90" s="85" t="s">
        <v>158</v>
      </c>
      <c r="G90" s="85" t="s">
        <v>159</v>
      </c>
      <c r="H90" s="83" t="s">
        <v>207</v>
      </c>
      <c r="I90" s="128">
        <v>23738.240000000002</v>
      </c>
      <c r="J90" s="88"/>
      <c r="K90" s="129">
        <v>1053.72</v>
      </c>
    </row>
    <row r="91" spans="1:11" x14ac:dyDescent="0.25">
      <c r="A91" s="83" t="s">
        <v>153</v>
      </c>
      <c r="B91" s="85" t="s">
        <v>154</v>
      </c>
      <c r="C91" s="85" t="s">
        <v>170</v>
      </c>
      <c r="D91" s="85" t="s">
        <v>172</v>
      </c>
      <c r="E91" s="85" t="s">
        <v>161</v>
      </c>
      <c r="F91" s="85" t="s">
        <v>158</v>
      </c>
      <c r="G91" s="85" t="s">
        <v>159</v>
      </c>
      <c r="H91" s="83" t="s">
        <v>324</v>
      </c>
      <c r="I91" s="128">
        <v>36785.96</v>
      </c>
      <c r="J91" s="88"/>
      <c r="K91" s="129">
        <v>1638.45</v>
      </c>
    </row>
    <row r="92" spans="1:11" x14ac:dyDescent="0.25">
      <c r="A92" s="83" t="s">
        <v>153</v>
      </c>
      <c r="B92" s="85" t="s">
        <v>154</v>
      </c>
      <c r="C92" s="85" t="s">
        <v>170</v>
      </c>
      <c r="D92" s="85" t="s">
        <v>172</v>
      </c>
      <c r="E92" s="85" t="s">
        <v>161</v>
      </c>
      <c r="F92" s="85" t="s">
        <v>158</v>
      </c>
      <c r="G92" s="85" t="s">
        <v>159</v>
      </c>
      <c r="H92" s="83" t="s">
        <v>212</v>
      </c>
      <c r="I92" s="132">
        <v>10396.040000000001</v>
      </c>
      <c r="J92" s="89"/>
      <c r="K92" s="130">
        <v>472.29</v>
      </c>
    </row>
    <row r="94" spans="1:11" x14ac:dyDescent="0.25">
      <c r="I94" s="90">
        <v>58869742.527999997</v>
      </c>
    </row>
    <row r="96" spans="1:11" ht="15.75" x14ac:dyDescent="0.25">
      <c r="H96" s="203" t="s">
        <v>233</v>
      </c>
      <c r="I96" s="90">
        <v>34814083</v>
      </c>
      <c r="J96" t="s">
        <v>323</v>
      </c>
    </row>
    <row r="97" spans="8:10" ht="15.75" x14ac:dyDescent="0.25">
      <c r="H97" s="203" t="s">
        <v>234</v>
      </c>
      <c r="I97" s="94">
        <v>33858854</v>
      </c>
      <c r="J97" t="s">
        <v>322</v>
      </c>
    </row>
    <row r="98" spans="8:10" x14ac:dyDescent="0.25">
      <c r="I98" s="91">
        <v>955229</v>
      </c>
      <c r="J98" t="s">
        <v>174</v>
      </c>
    </row>
    <row r="100" spans="8:10" ht="16.5" thickBot="1" x14ac:dyDescent="0.3">
      <c r="I100" s="95">
        <v>59824971.527999997</v>
      </c>
      <c r="J100" t="s">
        <v>175</v>
      </c>
    </row>
    <row r="101" spans="8:10" ht="15.75" thickTop="1" x14ac:dyDescent="0.25"/>
  </sheetData>
  <autoFilter ref="A8:K92">
    <filterColumn colId="7">
      <filters>
        <filter val="0.04350900"/>
        <filter val="0.04368900"/>
        <filter val="0.04395900"/>
        <filter val="0.04409000"/>
        <filter val="0.04427000"/>
        <filter val="0.04438900"/>
        <filter val="0.04454000"/>
        <filter val="0.04457900"/>
        <filter val="0.04484900"/>
        <filter val="0.04497000"/>
        <filter val="0.04516000"/>
        <filter val="0.04543000"/>
      </filters>
    </filterColumn>
  </autoFilter>
  <printOptions horizontalCentered="1"/>
  <pageMargins left="0" right="0" top="0.4" bottom="0.4" header="0.3" footer="0.1"/>
  <pageSetup scale="74" orientation="landscape" horizontalDpi="90" verticalDpi="90" r:id="rId1"/>
  <customProperties>
    <customPr name="_pios_id" r:id="rId2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A5" sqref="A5:XFD5"/>
    </sheetView>
  </sheetViews>
  <sheetFormatPr defaultRowHeight="15" outlineLevelRow="1" x14ac:dyDescent="0.25"/>
  <cols>
    <col min="1" max="1" width="10" customWidth="1"/>
    <col min="2" max="2" width="30.5703125" customWidth="1"/>
    <col min="3" max="3" width="4" customWidth="1"/>
    <col min="4" max="4" width="12.85546875" customWidth="1"/>
    <col min="5" max="5" width="4.85546875" customWidth="1"/>
    <col min="6" max="6" width="11.42578125" customWidth="1"/>
    <col min="7" max="7" width="5.85546875" customWidth="1"/>
    <col min="8" max="8" width="16.5703125" customWidth="1"/>
    <col min="9" max="9" width="3.28515625" customWidth="1"/>
    <col min="12" max="12" width="0" hidden="1" customWidth="1"/>
    <col min="13" max="13" width="13.140625" hidden="1" customWidth="1"/>
    <col min="14" max="14" width="9.85546875" hidden="1" customWidth="1"/>
    <col min="15" max="15" width="11.7109375" hidden="1" customWidth="1"/>
    <col min="16" max="16" width="13.28515625" hidden="1" customWidth="1"/>
    <col min="17" max="17" width="0" hidden="1" customWidth="1"/>
    <col min="18" max="18" width="14.42578125" customWidth="1"/>
  </cols>
  <sheetData>
    <row r="1" spans="1:18" ht="26.25" x14ac:dyDescent="0.4">
      <c r="A1" s="313" t="s">
        <v>740</v>
      </c>
    </row>
    <row r="3" spans="1:18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</row>
    <row r="5" spans="1:18" x14ac:dyDescent="0.25">
      <c r="B5" s="402" t="s">
        <v>195</v>
      </c>
      <c r="C5" s="402"/>
      <c r="D5" s="402"/>
      <c r="E5" s="402"/>
      <c r="F5" s="402"/>
      <c r="G5" s="402"/>
      <c r="H5" s="402"/>
      <c r="I5" s="402"/>
    </row>
    <row r="6" spans="1:18" x14ac:dyDescent="0.25">
      <c r="B6" s="402" t="s">
        <v>196</v>
      </c>
      <c r="C6" s="402"/>
      <c r="D6" s="402"/>
      <c r="E6" s="402"/>
      <c r="F6" s="402"/>
      <c r="G6" s="402"/>
      <c r="H6" s="402"/>
      <c r="I6" s="402"/>
    </row>
    <row r="7" spans="1:18" x14ac:dyDescent="0.25">
      <c r="B7" s="403">
        <v>44562</v>
      </c>
      <c r="C7" s="403"/>
      <c r="D7" s="403"/>
      <c r="E7" s="403"/>
      <c r="F7" s="403"/>
      <c r="G7" s="403"/>
      <c r="H7" s="403"/>
      <c r="I7" s="403"/>
    </row>
    <row r="8" spans="1:18" ht="21.75" customHeight="1" x14ac:dyDescent="0.25">
      <c r="E8" s="105"/>
    </row>
    <row r="9" spans="1:18" s="101" customFormat="1" ht="19.5" customHeight="1" thickBot="1" x14ac:dyDescent="0.3">
      <c r="D9" s="268" t="s">
        <v>151</v>
      </c>
      <c r="E9" s="106"/>
      <c r="F9" s="268" t="s">
        <v>180</v>
      </c>
      <c r="G9" s="103"/>
      <c r="H9" s="102" t="s">
        <v>181</v>
      </c>
      <c r="M9" s="404" t="s">
        <v>352</v>
      </c>
      <c r="N9" s="404"/>
      <c r="O9" s="404"/>
      <c r="R9" s="215"/>
    </row>
    <row r="10" spans="1:18" s="76" customFormat="1" ht="15.75" thickTop="1" x14ac:dyDescent="0.25">
      <c r="B10" s="97" t="s">
        <v>206</v>
      </c>
      <c r="C10" s="109" t="s">
        <v>139</v>
      </c>
      <c r="D10" s="314" t="s">
        <v>739</v>
      </c>
      <c r="E10" s="276" t="s">
        <v>193</v>
      </c>
      <c r="F10" s="317" t="s">
        <v>739</v>
      </c>
      <c r="G10" s="277"/>
      <c r="H10" s="271">
        <v>1301118.1108740002</v>
      </c>
      <c r="J10" s="100"/>
      <c r="M10" s="209">
        <v>0</v>
      </c>
      <c r="N10" t="s">
        <v>345</v>
      </c>
      <c r="O10"/>
      <c r="R10" s="212"/>
    </row>
    <row r="11" spans="1:18" s="76" customFormat="1" hidden="1" outlineLevel="1" x14ac:dyDescent="0.25">
      <c r="B11" s="97">
        <v>0</v>
      </c>
      <c r="C11" s="109" t="s">
        <v>351</v>
      </c>
      <c r="D11" s="315" t="s">
        <v>739</v>
      </c>
      <c r="E11" s="276" t="s">
        <v>193</v>
      </c>
      <c r="F11" s="318" t="s">
        <v>739</v>
      </c>
      <c r="G11" s="277"/>
      <c r="H11" s="271">
        <v>0</v>
      </c>
      <c r="J11" s="100"/>
      <c r="M11" s="209"/>
      <c r="N11"/>
      <c r="O11"/>
      <c r="R11" s="214"/>
    </row>
    <row r="12" spans="1:18" s="76" customFormat="1" ht="15.75" hidden="1" outlineLevel="1" x14ac:dyDescent="0.25">
      <c r="B12" s="97">
        <v>0</v>
      </c>
      <c r="C12" s="109" t="s">
        <v>204</v>
      </c>
      <c r="D12" s="315" t="s">
        <v>739</v>
      </c>
      <c r="E12" s="278"/>
      <c r="F12" s="318" t="s">
        <v>739</v>
      </c>
      <c r="G12" s="277"/>
      <c r="H12" s="271">
        <v>0</v>
      </c>
      <c r="J12" s="100"/>
      <c r="M12" s="213">
        <v>0</v>
      </c>
      <c r="N12" t="s">
        <v>350</v>
      </c>
      <c r="O12"/>
      <c r="R12" s="212"/>
    </row>
    <row r="13" spans="1:18" s="76" customFormat="1" ht="15.75" hidden="1" outlineLevel="1" x14ac:dyDescent="0.25">
      <c r="B13" s="97" t="s">
        <v>349</v>
      </c>
      <c r="C13" s="109"/>
      <c r="D13" s="315" t="s">
        <v>739</v>
      </c>
      <c r="E13" s="278"/>
      <c r="F13" s="315" t="s">
        <v>739</v>
      </c>
      <c r="G13" s="276"/>
      <c r="H13" s="271">
        <v>0</v>
      </c>
      <c r="J13" s="100"/>
      <c r="M13" s="210"/>
      <c r="N13"/>
      <c r="O13"/>
    </row>
    <row r="14" spans="1:18" s="76" customFormat="1" collapsed="1" x14ac:dyDescent="0.25">
      <c r="B14" s="97" t="s">
        <v>179</v>
      </c>
      <c r="C14" s="109" t="s">
        <v>187</v>
      </c>
      <c r="D14" s="315" t="s">
        <v>739</v>
      </c>
      <c r="E14" s="276" t="s">
        <v>190</v>
      </c>
      <c r="F14" s="318" t="s">
        <v>739</v>
      </c>
      <c r="G14" s="276" t="s">
        <v>187</v>
      </c>
      <c r="H14" s="271">
        <v>647374.20000000007</v>
      </c>
      <c r="J14" s="99"/>
      <c r="M14" s="209">
        <v>0</v>
      </c>
      <c r="N14" t="s">
        <v>348</v>
      </c>
      <c r="O14"/>
    </row>
    <row r="15" spans="1:18" s="76" customFormat="1" x14ac:dyDescent="0.25">
      <c r="B15" s="97" t="s">
        <v>191</v>
      </c>
      <c r="C15" s="109" t="s">
        <v>232</v>
      </c>
      <c r="D15" s="315" t="s">
        <v>739</v>
      </c>
      <c r="E15" s="276" t="s">
        <v>190</v>
      </c>
      <c r="F15" s="318" t="s">
        <v>739</v>
      </c>
      <c r="G15" s="279"/>
      <c r="H15" s="271">
        <v>30424.924500000001</v>
      </c>
      <c r="J15" s="99"/>
      <c r="M15" s="209"/>
      <c r="N15"/>
      <c r="O15"/>
    </row>
    <row r="16" spans="1:18" s="76" customFormat="1" ht="16.5" thickBot="1" x14ac:dyDescent="0.3">
      <c r="B16" s="97" t="s">
        <v>192</v>
      </c>
      <c r="C16" s="109" t="s">
        <v>232</v>
      </c>
      <c r="D16" s="316" t="s">
        <v>739</v>
      </c>
      <c r="E16" s="280"/>
      <c r="F16" s="319" t="s">
        <v>739</v>
      </c>
      <c r="G16" s="276" t="s">
        <v>232</v>
      </c>
      <c r="H16" s="272">
        <v>-28621.32</v>
      </c>
      <c r="J16" s="99"/>
      <c r="M16" s="206"/>
      <c r="N16"/>
      <c r="O16"/>
    </row>
    <row r="17" spans="2:18" s="76" customFormat="1" ht="15.75" hidden="1" outlineLevel="1" x14ac:dyDescent="0.25">
      <c r="B17" s="97" t="s">
        <v>347</v>
      </c>
      <c r="C17" s="109"/>
      <c r="D17" s="281">
        <v>0</v>
      </c>
      <c r="E17" s="280"/>
      <c r="F17" s="282"/>
      <c r="G17" s="276" t="s">
        <v>231</v>
      </c>
      <c r="H17" s="272">
        <v>0</v>
      </c>
      <c r="J17" s="99"/>
      <c r="M17" s="206"/>
      <c r="N17"/>
      <c r="O17"/>
    </row>
    <row r="18" spans="2:18" s="76" customFormat="1" ht="17.25" customHeight="1" collapsed="1" thickTop="1" x14ac:dyDescent="0.25">
      <c r="B18" s="97" t="s">
        <v>173</v>
      </c>
      <c r="C18" s="97"/>
      <c r="D18" s="283">
        <v>45925185.850000001</v>
      </c>
      <c r="E18" s="284" t="s">
        <v>137</v>
      </c>
      <c r="F18" s="285"/>
      <c r="G18" s="285"/>
      <c r="H18" s="273">
        <v>1950295.9153740001</v>
      </c>
      <c r="K18" s="76" t="s">
        <v>346</v>
      </c>
    </row>
    <row r="19" spans="2:18" s="76" customFormat="1" ht="25.5" customHeight="1" x14ac:dyDescent="0.2">
      <c r="D19" s="274" t="s">
        <v>185</v>
      </c>
      <c r="E19" s="286"/>
      <c r="F19" s="277"/>
      <c r="G19" s="277"/>
      <c r="H19" s="274" t="s">
        <v>186</v>
      </c>
      <c r="M19" s="404" t="s">
        <v>189</v>
      </c>
      <c r="N19" s="404"/>
      <c r="O19" s="404"/>
    </row>
    <row r="20" spans="2:18" s="76" customFormat="1" x14ac:dyDescent="0.25">
      <c r="D20" s="286"/>
      <c r="E20" s="286"/>
      <c r="F20" s="287" t="s">
        <v>183</v>
      </c>
      <c r="G20" s="288" t="s">
        <v>186</v>
      </c>
      <c r="H20" s="271">
        <v>1950295.9153740001</v>
      </c>
      <c r="L20" s="207" t="s">
        <v>190</v>
      </c>
      <c r="M20" s="118">
        <v>58067.76</v>
      </c>
      <c r="N20" t="s">
        <v>345</v>
      </c>
      <c r="O20"/>
    </row>
    <row r="21" spans="2:18" s="76" customFormat="1" ht="15.75" thickBot="1" x14ac:dyDescent="0.3">
      <c r="D21" s="286"/>
      <c r="E21" s="286"/>
      <c r="F21" s="287" t="s">
        <v>182</v>
      </c>
      <c r="G21" s="288" t="s">
        <v>185</v>
      </c>
      <c r="H21" s="275">
        <v>45925185.850000001</v>
      </c>
      <c r="L21" s="207" t="s">
        <v>190</v>
      </c>
      <c r="M21" s="119">
        <v>-58887</v>
      </c>
      <c r="N21" t="s">
        <v>344</v>
      </c>
      <c r="O21"/>
      <c r="R21" s="126"/>
    </row>
    <row r="22" spans="2:18" s="76" customFormat="1" ht="15" customHeight="1" thickTop="1" thickBot="1" x14ac:dyDescent="0.3">
      <c r="D22" s="286"/>
      <c r="E22" s="286"/>
      <c r="F22" s="287" t="s">
        <v>184</v>
      </c>
      <c r="G22" s="287"/>
      <c r="H22" s="320" t="s">
        <v>739</v>
      </c>
      <c r="I22" s="107" t="s">
        <v>137</v>
      </c>
      <c r="L22" s="207" t="s">
        <v>190</v>
      </c>
      <c r="M22" s="118">
        <v>-819.23999999999796</v>
      </c>
      <c r="N22" t="s">
        <v>343</v>
      </c>
      <c r="O22"/>
    </row>
    <row r="23" spans="2:18" s="76" customFormat="1" ht="15.75" thickTop="1" x14ac:dyDescent="0.25">
      <c r="D23" s="277"/>
      <c r="E23" s="277"/>
      <c r="F23" s="277"/>
      <c r="G23" s="277"/>
      <c r="H23" s="277"/>
      <c r="M23" s="206" t="s">
        <v>342</v>
      </c>
      <c r="N23"/>
      <c r="O23"/>
    </row>
    <row r="24" spans="2:18" x14ac:dyDescent="0.25">
      <c r="D24" s="202"/>
      <c r="E24" s="202"/>
      <c r="F24" s="202"/>
      <c r="G24" s="202"/>
      <c r="H24" s="202"/>
    </row>
    <row r="27" spans="2:18" ht="21" customHeight="1" x14ac:dyDescent="0.25">
      <c r="B27" t="s">
        <v>341</v>
      </c>
      <c r="D27" s="110"/>
      <c r="H27" s="124"/>
    </row>
    <row r="28" spans="2:18" x14ac:dyDescent="0.25">
      <c r="B28" t="s">
        <v>340</v>
      </c>
    </row>
    <row r="29" spans="2:18" x14ac:dyDescent="0.25">
      <c r="B29" t="s">
        <v>339</v>
      </c>
      <c r="D29" s="91"/>
      <c r="N29" s="404" t="s">
        <v>189</v>
      </c>
      <c r="O29" s="404"/>
      <c r="P29" s="404"/>
    </row>
    <row r="30" spans="2:18" x14ac:dyDescent="0.25">
      <c r="N30" s="205">
        <v>0</v>
      </c>
      <c r="O30" t="s">
        <v>338</v>
      </c>
    </row>
    <row r="31" spans="2:18" x14ac:dyDescent="0.25">
      <c r="N31" s="94">
        <v>0</v>
      </c>
      <c r="O31" t="s">
        <v>337</v>
      </c>
    </row>
    <row r="32" spans="2:18" x14ac:dyDescent="0.25">
      <c r="N32" s="90">
        <v>0</v>
      </c>
      <c r="O32" t="s">
        <v>336</v>
      </c>
    </row>
    <row r="33" spans="2:15" x14ac:dyDescent="0.25">
      <c r="N33" s="90">
        <v>0</v>
      </c>
      <c r="O33" t="s">
        <v>335</v>
      </c>
    </row>
    <row r="36" spans="2:15" x14ac:dyDescent="0.25">
      <c r="B36" s="123"/>
    </row>
  </sheetData>
  <mergeCells count="7">
    <mergeCell ref="A3:R3"/>
    <mergeCell ref="B5:I5"/>
    <mergeCell ref="B6:I6"/>
    <mergeCell ref="B7:I7"/>
    <mergeCell ref="N29:P29"/>
    <mergeCell ref="M9:O9"/>
    <mergeCell ref="M19:O19"/>
  </mergeCells>
  <pageMargins left="0.7" right="0.7" top="0.75" bottom="0.75" header="0.3" footer="0.2"/>
  <pageSetup orientation="portrait" horizontalDpi="1200" verticalDpi="1200" r:id="rId1"/>
  <headerFooter alignWithMargins="0">
    <oddFooter>&amp;L&amp;Z&amp;F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workbookViewId="0">
      <pane xSplit="2" ySplit="2" topLeftCell="C3" activePane="bottomRight" state="frozen"/>
      <selection activeCell="H15" sqref="H15"/>
      <selection pane="topRight" activeCell="H15" sqref="H15"/>
      <selection pane="bottomLeft" activeCell="H15" sqref="H15"/>
      <selection pane="bottomRight" activeCell="H15" sqref="H15"/>
    </sheetView>
  </sheetViews>
  <sheetFormatPr defaultRowHeight="15" x14ac:dyDescent="0.25"/>
  <cols>
    <col min="1" max="1" width="4.85546875" customWidth="1"/>
    <col min="2" max="2" width="15.5703125" bestFit="1" customWidth="1"/>
    <col min="3" max="4" width="15.85546875" bestFit="1" customWidth="1"/>
    <col min="11" max="12" width="9.85546875" bestFit="1" customWidth="1"/>
    <col min="16" max="17" width="10.140625" bestFit="1" customWidth="1"/>
  </cols>
  <sheetData>
    <row r="1" spans="1:17" x14ac:dyDescent="0.25">
      <c r="A1" s="36" t="s">
        <v>456</v>
      </c>
      <c r="B1" s="265"/>
    </row>
    <row r="2" spans="1:17" x14ac:dyDescent="0.25">
      <c r="A2" s="36" t="s">
        <v>455</v>
      </c>
      <c r="B2" s="265"/>
    </row>
    <row r="3" spans="1:17" x14ac:dyDescent="0.25">
      <c r="A3" s="32" t="s">
        <v>461</v>
      </c>
      <c r="B3" s="265"/>
    </row>
    <row r="5" spans="1:17" x14ac:dyDescent="0.25">
      <c r="B5" t="s">
        <v>454</v>
      </c>
      <c r="C5" s="256">
        <v>19449.009999999998</v>
      </c>
    </row>
    <row r="6" spans="1:17" x14ac:dyDescent="0.25">
      <c r="B6" t="s">
        <v>453</v>
      </c>
      <c r="C6" s="266">
        <v>113868.48000000001</v>
      </c>
    </row>
    <row r="9" spans="1:17" ht="15.75" thickBot="1" x14ac:dyDescent="0.3">
      <c r="B9" t="s">
        <v>460</v>
      </c>
    </row>
    <row r="10" spans="1:17" ht="15.75" thickTop="1" x14ac:dyDescent="0.25">
      <c r="B10" s="264" t="s">
        <v>452</v>
      </c>
      <c r="C10" s="263" t="s">
        <v>451</v>
      </c>
      <c r="D10" s="263" t="s">
        <v>450</v>
      </c>
      <c r="E10" s="262">
        <v>44197</v>
      </c>
      <c r="F10" s="262">
        <v>44228</v>
      </c>
      <c r="G10" s="262">
        <v>44256</v>
      </c>
      <c r="H10" s="262">
        <v>44287</v>
      </c>
      <c r="I10" s="262">
        <v>44317</v>
      </c>
      <c r="J10" s="262">
        <v>44348</v>
      </c>
      <c r="K10" s="262">
        <v>44378</v>
      </c>
      <c r="L10" s="262">
        <v>44409</v>
      </c>
      <c r="M10" s="262">
        <v>44440</v>
      </c>
      <c r="N10" s="262">
        <v>44470</v>
      </c>
      <c r="O10" s="262">
        <v>44501</v>
      </c>
      <c r="P10" s="262">
        <v>44531</v>
      </c>
      <c r="Q10" s="261" t="s">
        <v>449</v>
      </c>
    </row>
    <row r="11" spans="1:17" x14ac:dyDescent="0.25">
      <c r="B11" s="260">
        <v>92001233</v>
      </c>
      <c r="C11" s="259" t="s">
        <v>447</v>
      </c>
      <c r="D11" s="259" t="s">
        <v>448</v>
      </c>
      <c r="E11" s="258">
        <v>0</v>
      </c>
      <c r="F11" s="258">
        <v>0</v>
      </c>
      <c r="G11" s="258">
        <v>3322.13</v>
      </c>
      <c r="H11" s="258">
        <v>6090.51</v>
      </c>
      <c r="I11" s="258">
        <v>4983.1499999999996</v>
      </c>
      <c r="J11" s="258">
        <v>5536.83</v>
      </c>
      <c r="K11" s="258">
        <v>0</v>
      </c>
      <c r="L11" s="258">
        <v>-8443.61</v>
      </c>
      <c r="M11" s="258">
        <v>0</v>
      </c>
      <c r="N11" s="258">
        <v>0</v>
      </c>
      <c r="O11" s="258">
        <v>0</v>
      </c>
      <c r="P11" s="258">
        <v>0</v>
      </c>
      <c r="Q11" s="257">
        <v>11489.009999999998</v>
      </c>
    </row>
    <row r="12" spans="1:17" x14ac:dyDescent="0.25">
      <c r="B12" s="260">
        <v>92301153</v>
      </c>
      <c r="C12" s="259" t="s">
        <v>447</v>
      </c>
      <c r="D12" s="259" t="s">
        <v>446</v>
      </c>
      <c r="E12" s="258">
        <v>0</v>
      </c>
      <c r="F12" s="258">
        <v>0</v>
      </c>
      <c r="G12" s="258">
        <v>7960</v>
      </c>
      <c r="H12" s="258">
        <v>0</v>
      </c>
      <c r="I12" s="258">
        <v>0</v>
      </c>
      <c r="J12" s="258">
        <v>0</v>
      </c>
      <c r="K12" s="258">
        <v>0</v>
      </c>
      <c r="L12" s="258">
        <v>0</v>
      </c>
      <c r="M12" s="258">
        <v>0</v>
      </c>
      <c r="N12" s="258">
        <v>0</v>
      </c>
      <c r="O12" s="258">
        <v>0</v>
      </c>
      <c r="P12" s="258">
        <v>0</v>
      </c>
      <c r="Q12" s="257">
        <v>7960</v>
      </c>
    </row>
    <row r="13" spans="1:17" x14ac:dyDescent="0.25">
      <c r="Q13" s="256">
        <v>19449.009999999998</v>
      </c>
    </row>
    <row r="15" spans="1:17" x14ac:dyDescent="0.25">
      <c r="B15" t="s">
        <v>453</v>
      </c>
      <c r="C15" s="267">
        <v>9489.0400000000009</v>
      </c>
      <c r="D15" s="267">
        <v>113868.48000000001</v>
      </c>
    </row>
  </sheetData>
  <pageMargins left="0.7" right="0.7" top="0.75" bottom="0.75" header="0.3" footer="0.3"/>
  <pageSetup orientation="portrait" horizontalDpi="90" verticalDpi="9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283"/>
  <sheetViews>
    <sheetView zoomScale="115" zoomScaleNormal="115" workbookViewId="0">
      <pane xSplit="5" ySplit="8" topLeftCell="F9" activePane="bottomRight" state="frozen"/>
      <selection activeCell="A3" sqref="A3"/>
      <selection pane="topRight" activeCell="A3" sqref="A3"/>
      <selection pane="bottomLeft" activeCell="A3" sqref="A3"/>
      <selection pane="bottomRight" activeCell="S275" sqref="S275:S277"/>
    </sheetView>
  </sheetViews>
  <sheetFormatPr defaultRowHeight="12.75" x14ac:dyDescent="0.25"/>
  <cols>
    <col min="1" max="1" width="3.42578125" style="156" customWidth="1"/>
    <col min="2" max="2" width="7.5703125" style="156" bestFit="1" customWidth="1"/>
    <col min="3" max="3" width="4.5703125" style="156" bestFit="1" customWidth="1"/>
    <col min="4" max="4" width="3.85546875" style="156" bestFit="1" customWidth="1"/>
    <col min="5" max="5" width="8.42578125" style="156" bestFit="1" customWidth="1"/>
    <col min="6" max="14" width="12.7109375" style="156" customWidth="1"/>
    <col min="15" max="15" width="11.85546875" style="156" customWidth="1"/>
    <col min="16" max="16" width="8.28515625" style="156" customWidth="1"/>
    <col min="17" max="17" width="12.7109375" style="156" customWidth="1"/>
    <col min="18" max="18" width="11.7109375" style="156" customWidth="1"/>
    <col min="19" max="19" width="10.5703125" style="156" bestFit="1" customWidth="1"/>
    <col min="20" max="20" width="3.7109375" style="156" customWidth="1"/>
    <col min="21" max="21" width="12.7109375" style="156" bestFit="1" customWidth="1"/>
    <col min="22" max="22" width="3" style="156" customWidth="1"/>
    <col min="23" max="23" width="12.7109375" style="156" customWidth="1"/>
    <col min="24" max="24" width="8.42578125" style="156" bestFit="1" customWidth="1"/>
    <col min="25" max="16384" width="9.140625" style="156"/>
  </cols>
  <sheetData>
    <row r="1" spans="1:24" ht="26.25" x14ac:dyDescent="0.4">
      <c r="A1" s="313" t="s">
        <v>740</v>
      </c>
    </row>
    <row r="3" spans="1:24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</row>
    <row r="5" spans="1:24" ht="21" x14ac:dyDescent="0.35">
      <c r="A5" s="186" t="s">
        <v>280</v>
      </c>
      <c r="P5" s="309"/>
    </row>
    <row r="6" spans="1:24" x14ac:dyDescent="0.25">
      <c r="A6" s="186" t="s">
        <v>279</v>
      </c>
      <c r="Q6" s="187"/>
      <c r="R6" s="187"/>
      <c r="S6" s="187"/>
      <c r="T6" s="187"/>
    </row>
    <row r="7" spans="1:24" x14ac:dyDescent="0.25">
      <c r="F7" s="188"/>
      <c r="G7" s="188"/>
      <c r="H7" s="189"/>
      <c r="M7" s="188"/>
    </row>
    <row r="8" spans="1:24" s="190" customFormat="1" ht="39" thickBot="1" x14ac:dyDescent="0.3">
      <c r="B8" s="248" t="s">
        <v>278</v>
      </c>
      <c r="C8" s="248" t="s">
        <v>277</v>
      </c>
      <c r="D8" s="248" t="s">
        <v>276</v>
      </c>
      <c r="E8" s="249" t="s">
        <v>275</v>
      </c>
      <c r="F8" s="249" t="s">
        <v>274</v>
      </c>
      <c r="G8" s="249" t="s">
        <v>273</v>
      </c>
      <c r="H8" s="249" t="s">
        <v>272</v>
      </c>
      <c r="I8" s="250" t="s">
        <v>271</v>
      </c>
      <c r="J8" s="250" t="s">
        <v>270</v>
      </c>
      <c r="K8" s="250" t="s">
        <v>269</v>
      </c>
      <c r="L8" s="250" t="s">
        <v>268</v>
      </c>
      <c r="M8" s="250" t="s">
        <v>267</v>
      </c>
      <c r="N8" s="250" t="s">
        <v>266</v>
      </c>
      <c r="O8" s="250" t="s">
        <v>265</v>
      </c>
      <c r="P8" s="250" t="s">
        <v>264</v>
      </c>
      <c r="Q8" s="250" t="s">
        <v>263</v>
      </c>
      <c r="R8" s="250" t="s">
        <v>262</v>
      </c>
      <c r="S8" s="250" t="s">
        <v>261</v>
      </c>
      <c r="T8" s="250"/>
      <c r="U8" s="250" t="s">
        <v>260</v>
      </c>
      <c r="V8" s="250"/>
      <c r="W8" s="250" t="s">
        <v>259</v>
      </c>
    </row>
    <row r="9" spans="1:24" ht="13.5" thickTop="1" x14ac:dyDescent="0.25">
      <c r="B9" s="191">
        <v>1</v>
      </c>
      <c r="C9" s="191">
        <v>11</v>
      </c>
      <c r="D9" s="191">
        <v>2020</v>
      </c>
      <c r="E9" s="251" t="s">
        <v>475</v>
      </c>
      <c r="F9" s="369"/>
      <c r="G9" s="370"/>
      <c r="H9" s="371"/>
      <c r="I9" s="334"/>
      <c r="J9" s="372"/>
      <c r="K9" s="373"/>
      <c r="L9" s="291">
        <v>0</v>
      </c>
      <c r="M9" s="385" t="s">
        <v>739</v>
      </c>
      <c r="N9" s="386" t="s">
        <v>739</v>
      </c>
      <c r="O9" s="386" t="s">
        <v>739</v>
      </c>
      <c r="P9" s="387" t="s">
        <v>739</v>
      </c>
      <c r="Q9" s="386" t="s">
        <v>739</v>
      </c>
      <c r="R9" s="372" t="s">
        <v>739</v>
      </c>
      <c r="S9" s="373" t="s">
        <v>739</v>
      </c>
      <c r="T9" s="253"/>
      <c r="U9" s="162">
        <v>414925.08120139991</v>
      </c>
      <c r="V9" s="162"/>
      <c r="W9" s="162">
        <v>414925.08120139991</v>
      </c>
      <c r="X9" s="192"/>
    </row>
    <row r="10" spans="1:24" x14ac:dyDescent="0.25">
      <c r="B10" s="193">
        <v>1</v>
      </c>
      <c r="C10" s="193">
        <v>12</v>
      </c>
      <c r="D10" s="193">
        <v>2020</v>
      </c>
      <c r="E10" s="251" t="s">
        <v>476</v>
      </c>
      <c r="F10" s="374"/>
      <c r="G10" s="375"/>
      <c r="H10" s="376"/>
      <c r="I10" s="336"/>
      <c r="J10" s="377"/>
      <c r="K10" s="378"/>
      <c r="L10" s="291">
        <v>0</v>
      </c>
      <c r="M10" s="388" t="s">
        <v>739</v>
      </c>
      <c r="N10" s="389" t="s">
        <v>739</v>
      </c>
      <c r="O10" s="389" t="s">
        <v>739</v>
      </c>
      <c r="P10" s="390" t="s">
        <v>739</v>
      </c>
      <c r="Q10" s="389" t="s">
        <v>739</v>
      </c>
      <c r="R10" s="377" t="s">
        <v>739</v>
      </c>
      <c r="S10" s="378" t="s">
        <v>739</v>
      </c>
      <c r="T10" s="253"/>
      <c r="U10" s="162">
        <v>1234229.380575422</v>
      </c>
      <c r="V10" s="162"/>
      <c r="W10" s="162">
        <v>819304.29937402206</v>
      </c>
    </row>
    <row r="11" spans="1:24" x14ac:dyDescent="0.25">
      <c r="B11" s="193">
        <v>1</v>
      </c>
      <c r="C11" s="193">
        <v>1</v>
      </c>
      <c r="D11" s="193">
        <v>2021</v>
      </c>
      <c r="E11" s="251" t="s">
        <v>477</v>
      </c>
      <c r="F11" s="374"/>
      <c r="G11" s="375"/>
      <c r="H11" s="376"/>
      <c r="I11" s="336"/>
      <c r="J11" s="377"/>
      <c r="K11" s="378"/>
      <c r="L11" s="291">
        <v>0</v>
      </c>
      <c r="M11" s="388" t="s">
        <v>739</v>
      </c>
      <c r="N11" s="389" t="s">
        <v>739</v>
      </c>
      <c r="O11" s="389" t="s">
        <v>739</v>
      </c>
      <c r="P11" s="390" t="s">
        <v>739</v>
      </c>
      <c r="Q11" s="389" t="s">
        <v>739</v>
      </c>
      <c r="R11" s="377" t="s">
        <v>739</v>
      </c>
      <c r="S11" s="378" t="s">
        <v>739</v>
      </c>
      <c r="T11" s="253"/>
      <c r="U11" s="162">
        <v>2088810.3467467348</v>
      </c>
      <c r="V11" s="162"/>
      <c r="W11" s="162">
        <v>854580.96617131284</v>
      </c>
    </row>
    <row r="12" spans="1:24" x14ac:dyDescent="0.25">
      <c r="B12" s="193">
        <v>1</v>
      </c>
      <c r="C12" s="193">
        <v>2</v>
      </c>
      <c r="D12" s="193">
        <v>2021</v>
      </c>
      <c r="E12" s="251" t="s">
        <v>478</v>
      </c>
      <c r="F12" s="374"/>
      <c r="G12" s="375"/>
      <c r="H12" s="376"/>
      <c r="I12" s="336"/>
      <c r="J12" s="377"/>
      <c r="K12" s="378"/>
      <c r="L12" s="291">
        <v>0</v>
      </c>
      <c r="M12" s="388" t="s">
        <v>739</v>
      </c>
      <c r="N12" s="389" t="s">
        <v>739</v>
      </c>
      <c r="O12" s="389" t="s">
        <v>739</v>
      </c>
      <c r="P12" s="390" t="s">
        <v>739</v>
      </c>
      <c r="Q12" s="389" t="s">
        <v>739</v>
      </c>
      <c r="R12" s="377" t="s">
        <v>739</v>
      </c>
      <c r="S12" s="378" t="s">
        <v>739</v>
      </c>
      <c r="T12" s="253"/>
      <c r="U12" s="162">
        <v>1798071.4009021199</v>
      </c>
      <c r="V12" s="162"/>
      <c r="W12" s="162">
        <v>-290738.94584461488</v>
      </c>
    </row>
    <row r="13" spans="1:24" x14ac:dyDescent="0.25">
      <c r="B13" s="193">
        <v>1</v>
      </c>
      <c r="C13" s="193">
        <v>3</v>
      </c>
      <c r="D13" s="193">
        <v>2021</v>
      </c>
      <c r="E13" s="251" t="s">
        <v>479</v>
      </c>
      <c r="F13" s="374"/>
      <c r="G13" s="375"/>
      <c r="H13" s="376"/>
      <c r="I13" s="336"/>
      <c r="J13" s="377"/>
      <c r="K13" s="378"/>
      <c r="L13" s="291">
        <v>0</v>
      </c>
      <c r="M13" s="388" t="s">
        <v>739</v>
      </c>
      <c r="N13" s="389" t="s">
        <v>739</v>
      </c>
      <c r="O13" s="389" t="s">
        <v>739</v>
      </c>
      <c r="P13" s="390" t="s">
        <v>739</v>
      </c>
      <c r="Q13" s="389" t="s">
        <v>739</v>
      </c>
      <c r="R13" s="377" t="s">
        <v>739</v>
      </c>
      <c r="S13" s="378" t="s">
        <v>739</v>
      </c>
      <c r="T13" s="253"/>
      <c r="U13" s="162">
        <v>2100782.795323485</v>
      </c>
      <c r="V13" s="162"/>
      <c r="W13" s="162">
        <v>302711.39442136511</v>
      </c>
    </row>
    <row r="14" spans="1:24" x14ac:dyDescent="0.25">
      <c r="B14" s="193">
        <v>1</v>
      </c>
      <c r="C14" s="193">
        <v>4</v>
      </c>
      <c r="D14" s="193">
        <v>2021</v>
      </c>
      <c r="E14" s="251" t="s">
        <v>480</v>
      </c>
      <c r="F14" s="374"/>
      <c r="G14" s="375"/>
      <c r="H14" s="376"/>
      <c r="I14" s="336"/>
      <c r="J14" s="377"/>
      <c r="K14" s="378"/>
      <c r="L14" s="291">
        <v>0</v>
      </c>
      <c r="M14" s="388" t="s">
        <v>739</v>
      </c>
      <c r="N14" s="389" t="s">
        <v>739</v>
      </c>
      <c r="O14" s="389" t="s">
        <v>739</v>
      </c>
      <c r="P14" s="390" t="s">
        <v>739</v>
      </c>
      <c r="Q14" s="389" t="s">
        <v>739</v>
      </c>
      <c r="R14" s="377" t="s">
        <v>739</v>
      </c>
      <c r="S14" s="378" t="s">
        <v>739</v>
      </c>
      <c r="T14" s="253"/>
      <c r="U14" s="162">
        <v>2068054.7715606808</v>
      </c>
      <c r="V14" s="162"/>
      <c r="W14" s="162">
        <v>-32728.023762804223</v>
      </c>
    </row>
    <row r="15" spans="1:24" x14ac:dyDescent="0.25">
      <c r="B15" s="193">
        <v>1</v>
      </c>
      <c r="C15" s="193">
        <v>5</v>
      </c>
      <c r="D15" s="193">
        <v>2021</v>
      </c>
      <c r="E15" s="251" t="s">
        <v>481</v>
      </c>
      <c r="F15" s="374"/>
      <c r="G15" s="375"/>
      <c r="H15" s="376"/>
      <c r="I15" s="336"/>
      <c r="J15" s="377"/>
      <c r="K15" s="378"/>
      <c r="L15" s="291">
        <v>0</v>
      </c>
      <c r="M15" s="388" t="s">
        <v>739</v>
      </c>
      <c r="N15" s="389" t="s">
        <v>739</v>
      </c>
      <c r="O15" s="389" t="s">
        <v>739</v>
      </c>
      <c r="P15" s="390" t="s">
        <v>739</v>
      </c>
      <c r="Q15" s="389" t="s">
        <v>739</v>
      </c>
      <c r="R15" s="377" t="s">
        <v>739</v>
      </c>
      <c r="S15" s="378" t="s">
        <v>739</v>
      </c>
      <c r="T15" s="253"/>
      <c r="U15" s="162">
        <v>2692119.6323972344</v>
      </c>
      <c r="V15" s="162"/>
      <c r="W15" s="162">
        <v>624064.86083655362</v>
      </c>
    </row>
    <row r="16" spans="1:24" x14ac:dyDescent="0.25">
      <c r="B16" s="193">
        <v>1</v>
      </c>
      <c r="C16" s="193">
        <v>6</v>
      </c>
      <c r="D16" s="193">
        <v>2021</v>
      </c>
      <c r="E16" s="251" t="s">
        <v>482</v>
      </c>
      <c r="F16" s="374"/>
      <c r="G16" s="375"/>
      <c r="H16" s="376"/>
      <c r="I16" s="336"/>
      <c r="J16" s="377"/>
      <c r="K16" s="378"/>
      <c r="L16" s="291">
        <v>0</v>
      </c>
      <c r="M16" s="388" t="s">
        <v>739</v>
      </c>
      <c r="N16" s="389" t="s">
        <v>739</v>
      </c>
      <c r="O16" s="389" t="s">
        <v>739</v>
      </c>
      <c r="P16" s="390" t="s">
        <v>739</v>
      </c>
      <c r="Q16" s="389" t="s">
        <v>739</v>
      </c>
      <c r="R16" s="377" t="s">
        <v>739</v>
      </c>
      <c r="S16" s="378" t="s">
        <v>739</v>
      </c>
      <c r="T16" s="253"/>
      <c r="U16" s="162">
        <v>2784584.1845079185</v>
      </c>
      <c r="V16" s="162"/>
      <c r="W16" s="162">
        <v>92464.552110684104</v>
      </c>
    </row>
    <row r="17" spans="2:24" x14ac:dyDescent="0.25">
      <c r="B17" s="193">
        <v>1</v>
      </c>
      <c r="C17" s="193">
        <v>7</v>
      </c>
      <c r="D17" s="193">
        <v>2021</v>
      </c>
      <c r="E17" s="251" t="s">
        <v>483</v>
      </c>
      <c r="F17" s="374"/>
      <c r="G17" s="375"/>
      <c r="H17" s="376"/>
      <c r="I17" s="336"/>
      <c r="J17" s="377"/>
      <c r="K17" s="378"/>
      <c r="L17" s="291">
        <v>0</v>
      </c>
      <c r="M17" s="388" t="s">
        <v>739</v>
      </c>
      <c r="N17" s="389" t="s">
        <v>739</v>
      </c>
      <c r="O17" s="389" t="s">
        <v>739</v>
      </c>
      <c r="P17" s="390" t="s">
        <v>739</v>
      </c>
      <c r="Q17" s="389" t="s">
        <v>739</v>
      </c>
      <c r="R17" s="377" t="s">
        <v>739</v>
      </c>
      <c r="S17" s="378" t="s">
        <v>739</v>
      </c>
      <c r="T17" s="253"/>
      <c r="U17" s="162">
        <v>2835435.0798895089</v>
      </c>
      <c r="V17" s="162"/>
      <c r="W17" s="162">
        <v>50850.895381590351</v>
      </c>
    </row>
    <row r="18" spans="2:24" x14ac:dyDescent="0.25">
      <c r="B18" s="193">
        <v>1</v>
      </c>
      <c r="C18" s="193">
        <v>8</v>
      </c>
      <c r="D18" s="193">
        <v>2021</v>
      </c>
      <c r="E18" s="251" t="s">
        <v>484</v>
      </c>
      <c r="F18" s="374"/>
      <c r="G18" s="375"/>
      <c r="H18" s="376"/>
      <c r="I18" s="336"/>
      <c r="J18" s="377"/>
      <c r="K18" s="378"/>
      <c r="L18" s="291">
        <v>0</v>
      </c>
      <c r="M18" s="388" t="s">
        <v>739</v>
      </c>
      <c r="N18" s="389" t="s">
        <v>739</v>
      </c>
      <c r="O18" s="389" t="s">
        <v>739</v>
      </c>
      <c r="P18" s="390" t="s">
        <v>739</v>
      </c>
      <c r="Q18" s="389" t="s">
        <v>739</v>
      </c>
      <c r="R18" s="377" t="s">
        <v>739</v>
      </c>
      <c r="S18" s="378" t="s">
        <v>739</v>
      </c>
      <c r="T18" s="253"/>
      <c r="U18" s="162">
        <v>2645058.872913132</v>
      </c>
      <c r="V18" s="162"/>
      <c r="W18" s="162">
        <v>-190376.20697637694</v>
      </c>
    </row>
    <row r="19" spans="2:24" x14ac:dyDescent="0.25">
      <c r="B19" s="193">
        <v>1</v>
      </c>
      <c r="C19" s="193">
        <v>9</v>
      </c>
      <c r="D19" s="193">
        <v>2021</v>
      </c>
      <c r="E19" s="252" t="s">
        <v>485</v>
      </c>
      <c r="F19" s="374"/>
      <c r="G19" s="375"/>
      <c r="H19" s="376"/>
      <c r="I19" s="336"/>
      <c r="J19" s="377"/>
      <c r="K19" s="378"/>
      <c r="L19" s="291">
        <v>0</v>
      </c>
      <c r="M19" s="388" t="s">
        <v>739</v>
      </c>
      <c r="N19" s="389" t="s">
        <v>739</v>
      </c>
      <c r="O19" s="389" t="s">
        <v>739</v>
      </c>
      <c r="P19" s="390" t="s">
        <v>739</v>
      </c>
      <c r="Q19" s="389" t="s">
        <v>739</v>
      </c>
      <c r="R19" s="377" t="s">
        <v>739</v>
      </c>
      <c r="S19" s="378" t="s">
        <v>739</v>
      </c>
      <c r="T19" s="253"/>
      <c r="U19" s="162">
        <v>2763190.6450633709</v>
      </c>
      <c r="V19" s="162"/>
      <c r="W19" s="162">
        <v>118131.77215023898</v>
      </c>
    </row>
    <row r="20" spans="2:24" x14ac:dyDescent="0.25">
      <c r="B20" s="193">
        <v>1</v>
      </c>
      <c r="C20" s="193">
        <v>10</v>
      </c>
      <c r="D20" s="193">
        <v>2021</v>
      </c>
      <c r="E20" s="251" t="s">
        <v>486</v>
      </c>
      <c r="F20" s="374"/>
      <c r="G20" s="375"/>
      <c r="H20" s="376"/>
      <c r="I20" s="336"/>
      <c r="J20" s="377"/>
      <c r="K20" s="378"/>
      <c r="L20" s="291">
        <v>0</v>
      </c>
      <c r="M20" s="388" t="s">
        <v>739</v>
      </c>
      <c r="N20" s="389" t="s">
        <v>739</v>
      </c>
      <c r="O20" s="389" t="s">
        <v>739</v>
      </c>
      <c r="P20" s="390" t="s">
        <v>739</v>
      </c>
      <c r="Q20" s="389" t="s">
        <v>739</v>
      </c>
      <c r="R20" s="377" t="s">
        <v>739</v>
      </c>
      <c r="S20" s="378" t="s">
        <v>739</v>
      </c>
      <c r="T20" s="253"/>
      <c r="U20" s="162">
        <v>3127897.2173472643</v>
      </c>
      <c r="V20" s="162"/>
      <c r="W20" s="162">
        <v>364706.57228389336</v>
      </c>
    </row>
    <row r="21" spans="2:24" x14ac:dyDescent="0.25">
      <c r="B21" s="193">
        <v>1</v>
      </c>
      <c r="C21" s="193">
        <v>11</v>
      </c>
      <c r="D21" s="193">
        <v>2021</v>
      </c>
      <c r="E21" s="251" t="s">
        <v>487</v>
      </c>
      <c r="F21" s="374"/>
      <c r="G21" s="375"/>
      <c r="H21" s="376"/>
      <c r="I21" s="336"/>
      <c r="J21" s="377"/>
      <c r="K21" s="378"/>
      <c r="L21" s="291">
        <v>0</v>
      </c>
      <c r="M21" s="388" t="s">
        <v>739</v>
      </c>
      <c r="N21" s="389" t="s">
        <v>739</v>
      </c>
      <c r="O21" s="389" t="s">
        <v>739</v>
      </c>
      <c r="P21" s="390" t="s">
        <v>739</v>
      </c>
      <c r="Q21" s="389" t="s">
        <v>739</v>
      </c>
      <c r="R21" s="377" t="s">
        <v>739</v>
      </c>
      <c r="S21" s="378" t="s">
        <v>739</v>
      </c>
      <c r="T21" s="253"/>
      <c r="U21" s="162">
        <v>3558570.5333689782</v>
      </c>
      <c r="V21" s="162"/>
      <c r="W21" s="162">
        <v>430673.31602171389</v>
      </c>
    </row>
    <row r="22" spans="2:24" x14ac:dyDescent="0.25">
      <c r="B22" s="193">
        <v>1</v>
      </c>
      <c r="C22" s="193">
        <v>12</v>
      </c>
      <c r="D22" s="193">
        <v>2021</v>
      </c>
      <c r="E22" s="251" t="s">
        <v>488</v>
      </c>
      <c r="F22" s="374"/>
      <c r="G22" s="375"/>
      <c r="H22" s="376"/>
      <c r="I22" s="336"/>
      <c r="J22" s="377"/>
      <c r="K22" s="378"/>
      <c r="L22" s="291">
        <v>0</v>
      </c>
      <c r="M22" s="388" t="s">
        <v>739</v>
      </c>
      <c r="N22" s="389" t="s">
        <v>739</v>
      </c>
      <c r="O22" s="389" t="s">
        <v>739</v>
      </c>
      <c r="P22" s="390" t="s">
        <v>739</v>
      </c>
      <c r="Q22" s="389" t="s">
        <v>739</v>
      </c>
      <c r="R22" s="377" t="s">
        <v>739</v>
      </c>
      <c r="S22" s="378" t="s">
        <v>739</v>
      </c>
      <c r="T22" s="292"/>
      <c r="U22" s="162">
        <v>3715730.6135950061</v>
      </c>
      <c r="V22" s="193"/>
      <c r="W22" s="162">
        <v>157160.08022602787</v>
      </c>
    </row>
    <row r="23" spans="2:24" x14ac:dyDescent="0.25">
      <c r="B23" s="193">
        <v>2</v>
      </c>
      <c r="C23" s="193">
        <v>1</v>
      </c>
      <c r="D23" s="193">
        <v>2022</v>
      </c>
      <c r="E23" s="251" t="s">
        <v>489</v>
      </c>
      <c r="F23" s="374"/>
      <c r="G23" s="375"/>
      <c r="H23" s="376"/>
      <c r="I23" s="336"/>
      <c r="J23" s="377"/>
      <c r="K23" s="378"/>
      <c r="L23" s="291">
        <v>0</v>
      </c>
      <c r="M23" s="388" t="s">
        <v>739</v>
      </c>
      <c r="N23" s="389" t="s">
        <v>739</v>
      </c>
      <c r="O23" s="389" t="s">
        <v>739</v>
      </c>
      <c r="P23" s="390" t="s">
        <v>739</v>
      </c>
      <c r="Q23" s="389" t="s">
        <v>739</v>
      </c>
      <c r="R23" s="377" t="s">
        <v>739</v>
      </c>
      <c r="S23" s="378" t="s">
        <v>739</v>
      </c>
      <c r="T23" s="292"/>
      <c r="U23" s="162">
        <v>3452058.0425889445</v>
      </c>
      <c r="V23" s="193"/>
      <c r="W23" s="162">
        <v>-263672.57100606151</v>
      </c>
    </row>
    <row r="24" spans="2:24" x14ac:dyDescent="0.25">
      <c r="B24" s="193">
        <v>2</v>
      </c>
      <c r="C24" s="193">
        <v>2</v>
      </c>
      <c r="D24" s="193">
        <v>2022</v>
      </c>
      <c r="E24" s="251" t="s">
        <v>490</v>
      </c>
      <c r="F24" s="374"/>
      <c r="G24" s="375"/>
      <c r="H24" s="376"/>
      <c r="I24" s="336"/>
      <c r="J24" s="377"/>
      <c r="K24" s="378"/>
      <c r="L24" s="291">
        <v>0</v>
      </c>
      <c r="M24" s="388" t="s">
        <v>739</v>
      </c>
      <c r="N24" s="389" t="s">
        <v>739</v>
      </c>
      <c r="O24" s="389" t="s">
        <v>739</v>
      </c>
      <c r="P24" s="390" t="s">
        <v>739</v>
      </c>
      <c r="Q24" s="389" t="s">
        <v>739</v>
      </c>
      <c r="R24" s="377" t="s">
        <v>739</v>
      </c>
      <c r="S24" s="378" t="s">
        <v>739</v>
      </c>
      <c r="T24" s="292"/>
      <c r="U24" s="162">
        <v>3319272.9011610067</v>
      </c>
      <c r="V24" s="193"/>
      <c r="W24" s="162">
        <v>-132785.1414279379</v>
      </c>
    </row>
    <row r="25" spans="2:24" x14ac:dyDescent="0.25">
      <c r="B25" s="193">
        <v>2</v>
      </c>
      <c r="C25" s="193">
        <v>3</v>
      </c>
      <c r="D25" s="193">
        <v>2022</v>
      </c>
      <c r="E25" s="251" t="s">
        <v>491</v>
      </c>
      <c r="F25" s="374"/>
      <c r="G25" s="375"/>
      <c r="H25" s="376"/>
      <c r="I25" s="336"/>
      <c r="J25" s="377"/>
      <c r="K25" s="378"/>
      <c r="L25" s="291">
        <v>0</v>
      </c>
      <c r="M25" s="388" t="s">
        <v>739</v>
      </c>
      <c r="N25" s="389" t="s">
        <v>739</v>
      </c>
      <c r="O25" s="389" t="s">
        <v>739</v>
      </c>
      <c r="P25" s="390" t="s">
        <v>739</v>
      </c>
      <c r="Q25" s="389" t="s">
        <v>739</v>
      </c>
      <c r="R25" s="377" t="s">
        <v>739</v>
      </c>
      <c r="S25" s="378" t="s">
        <v>739</v>
      </c>
      <c r="T25" s="292"/>
      <c r="U25" s="162">
        <v>3658515.8234415506</v>
      </c>
      <c r="V25" s="193"/>
      <c r="W25" s="162">
        <v>339242.92228054395</v>
      </c>
      <c r="X25" s="187"/>
    </row>
    <row r="26" spans="2:24" x14ac:dyDescent="0.25">
      <c r="B26" s="193">
        <v>2</v>
      </c>
      <c r="C26" s="193">
        <v>4</v>
      </c>
      <c r="D26" s="193">
        <v>2022</v>
      </c>
      <c r="E26" s="251" t="s">
        <v>492</v>
      </c>
      <c r="F26" s="374"/>
      <c r="G26" s="375"/>
      <c r="H26" s="376"/>
      <c r="I26" s="336"/>
      <c r="J26" s="377"/>
      <c r="K26" s="378"/>
      <c r="L26" s="291">
        <v>0</v>
      </c>
      <c r="M26" s="388" t="s">
        <v>739</v>
      </c>
      <c r="N26" s="389" t="s">
        <v>739</v>
      </c>
      <c r="O26" s="389" t="s">
        <v>739</v>
      </c>
      <c r="P26" s="390" t="s">
        <v>739</v>
      </c>
      <c r="Q26" s="389" t="s">
        <v>739</v>
      </c>
      <c r="R26" s="377" t="s">
        <v>739</v>
      </c>
      <c r="S26" s="378" t="s">
        <v>739</v>
      </c>
      <c r="T26" s="292"/>
      <c r="U26" s="162">
        <v>3896456.1796096689</v>
      </c>
      <c r="V26" s="193"/>
      <c r="W26" s="162">
        <v>237940.35616811831</v>
      </c>
    </row>
    <row r="27" spans="2:24" x14ac:dyDescent="0.25">
      <c r="B27" s="193">
        <v>2</v>
      </c>
      <c r="C27" s="193">
        <v>5</v>
      </c>
      <c r="D27" s="193">
        <v>2022</v>
      </c>
      <c r="E27" s="251" t="s">
        <v>493</v>
      </c>
      <c r="F27" s="374"/>
      <c r="G27" s="375"/>
      <c r="H27" s="376"/>
      <c r="I27" s="336"/>
      <c r="J27" s="377"/>
      <c r="K27" s="378"/>
      <c r="L27" s="291">
        <v>0</v>
      </c>
      <c r="M27" s="388" t="s">
        <v>739</v>
      </c>
      <c r="N27" s="389" t="s">
        <v>739</v>
      </c>
      <c r="O27" s="389" t="s">
        <v>739</v>
      </c>
      <c r="P27" s="390" t="s">
        <v>739</v>
      </c>
      <c r="Q27" s="389" t="s">
        <v>739</v>
      </c>
      <c r="R27" s="377" t="s">
        <v>739</v>
      </c>
      <c r="S27" s="378" t="s">
        <v>739</v>
      </c>
      <c r="T27" s="292"/>
      <c r="U27" s="162">
        <v>3797909.3611735585</v>
      </c>
      <c r="V27" s="193"/>
      <c r="W27" s="162">
        <v>-98546.818436110392</v>
      </c>
    </row>
    <row r="28" spans="2:24" x14ac:dyDescent="0.25">
      <c r="B28" s="193">
        <v>2</v>
      </c>
      <c r="C28" s="193">
        <v>6</v>
      </c>
      <c r="D28" s="193">
        <v>2022</v>
      </c>
      <c r="E28" s="251" t="s">
        <v>494</v>
      </c>
      <c r="F28" s="374"/>
      <c r="G28" s="375"/>
      <c r="H28" s="376"/>
      <c r="I28" s="336"/>
      <c r="J28" s="377"/>
      <c r="K28" s="378"/>
      <c r="L28" s="291">
        <v>0</v>
      </c>
      <c r="M28" s="388" t="s">
        <v>739</v>
      </c>
      <c r="N28" s="389" t="s">
        <v>739</v>
      </c>
      <c r="O28" s="389" t="s">
        <v>739</v>
      </c>
      <c r="P28" s="390" t="s">
        <v>739</v>
      </c>
      <c r="Q28" s="389" t="s">
        <v>739</v>
      </c>
      <c r="R28" s="377" t="s">
        <v>739</v>
      </c>
      <c r="S28" s="378" t="s">
        <v>739</v>
      </c>
      <c r="U28" s="162">
        <v>3581681.001379922</v>
      </c>
      <c r="W28" s="162">
        <v>-216228.35979363648</v>
      </c>
    </row>
    <row r="29" spans="2:24" ht="13.5" x14ac:dyDescent="0.25">
      <c r="B29" s="193">
        <v>2</v>
      </c>
      <c r="C29" s="193">
        <v>7</v>
      </c>
      <c r="D29" s="193">
        <v>2022</v>
      </c>
      <c r="E29" s="251" t="s">
        <v>495</v>
      </c>
      <c r="F29" s="374"/>
      <c r="G29" s="375"/>
      <c r="H29" s="376"/>
      <c r="I29" s="336"/>
      <c r="J29" s="377"/>
      <c r="K29" s="378"/>
      <c r="L29" s="291">
        <v>0</v>
      </c>
      <c r="M29" s="388" t="s">
        <v>739</v>
      </c>
      <c r="N29" s="389" t="s">
        <v>739</v>
      </c>
      <c r="O29" s="389" t="s">
        <v>739</v>
      </c>
      <c r="P29" s="390" t="s">
        <v>739</v>
      </c>
      <c r="Q29" s="389" t="s">
        <v>739</v>
      </c>
      <c r="R29" s="377" t="s">
        <v>739</v>
      </c>
      <c r="S29" s="378" t="s">
        <v>739</v>
      </c>
      <c r="T29" s="293"/>
      <c r="U29" s="162">
        <v>3444115.2223420362</v>
      </c>
      <c r="V29" s="194"/>
      <c r="W29" s="162">
        <v>-137565.77903788583</v>
      </c>
    </row>
    <row r="30" spans="2:24" ht="13.5" x14ac:dyDescent="0.25">
      <c r="B30" s="193">
        <v>2</v>
      </c>
      <c r="C30" s="193">
        <v>8</v>
      </c>
      <c r="D30" s="193">
        <v>2022</v>
      </c>
      <c r="E30" s="251" t="s">
        <v>496</v>
      </c>
      <c r="F30" s="374"/>
      <c r="G30" s="375"/>
      <c r="H30" s="376"/>
      <c r="I30" s="336"/>
      <c r="J30" s="377"/>
      <c r="K30" s="378"/>
      <c r="L30" s="291">
        <v>0</v>
      </c>
      <c r="M30" s="388" t="s">
        <v>739</v>
      </c>
      <c r="N30" s="389" t="s">
        <v>739</v>
      </c>
      <c r="O30" s="389" t="s">
        <v>739</v>
      </c>
      <c r="P30" s="390" t="s">
        <v>739</v>
      </c>
      <c r="Q30" s="389" t="s">
        <v>739</v>
      </c>
      <c r="R30" s="377" t="s">
        <v>739</v>
      </c>
      <c r="S30" s="378" t="s">
        <v>739</v>
      </c>
      <c r="T30" s="293"/>
      <c r="U30" s="162">
        <v>3289289.7084847488</v>
      </c>
      <c r="V30" s="194"/>
      <c r="W30" s="162">
        <v>-154825.51385728735</v>
      </c>
    </row>
    <row r="31" spans="2:24" ht="13.5" x14ac:dyDescent="0.25">
      <c r="B31" s="193">
        <v>2</v>
      </c>
      <c r="C31" s="193">
        <v>9</v>
      </c>
      <c r="D31" s="193">
        <v>2022</v>
      </c>
      <c r="E31" s="251" t="s">
        <v>497</v>
      </c>
      <c r="F31" s="374"/>
      <c r="G31" s="375"/>
      <c r="H31" s="376"/>
      <c r="I31" s="336"/>
      <c r="J31" s="377"/>
      <c r="K31" s="378"/>
      <c r="L31" s="291">
        <v>0</v>
      </c>
      <c r="M31" s="388" t="s">
        <v>739</v>
      </c>
      <c r="N31" s="389" t="s">
        <v>739</v>
      </c>
      <c r="O31" s="389" t="s">
        <v>739</v>
      </c>
      <c r="P31" s="390" t="s">
        <v>739</v>
      </c>
      <c r="Q31" s="389" t="s">
        <v>739</v>
      </c>
      <c r="R31" s="377" t="s">
        <v>739</v>
      </c>
      <c r="S31" s="378" t="s">
        <v>739</v>
      </c>
      <c r="T31" s="293"/>
      <c r="U31" s="162">
        <v>3082151.1633906309</v>
      </c>
      <c r="V31" s="194"/>
      <c r="W31" s="162">
        <v>-207138.54509411799</v>
      </c>
    </row>
    <row r="32" spans="2:24" ht="13.5" x14ac:dyDescent="0.25">
      <c r="B32" s="193">
        <v>2</v>
      </c>
      <c r="C32" s="193">
        <v>10</v>
      </c>
      <c r="D32" s="193">
        <v>2022</v>
      </c>
      <c r="E32" s="251" t="s">
        <v>498</v>
      </c>
      <c r="F32" s="374"/>
      <c r="G32" s="375"/>
      <c r="H32" s="376"/>
      <c r="I32" s="336"/>
      <c r="J32" s="377"/>
      <c r="K32" s="378"/>
      <c r="L32" s="291">
        <v>0</v>
      </c>
      <c r="M32" s="388" t="s">
        <v>739</v>
      </c>
      <c r="N32" s="389" t="s">
        <v>739</v>
      </c>
      <c r="O32" s="389" t="s">
        <v>739</v>
      </c>
      <c r="P32" s="390" t="s">
        <v>739</v>
      </c>
      <c r="Q32" s="389" t="s">
        <v>739</v>
      </c>
      <c r="R32" s="377" t="s">
        <v>739</v>
      </c>
      <c r="S32" s="378" t="s">
        <v>739</v>
      </c>
      <c r="T32" s="293"/>
      <c r="U32" s="162">
        <v>3064225.3484297907</v>
      </c>
      <c r="V32" s="194"/>
      <c r="W32" s="162">
        <v>-17925.814960840158</v>
      </c>
    </row>
    <row r="33" spans="2:25" x14ac:dyDescent="0.25">
      <c r="B33" s="193">
        <v>2</v>
      </c>
      <c r="C33" s="193">
        <v>11</v>
      </c>
      <c r="D33" s="193">
        <v>2022</v>
      </c>
      <c r="E33" s="251" t="s">
        <v>499</v>
      </c>
      <c r="F33" s="374"/>
      <c r="G33" s="375"/>
      <c r="H33" s="376"/>
      <c r="I33" s="336"/>
      <c r="J33" s="377"/>
      <c r="K33" s="378"/>
      <c r="L33" s="291">
        <v>0</v>
      </c>
      <c r="M33" s="388" t="s">
        <v>739</v>
      </c>
      <c r="N33" s="389" t="s">
        <v>739</v>
      </c>
      <c r="O33" s="389" t="s">
        <v>739</v>
      </c>
      <c r="P33" s="390" t="s">
        <v>739</v>
      </c>
      <c r="Q33" s="389" t="s">
        <v>739</v>
      </c>
      <c r="R33" s="377" t="s">
        <v>739</v>
      </c>
      <c r="S33" s="378" t="s">
        <v>739</v>
      </c>
      <c r="U33" s="162">
        <v>2822722.8771468867</v>
      </c>
      <c r="W33" s="162">
        <v>-241502.47128290404</v>
      </c>
    </row>
    <row r="34" spans="2:25" ht="13.5" x14ac:dyDescent="0.25">
      <c r="B34" s="193">
        <v>2</v>
      </c>
      <c r="C34" s="193">
        <v>12</v>
      </c>
      <c r="D34" s="193">
        <v>2022</v>
      </c>
      <c r="E34" s="251" t="s">
        <v>500</v>
      </c>
      <c r="F34" s="374"/>
      <c r="G34" s="375"/>
      <c r="H34" s="376"/>
      <c r="I34" s="336"/>
      <c r="J34" s="377"/>
      <c r="K34" s="378"/>
      <c r="L34" s="291">
        <v>0</v>
      </c>
      <c r="M34" s="388" t="s">
        <v>739</v>
      </c>
      <c r="N34" s="389" t="s">
        <v>739</v>
      </c>
      <c r="O34" s="389" t="s">
        <v>739</v>
      </c>
      <c r="P34" s="390" t="s">
        <v>739</v>
      </c>
      <c r="Q34" s="389" t="s">
        <v>739</v>
      </c>
      <c r="R34" s="377" t="s">
        <v>739</v>
      </c>
      <c r="S34" s="378" t="s">
        <v>739</v>
      </c>
      <c r="T34" s="293"/>
      <c r="U34" s="162">
        <v>2620030.4283153811</v>
      </c>
      <c r="V34" s="194"/>
      <c r="W34" s="162">
        <v>-202692.44883150561</v>
      </c>
    </row>
    <row r="35" spans="2:25" ht="13.5" x14ac:dyDescent="0.25">
      <c r="B35" s="193">
        <v>3</v>
      </c>
      <c r="C35" s="193">
        <v>1</v>
      </c>
      <c r="D35" s="193">
        <v>2023</v>
      </c>
      <c r="E35" s="252" t="s">
        <v>501</v>
      </c>
      <c r="F35" s="374"/>
      <c r="G35" s="375"/>
      <c r="H35" s="376"/>
      <c r="I35" s="336"/>
      <c r="J35" s="377"/>
      <c r="K35" s="378"/>
      <c r="L35" s="291">
        <v>0</v>
      </c>
      <c r="M35" s="388" t="s">
        <v>739</v>
      </c>
      <c r="N35" s="389" t="s">
        <v>739</v>
      </c>
      <c r="O35" s="389" t="s">
        <v>739</v>
      </c>
      <c r="P35" s="390" t="s">
        <v>739</v>
      </c>
      <c r="Q35" s="389" t="s">
        <v>739</v>
      </c>
      <c r="R35" s="377" t="s">
        <v>739</v>
      </c>
      <c r="S35" s="378" t="s">
        <v>739</v>
      </c>
      <c r="T35" s="293" t="s">
        <v>256</v>
      </c>
      <c r="U35" s="162">
        <v>2578283.5411587358</v>
      </c>
      <c r="V35" s="194" t="s">
        <v>255</v>
      </c>
      <c r="W35" s="162">
        <v>-41746.887156645302</v>
      </c>
      <c r="X35" s="195"/>
    </row>
    <row r="36" spans="2:25" ht="14.25" thickBot="1" x14ac:dyDescent="0.3">
      <c r="B36" s="193">
        <v>3</v>
      </c>
      <c r="C36" s="193">
        <v>2</v>
      </c>
      <c r="D36" s="193">
        <v>2023</v>
      </c>
      <c r="E36" s="251" t="s">
        <v>502</v>
      </c>
      <c r="F36" s="379"/>
      <c r="G36" s="380"/>
      <c r="H36" s="381"/>
      <c r="I36" s="382"/>
      <c r="J36" s="383"/>
      <c r="K36" s="384"/>
      <c r="L36" s="291">
        <v>0</v>
      </c>
      <c r="M36" s="391" t="s">
        <v>739</v>
      </c>
      <c r="N36" s="392" t="s">
        <v>739</v>
      </c>
      <c r="O36" s="392" t="s">
        <v>739</v>
      </c>
      <c r="P36" s="393" t="s">
        <v>739</v>
      </c>
      <c r="Q36" s="392" t="s">
        <v>739</v>
      </c>
      <c r="R36" s="383" t="s">
        <v>739</v>
      </c>
      <c r="S36" s="384" t="s">
        <v>739</v>
      </c>
      <c r="T36" s="253"/>
      <c r="U36" s="162">
        <v>2579287.366223149</v>
      </c>
      <c r="V36" s="162"/>
      <c r="W36" s="162">
        <v>1003.8250644132495</v>
      </c>
      <c r="X36" s="195" t="s">
        <v>250</v>
      </c>
      <c r="Y36" s="156">
        <v>2603853.96</v>
      </c>
    </row>
    <row r="37" spans="2:25" s="155" customFormat="1" hidden="1" x14ac:dyDescent="0.25">
      <c r="B37" s="167">
        <v>3</v>
      </c>
      <c r="C37" s="167">
        <v>3</v>
      </c>
      <c r="D37" s="167">
        <v>2023</v>
      </c>
      <c r="E37" s="166" t="s">
        <v>503</v>
      </c>
      <c r="F37" s="254">
        <v>0</v>
      </c>
      <c r="G37" s="254">
        <v>0</v>
      </c>
      <c r="H37" s="254">
        <v>0</v>
      </c>
      <c r="I37" s="254">
        <v>0</v>
      </c>
      <c r="J37" s="255">
        <v>0</v>
      </c>
      <c r="K37" s="255">
        <v>0</v>
      </c>
      <c r="L37" s="164">
        <v>0</v>
      </c>
      <c r="M37" s="294">
        <v>0</v>
      </c>
      <c r="N37" s="294">
        <v>0</v>
      </c>
      <c r="O37" s="294">
        <v>0</v>
      </c>
      <c r="P37" s="295">
        <v>0</v>
      </c>
      <c r="Q37" s="296">
        <v>0</v>
      </c>
      <c r="R37" s="255">
        <v>0</v>
      </c>
      <c r="S37" s="255">
        <v>156735.97785919849</v>
      </c>
      <c r="T37" s="161"/>
      <c r="U37" s="160">
        <v>2579287.366223149</v>
      </c>
      <c r="V37" s="160"/>
      <c r="W37" s="160">
        <v>0</v>
      </c>
    </row>
    <row r="38" spans="2:25" s="155" customFormat="1" hidden="1" x14ac:dyDescent="0.25">
      <c r="B38" s="167">
        <v>3</v>
      </c>
      <c r="C38" s="167">
        <v>4</v>
      </c>
      <c r="D38" s="167">
        <v>2023</v>
      </c>
      <c r="E38" s="166" t="s">
        <v>504</v>
      </c>
      <c r="F38" s="165">
        <v>0</v>
      </c>
      <c r="G38" s="165">
        <v>0</v>
      </c>
      <c r="H38" s="165">
        <v>0</v>
      </c>
      <c r="I38" s="165">
        <v>0</v>
      </c>
      <c r="J38" s="161">
        <v>0</v>
      </c>
      <c r="K38" s="161">
        <v>0</v>
      </c>
      <c r="L38" s="164">
        <v>0</v>
      </c>
      <c r="M38" s="160">
        <v>0</v>
      </c>
      <c r="N38" s="160">
        <v>0</v>
      </c>
      <c r="O38" s="160">
        <v>0</v>
      </c>
      <c r="P38" s="163">
        <v>0</v>
      </c>
      <c r="Q38" s="162">
        <v>0</v>
      </c>
      <c r="R38" s="161">
        <v>0</v>
      </c>
      <c r="S38" s="161">
        <v>156735.97785919849</v>
      </c>
      <c r="T38" s="161"/>
      <c r="U38" s="160">
        <v>2579287.366223149</v>
      </c>
      <c r="V38" s="160"/>
      <c r="W38" s="160">
        <v>0</v>
      </c>
    </row>
    <row r="39" spans="2:25" s="155" customFormat="1" hidden="1" x14ac:dyDescent="0.25">
      <c r="B39" s="167">
        <v>3</v>
      </c>
      <c r="C39" s="167">
        <v>5</v>
      </c>
      <c r="D39" s="167">
        <v>2023</v>
      </c>
      <c r="E39" s="166" t="s">
        <v>505</v>
      </c>
      <c r="F39" s="165">
        <v>0</v>
      </c>
      <c r="G39" s="165">
        <v>0</v>
      </c>
      <c r="H39" s="165">
        <v>0</v>
      </c>
      <c r="I39" s="165">
        <v>0</v>
      </c>
      <c r="J39" s="161">
        <v>0</v>
      </c>
      <c r="K39" s="161">
        <v>0</v>
      </c>
      <c r="L39" s="164">
        <v>0</v>
      </c>
      <c r="M39" s="160">
        <v>0</v>
      </c>
      <c r="N39" s="160">
        <v>0</v>
      </c>
      <c r="O39" s="160">
        <v>0</v>
      </c>
      <c r="P39" s="163">
        <v>0</v>
      </c>
      <c r="Q39" s="162">
        <v>0</v>
      </c>
      <c r="R39" s="161">
        <v>0</v>
      </c>
      <c r="S39" s="161">
        <v>156735.97785919849</v>
      </c>
      <c r="T39" s="161"/>
      <c r="U39" s="160">
        <v>2579287.366223149</v>
      </c>
      <c r="V39" s="160"/>
      <c r="W39" s="160">
        <v>0</v>
      </c>
    </row>
    <row r="40" spans="2:25" s="155" customFormat="1" hidden="1" x14ac:dyDescent="0.25">
      <c r="B40" s="167">
        <v>3</v>
      </c>
      <c r="C40" s="167">
        <v>6</v>
      </c>
      <c r="D40" s="167">
        <v>2023</v>
      </c>
      <c r="E40" s="166" t="s">
        <v>506</v>
      </c>
      <c r="F40" s="165">
        <v>0</v>
      </c>
      <c r="G40" s="165">
        <v>0</v>
      </c>
      <c r="H40" s="165">
        <v>0</v>
      </c>
      <c r="I40" s="165">
        <v>0</v>
      </c>
      <c r="J40" s="161">
        <v>0</v>
      </c>
      <c r="K40" s="161">
        <v>0</v>
      </c>
      <c r="L40" s="164">
        <v>0</v>
      </c>
      <c r="M40" s="160">
        <v>0</v>
      </c>
      <c r="N40" s="160">
        <v>0</v>
      </c>
      <c r="O40" s="160">
        <v>0</v>
      </c>
      <c r="P40" s="163">
        <v>0</v>
      </c>
      <c r="Q40" s="162">
        <v>0</v>
      </c>
      <c r="R40" s="161">
        <v>0</v>
      </c>
      <c r="S40" s="161">
        <v>156735.97785919849</v>
      </c>
      <c r="T40" s="161"/>
      <c r="U40" s="160">
        <v>2579287.366223149</v>
      </c>
      <c r="V40" s="160"/>
      <c r="W40" s="160">
        <v>0</v>
      </c>
    </row>
    <row r="41" spans="2:25" s="155" customFormat="1" hidden="1" x14ac:dyDescent="0.25">
      <c r="B41" s="167">
        <v>3</v>
      </c>
      <c r="C41" s="167">
        <v>7</v>
      </c>
      <c r="D41" s="167">
        <v>2023</v>
      </c>
      <c r="E41" s="166" t="s">
        <v>507</v>
      </c>
      <c r="F41" s="165">
        <v>0</v>
      </c>
      <c r="G41" s="165">
        <v>0</v>
      </c>
      <c r="H41" s="165">
        <v>0</v>
      </c>
      <c r="I41" s="165">
        <v>0</v>
      </c>
      <c r="J41" s="161">
        <v>0</v>
      </c>
      <c r="K41" s="161">
        <v>0</v>
      </c>
      <c r="L41" s="164">
        <v>0</v>
      </c>
      <c r="M41" s="160">
        <v>0</v>
      </c>
      <c r="N41" s="160">
        <v>0</v>
      </c>
      <c r="O41" s="160">
        <v>0</v>
      </c>
      <c r="P41" s="163">
        <v>0</v>
      </c>
      <c r="Q41" s="162">
        <v>0</v>
      </c>
      <c r="R41" s="161">
        <v>0</v>
      </c>
      <c r="S41" s="161">
        <v>156735.97785919849</v>
      </c>
      <c r="T41" s="161"/>
      <c r="U41" s="160">
        <v>2579287.366223149</v>
      </c>
      <c r="V41" s="160"/>
      <c r="W41" s="160">
        <v>0</v>
      </c>
    </row>
    <row r="42" spans="2:25" s="155" customFormat="1" hidden="1" x14ac:dyDescent="0.25">
      <c r="B42" s="167">
        <v>3</v>
      </c>
      <c r="C42" s="167">
        <v>8</v>
      </c>
      <c r="D42" s="167">
        <v>2023</v>
      </c>
      <c r="E42" s="166" t="s">
        <v>508</v>
      </c>
      <c r="F42" s="165">
        <v>0</v>
      </c>
      <c r="G42" s="165">
        <v>0</v>
      </c>
      <c r="H42" s="165">
        <v>0</v>
      </c>
      <c r="I42" s="165">
        <v>0</v>
      </c>
      <c r="J42" s="161">
        <v>0</v>
      </c>
      <c r="K42" s="161">
        <v>0</v>
      </c>
      <c r="L42" s="164">
        <v>0</v>
      </c>
      <c r="M42" s="160">
        <v>0</v>
      </c>
      <c r="N42" s="160">
        <v>0</v>
      </c>
      <c r="O42" s="160">
        <v>0</v>
      </c>
      <c r="P42" s="163">
        <v>0</v>
      </c>
      <c r="Q42" s="162">
        <v>0</v>
      </c>
      <c r="R42" s="161">
        <v>0</v>
      </c>
      <c r="S42" s="161">
        <v>156735.97785919849</v>
      </c>
      <c r="T42" s="161"/>
      <c r="U42" s="160">
        <v>2579287.366223149</v>
      </c>
      <c r="V42" s="160"/>
      <c r="W42" s="160">
        <v>0</v>
      </c>
    </row>
    <row r="43" spans="2:25" s="155" customFormat="1" hidden="1" x14ac:dyDescent="0.25">
      <c r="B43" s="167">
        <v>3</v>
      </c>
      <c r="C43" s="167">
        <v>9</v>
      </c>
      <c r="D43" s="167">
        <v>2023</v>
      </c>
      <c r="E43" s="166" t="s">
        <v>509</v>
      </c>
      <c r="F43" s="165">
        <v>0</v>
      </c>
      <c r="G43" s="165">
        <v>0</v>
      </c>
      <c r="H43" s="165">
        <v>0</v>
      </c>
      <c r="I43" s="165">
        <v>0</v>
      </c>
      <c r="J43" s="161">
        <v>0</v>
      </c>
      <c r="K43" s="161">
        <v>0</v>
      </c>
      <c r="L43" s="164">
        <v>0</v>
      </c>
      <c r="M43" s="160">
        <v>0</v>
      </c>
      <c r="N43" s="160">
        <v>0</v>
      </c>
      <c r="O43" s="160">
        <v>0</v>
      </c>
      <c r="P43" s="163">
        <v>0</v>
      </c>
      <c r="Q43" s="162">
        <v>0</v>
      </c>
      <c r="R43" s="161">
        <v>0</v>
      </c>
      <c r="S43" s="161">
        <v>156735.97785919849</v>
      </c>
      <c r="T43" s="161"/>
      <c r="U43" s="160">
        <v>2579287.366223149</v>
      </c>
      <c r="V43" s="160"/>
      <c r="W43" s="160">
        <v>0</v>
      </c>
    </row>
    <row r="44" spans="2:25" s="155" customFormat="1" hidden="1" x14ac:dyDescent="0.25">
      <c r="B44" s="167">
        <v>3</v>
      </c>
      <c r="C44" s="167">
        <v>10</v>
      </c>
      <c r="D44" s="167">
        <v>2023</v>
      </c>
      <c r="E44" s="166" t="s">
        <v>510</v>
      </c>
      <c r="F44" s="165">
        <v>0</v>
      </c>
      <c r="G44" s="165">
        <v>0</v>
      </c>
      <c r="H44" s="165">
        <v>0</v>
      </c>
      <c r="I44" s="165">
        <v>0</v>
      </c>
      <c r="J44" s="161">
        <v>0</v>
      </c>
      <c r="K44" s="161">
        <v>0</v>
      </c>
      <c r="L44" s="164">
        <v>0</v>
      </c>
      <c r="M44" s="160">
        <v>0</v>
      </c>
      <c r="N44" s="160">
        <v>0</v>
      </c>
      <c r="O44" s="160">
        <v>0</v>
      </c>
      <c r="P44" s="163">
        <v>0</v>
      </c>
      <c r="Q44" s="162">
        <v>0</v>
      </c>
      <c r="R44" s="161">
        <v>0</v>
      </c>
      <c r="S44" s="161">
        <v>156735.97785919849</v>
      </c>
      <c r="T44" s="161"/>
      <c r="U44" s="160">
        <v>2579287.366223149</v>
      </c>
      <c r="V44" s="160"/>
      <c r="W44" s="160">
        <v>0</v>
      </c>
    </row>
    <row r="45" spans="2:25" s="155" customFormat="1" hidden="1" x14ac:dyDescent="0.25">
      <c r="B45" s="167">
        <v>3</v>
      </c>
      <c r="C45" s="167">
        <v>11</v>
      </c>
      <c r="D45" s="167">
        <v>2023</v>
      </c>
      <c r="E45" s="166" t="s">
        <v>511</v>
      </c>
      <c r="F45" s="165">
        <v>0</v>
      </c>
      <c r="G45" s="165">
        <v>0</v>
      </c>
      <c r="H45" s="165">
        <v>0</v>
      </c>
      <c r="I45" s="165">
        <v>0</v>
      </c>
      <c r="J45" s="161">
        <v>0</v>
      </c>
      <c r="K45" s="161">
        <v>0</v>
      </c>
      <c r="L45" s="164">
        <v>0</v>
      </c>
      <c r="M45" s="160">
        <v>0</v>
      </c>
      <c r="N45" s="160">
        <v>0</v>
      </c>
      <c r="O45" s="160">
        <v>0</v>
      </c>
      <c r="P45" s="163">
        <v>0</v>
      </c>
      <c r="Q45" s="162">
        <v>0</v>
      </c>
      <c r="R45" s="161">
        <v>0</v>
      </c>
      <c r="S45" s="161">
        <v>156735.97785919849</v>
      </c>
      <c r="T45" s="161"/>
      <c r="U45" s="160">
        <v>2579287.366223149</v>
      </c>
      <c r="V45" s="160"/>
      <c r="W45" s="160">
        <v>0</v>
      </c>
    </row>
    <row r="46" spans="2:25" s="155" customFormat="1" hidden="1" x14ac:dyDescent="0.25">
      <c r="B46" s="167">
        <v>3</v>
      </c>
      <c r="C46" s="167">
        <v>12</v>
      </c>
      <c r="D46" s="167">
        <v>2023</v>
      </c>
      <c r="E46" s="166" t="s">
        <v>512</v>
      </c>
      <c r="F46" s="165">
        <v>0</v>
      </c>
      <c r="G46" s="165">
        <v>0</v>
      </c>
      <c r="H46" s="165">
        <v>0</v>
      </c>
      <c r="I46" s="165">
        <v>0</v>
      </c>
      <c r="J46" s="161">
        <v>0</v>
      </c>
      <c r="K46" s="161">
        <v>0</v>
      </c>
      <c r="L46" s="164">
        <v>0</v>
      </c>
      <c r="M46" s="160">
        <v>0</v>
      </c>
      <c r="N46" s="160">
        <v>0</v>
      </c>
      <c r="O46" s="160">
        <v>0</v>
      </c>
      <c r="P46" s="163">
        <v>0</v>
      </c>
      <c r="Q46" s="162">
        <v>0</v>
      </c>
      <c r="R46" s="161">
        <v>0</v>
      </c>
      <c r="S46" s="161">
        <v>156735.97785919849</v>
      </c>
      <c r="T46" s="161"/>
      <c r="U46" s="160">
        <v>2579287.366223149</v>
      </c>
      <c r="V46" s="160"/>
      <c r="W46" s="160">
        <v>0</v>
      </c>
    </row>
    <row r="47" spans="2:25" s="155" customFormat="1" hidden="1" x14ac:dyDescent="0.25">
      <c r="B47" s="167">
        <v>4</v>
      </c>
      <c r="C47" s="167">
        <v>1</v>
      </c>
      <c r="D47" s="167">
        <v>2024</v>
      </c>
      <c r="E47" s="166" t="s">
        <v>513</v>
      </c>
      <c r="F47" s="165">
        <v>0</v>
      </c>
      <c r="G47" s="165">
        <v>0</v>
      </c>
      <c r="H47" s="165">
        <v>0</v>
      </c>
      <c r="I47" s="165">
        <v>0</v>
      </c>
      <c r="J47" s="161">
        <v>0</v>
      </c>
      <c r="K47" s="161">
        <v>0</v>
      </c>
      <c r="L47" s="164">
        <v>0</v>
      </c>
      <c r="M47" s="160">
        <v>0</v>
      </c>
      <c r="N47" s="160">
        <v>0</v>
      </c>
      <c r="O47" s="160">
        <v>0</v>
      </c>
      <c r="P47" s="163">
        <v>0</v>
      </c>
      <c r="Q47" s="162">
        <v>0</v>
      </c>
      <c r="R47" s="161">
        <v>0</v>
      </c>
      <c r="S47" s="161">
        <v>156735.97785919849</v>
      </c>
      <c r="T47" s="161"/>
      <c r="U47" s="160">
        <v>2579287.366223149</v>
      </c>
      <c r="V47" s="160"/>
      <c r="W47" s="160">
        <v>0</v>
      </c>
    </row>
    <row r="48" spans="2:25" s="155" customFormat="1" hidden="1" x14ac:dyDescent="0.25">
      <c r="B48" s="167">
        <v>4</v>
      </c>
      <c r="C48" s="167">
        <v>2</v>
      </c>
      <c r="D48" s="167">
        <v>2024</v>
      </c>
      <c r="E48" s="166" t="s">
        <v>514</v>
      </c>
      <c r="F48" s="165">
        <v>0</v>
      </c>
      <c r="G48" s="165">
        <v>0</v>
      </c>
      <c r="H48" s="165">
        <v>0</v>
      </c>
      <c r="I48" s="165">
        <v>0</v>
      </c>
      <c r="J48" s="161">
        <v>0</v>
      </c>
      <c r="K48" s="161">
        <v>0</v>
      </c>
      <c r="L48" s="164">
        <v>0</v>
      </c>
      <c r="M48" s="160">
        <v>0</v>
      </c>
      <c r="N48" s="160">
        <v>0</v>
      </c>
      <c r="O48" s="160">
        <v>0</v>
      </c>
      <c r="P48" s="163">
        <v>0</v>
      </c>
      <c r="Q48" s="162">
        <v>0</v>
      </c>
      <c r="R48" s="161">
        <v>0</v>
      </c>
      <c r="S48" s="161">
        <v>156735.97785919849</v>
      </c>
      <c r="T48" s="161"/>
      <c r="U48" s="160">
        <v>2579287.366223149</v>
      </c>
      <c r="V48" s="160"/>
      <c r="W48" s="160">
        <v>0</v>
      </c>
    </row>
    <row r="49" spans="2:23" s="155" customFormat="1" hidden="1" x14ac:dyDescent="0.25">
      <c r="B49" s="167">
        <v>4</v>
      </c>
      <c r="C49" s="167">
        <v>3</v>
      </c>
      <c r="D49" s="167">
        <v>2024</v>
      </c>
      <c r="E49" s="166" t="s">
        <v>515</v>
      </c>
      <c r="F49" s="165">
        <v>0</v>
      </c>
      <c r="G49" s="165">
        <v>0</v>
      </c>
      <c r="H49" s="165">
        <v>0</v>
      </c>
      <c r="I49" s="165">
        <v>0</v>
      </c>
      <c r="J49" s="161">
        <v>0</v>
      </c>
      <c r="K49" s="161">
        <v>0</v>
      </c>
      <c r="L49" s="164">
        <v>0</v>
      </c>
      <c r="M49" s="160">
        <v>0</v>
      </c>
      <c r="N49" s="160">
        <v>0</v>
      </c>
      <c r="O49" s="160">
        <v>0</v>
      </c>
      <c r="P49" s="163">
        <v>0</v>
      </c>
      <c r="Q49" s="162">
        <v>0</v>
      </c>
      <c r="R49" s="161">
        <v>0</v>
      </c>
      <c r="S49" s="161">
        <v>156735.97785919849</v>
      </c>
      <c r="T49" s="161"/>
      <c r="U49" s="160">
        <v>2579287.366223149</v>
      </c>
      <c r="V49" s="160"/>
      <c r="W49" s="160">
        <v>0</v>
      </c>
    </row>
    <row r="50" spans="2:23" s="155" customFormat="1" hidden="1" x14ac:dyDescent="0.25">
      <c r="B50" s="167">
        <v>4</v>
      </c>
      <c r="C50" s="167">
        <v>4</v>
      </c>
      <c r="D50" s="167">
        <v>2024</v>
      </c>
      <c r="E50" s="166" t="s">
        <v>516</v>
      </c>
      <c r="F50" s="165">
        <v>0</v>
      </c>
      <c r="G50" s="165">
        <v>0</v>
      </c>
      <c r="H50" s="165">
        <v>0</v>
      </c>
      <c r="I50" s="165">
        <v>0</v>
      </c>
      <c r="J50" s="161">
        <v>0</v>
      </c>
      <c r="K50" s="161">
        <v>0</v>
      </c>
      <c r="L50" s="164">
        <v>0</v>
      </c>
      <c r="M50" s="160">
        <v>0</v>
      </c>
      <c r="N50" s="160">
        <v>0</v>
      </c>
      <c r="O50" s="160">
        <v>0</v>
      </c>
      <c r="P50" s="163">
        <v>0</v>
      </c>
      <c r="Q50" s="162">
        <v>0</v>
      </c>
      <c r="R50" s="161">
        <v>0</v>
      </c>
      <c r="S50" s="161">
        <v>156735.97785919849</v>
      </c>
      <c r="T50" s="161"/>
      <c r="U50" s="160">
        <v>2579287.366223149</v>
      </c>
      <c r="V50" s="160"/>
      <c r="W50" s="160">
        <v>0</v>
      </c>
    </row>
    <row r="51" spans="2:23" s="155" customFormat="1" hidden="1" x14ac:dyDescent="0.25">
      <c r="B51" s="167">
        <v>4</v>
      </c>
      <c r="C51" s="167">
        <v>5</v>
      </c>
      <c r="D51" s="167">
        <v>2024</v>
      </c>
      <c r="E51" s="166" t="s">
        <v>517</v>
      </c>
      <c r="F51" s="165">
        <v>0</v>
      </c>
      <c r="G51" s="165">
        <v>0</v>
      </c>
      <c r="H51" s="165">
        <v>0</v>
      </c>
      <c r="I51" s="165">
        <v>0</v>
      </c>
      <c r="J51" s="161">
        <v>0</v>
      </c>
      <c r="K51" s="161">
        <v>0</v>
      </c>
      <c r="L51" s="164">
        <v>0</v>
      </c>
      <c r="M51" s="160">
        <v>0</v>
      </c>
      <c r="N51" s="160">
        <v>0</v>
      </c>
      <c r="O51" s="160">
        <v>0</v>
      </c>
      <c r="P51" s="163">
        <v>0</v>
      </c>
      <c r="Q51" s="162">
        <v>0</v>
      </c>
      <c r="R51" s="161">
        <v>0</v>
      </c>
      <c r="S51" s="161">
        <v>156735.97785919849</v>
      </c>
      <c r="T51" s="161"/>
      <c r="U51" s="160">
        <v>2579287.366223149</v>
      </c>
      <c r="V51" s="160"/>
      <c r="W51" s="160">
        <v>0</v>
      </c>
    </row>
    <row r="52" spans="2:23" s="155" customFormat="1" hidden="1" x14ac:dyDescent="0.25">
      <c r="B52" s="167">
        <v>4</v>
      </c>
      <c r="C52" s="167">
        <v>6</v>
      </c>
      <c r="D52" s="167">
        <v>2024</v>
      </c>
      <c r="E52" s="166" t="s">
        <v>518</v>
      </c>
      <c r="F52" s="165">
        <v>0</v>
      </c>
      <c r="G52" s="165">
        <v>0</v>
      </c>
      <c r="H52" s="165">
        <v>0</v>
      </c>
      <c r="I52" s="165">
        <v>0</v>
      </c>
      <c r="J52" s="161">
        <v>0</v>
      </c>
      <c r="K52" s="161">
        <v>0</v>
      </c>
      <c r="L52" s="164">
        <v>0</v>
      </c>
      <c r="M52" s="160">
        <v>0</v>
      </c>
      <c r="N52" s="160">
        <v>0</v>
      </c>
      <c r="O52" s="160">
        <v>0</v>
      </c>
      <c r="P52" s="163">
        <v>0</v>
      </c>
      <c r="Q52" s="162">
        <v>0</v>
      </c>
      <c r="R52" s="161">
        <v>0</v>
      </c>
      <c r="S52" s="161">
        <v>156735.97785919849</v>
      </c>
      <c r="T52" s="161"/>
      <c r="U52" s="160">
        <v>2579287.366223149</v>
      </c>
      <c r="V52" s="160"/>
      <c r="W52" s="160">
        <v>0</v>
      </c>
    </row>
    <row r="53" spans="2:23" s="155" customFormat="1" hidden="1" x14ac:dyDescent="0.25">
      <c r="B53" s="167">
        <v>4</v>
      </c>
      <c r="C53" s="167">
        <v>7</v>
      </c>
      <c r="D53" s="167">
        <v>2024</v>
      </c>
      <c r="E53" s="166" t="s">
        <v>519</v>
      </c>
      <c r="F53" s="165">
        <v>0</v>
      </c>
      <c r="G53" s="165">
        <v>0</v>
      </c>
      <c r="H53" s="165">
        <v>0</v>
      </c>
      <c r="I53" s="165">
        <v>0</v>
      </c>
      <c r="J53" s="161">
        <v>0</v>
      </c>
      <c r="K53" s="161">
        <v>0</v>
      </c>
      <c r="L53" s="164">
        <v>0</v>
      </c>
      <c r="M53" s="160">
        <v>0</v>
      </c>
      <c r="N53" s="160">
        <v>0</v>
      </c>
      <c r="O53" s="160">
        <v>0</v>
      </c>
      <c r="P53" s="163">
        <v>0</v>
      </c>
      <c r="Q53" s="162">
        <v>0</v>
      </c>
      <c r="R53" s="161">
        <v>0</v>
      </c>
      <c r="S53" s="161">
        <v>156735.97785919849</v>
      </c>
      <c r="T53" s="161"/>
      <c r="U53" s="160">
        <v>2579287.366223149</v>
      </c>
      <c r="V53" s="160"/>
      <c r="W53" s="160">
        <v>0</v>
      </c>
    </row>
    <row r="54" spans="2:23" s="155" customFormat="1" hidden="1" x14ac:dyDescent="0.25">
      <c r="B54" s="167">
        <v>4</v>
      </c>
      <c r="C54" s="167">
        <v>8</v>
      </c>
      <c r="D54" s="167">
        <v>2024</v>
      </c>
      <c r="E54" s="166" t="s">
        <v>520</v>
      </c>
      <c r="F54" s="165">
        <v>0</v>
      </c>
      <c r="G54" s="165">
        <v>0</v>
      </c>
      <c r="H54" s="165">
        <v>0</v>
      </c>
      <c r="I54" s="165">
        <v>0</v>
      </c>
      <c r="J54" s="161">
        <v>0</v>
      </c>
      <c r="K54" s="161">
        <v>0</v>
      </c>
      <c r="L54" s="164">
        <v>0</v>
      </c>
      <c r="M54" s="160">
        <v>0</v>
      </c>
      <c r="N54" s="160">
        <v>0</v>
      </c>
      <c r="O54" s="160">
        <v>0</v>
      </c>
      <c r="P54" s="163">
        <v>0</v>
      </c>
      <c r="Q54" s="162">
        <v>0</v>
      </c>
      <c r="R54" s="161">
        <v>0</v>
      </c>
      <c r="S54" s="161">
        <v>156735.97785919849</v>
      </c>
      <c r="T54" s="161"/>
      <c r="U54" s="160">
        <v>2579287.366223149</v>
      </c>
      <c r="V54" s="160"/>
      <c r="W54" s="160">
        <v>0</v>
      </c>
    </row>
    <row r="55" spans="2:23" s="155" customFormat="1" hidden="1" x14ac:dyDescent="0.25">
      <c r="B55" s="167">
        <v>4</v>
      </c>
      <c r="C55" s="167">
        <v>9</v>
      </c>
      <c r="D55" s="167">
        <v>2024</v>
      </c>
      <c r="E55" s="166" t="s">
        <v>521</v>
      </c>
      <c r="F55" s="165">
        <v>0</v>
      </c>
      <c r="G55" s="165">
        <v>0</v>
      </c>
      <c r="H55" s="165">
        <v>0</v>
      </c>
      <c r="I55" s="165">
        <v>0</v>
      </c>
      <c r="J55" s="161">
        <v>0</v>
      </c>
      <c r="K55" s="161">
        <v>0</v>
      </c>
      <c r="L55" s="164">
        <v>0</v>
      </c>
      <c r="M55" s="160">
        <v>0</v>
      </c>
      <c r="N55" s="160">
        <v>0</v>
      </c>
      <c r="O55" s="160">
        <v>0</v>
      </c>
      <c r="P55" s="163">
        <v>0</v>
      </c>
      <c r="Q55" s="162">
        <v>0</v>
      </c>
      <c r="R55" s="161">
        <v>0</v>
      </c>
      <c r="S55" s="161">
        <v>156735.97785919849</v>
      </c>
      <c r="T55" s="161"/>
      <c r="U55" s="160">
        <v>2579287.366223149</v>
      </c>
      <c r="V55" s="160"/>
      <c r="W55" s="160">
        <v>0</v>
      </c>
    </row>
    <row r="56" spans="2:23" s="155" customFormat="1" hidden="1" x14ac:dyDescent="0.25">
      <c r="B56" s="167">
        <v>4</v>
      </c>
      <c r="C56" s="167">
        <v>10</v>
      </c>
      <c r="D56" s="167">
        <v>2024</v>
      </c>
      <c r="E56" s="166" t="s">
        <v>522</v>
      </c>
      <c r="F56" s="165">
        <v>0</v>
      </c>
      <c r="G56" s="165">
        <v>0</v>
      </c>
      <c r="H56" s="165">
        <v>0</v>
      </c>
      <c r="I56" s="165">
        <v>0</v>
      </c>
      <c r="J56" s="161">
        <v>0</v>
      </c>
      <c r="K56" s="161">
        <v>0</v>
      </c>
      <c r="L56" s="164">
        <v>0</v>
      </c>
      <c r="M56" s="160">
        <v>0</v>
      </c>
      <c r="N56" s="160">
        <v>0</v>
      </c>
      <c r="O56" s="160">
        <v>0</v>
      </c>
      <c r="P56" s="163">
        <v>0</v>
      </c>
      <c r="Q56" s="162">
        <v>0</v>
      </c>
      <c r="R56" s="161">
        <v>0</v>
      </c>
      <c r="S56" s="161">
        <v>156735.97785919849</v>
      </c>
      <c r="T56" s="161"/>
      <c r="U56" s="160">
        <v>2579287.366223149</v>
      </c>
      <c r="V56" s="160"/>
      <c r="W56" s="160">
        <v>0</v>
      </c>
    </row>
    <row r="57" spans="2:23" s="155" customFormat="1" hidden="1" x14ac:dyDescent="0.25">
      <c r="B57" s="167">
        <v>4</v>
      </c>
      <c r="C57" s="167">
        <v>11</v>
      </c>
      <c r="D57" s="167">
        <v>2024</v>
      </c>
      <c r="E57" s="166" t="s">
        <v>523</v>
      </c>
      <c r="F57" s="165">
        <v>0</v>
      </c>
      <c r="G57" s="165">
        <v>0</v>
      </c>
      <c r="H57" s="165">
        <v>0</v>
      </c>
      <c r="I57" s="165">
        <v>0</v>
      </c>
      <c r="J57" s="161">
        <v>0</v>
      </c>
      <c r="K57" s="161">
        <v>0</v>
      </c>
      <c r="L57" s="164">
        <v>0</v>
      </c>
      <c r="M57" s="160">
        <v>0</v>
      </c>
      <c r="N57" s="160">
        <v>0</v>
      </c>
      <c r="O57" s="160">
        <v>0</v>
      </c>
      <c r="P57" s="163">
        <v>0</v>
      </c>
      <c r="Q57" s="162">
        <v>0</v>
      </c>
      <c r="R57" s="161">
        <v>0</v>
      </c>
      <c r="S57" s="161">
        <v>156735.97785919849</v>
      </c>
      <c r="T57" s="161"/>
      <c r="U57" s="160">
        <v>2579287.366223149</v>
      </c>
      <c r="V57" s="160"/>
      <c r="W57" s="160">
        <v>0</v>
      </c>
    </row>
    <row r="58" spans="2:23" s="155" customFormat="1" hidden="1" x14ac:dyDescent="0.25">
      <c r="B58" s="167">
        <v>4</v>
      </c>
      <c r="C58" s="167">
        <v>12</v>
      </c>
      <c r="D58" s="167">
        <v>2024</v>
      </c>
      <c r="E58" s="166" t="s">
        <v>524</v>
      </c>
      <c r="F58" s="165">
        <v>0</v>
      </c>
      <c r="G58" s="165">
        <v>0</v>
      </c>
      <c r="H58" s="165">
        <v>0</v>
      </c>
      <c r="I58" s="165">
        <v>0</v>
      </c>
      <c r="J58" s="161">
        <v>0</v>
      </c>
      <c r="K58" s="161">
        <v>0</v>
      </c>
      <c r="L58" s="164">
        <v>0</v>
      </c>
      <c r="M58" s="160">
        <v>0</v>
      </c>
      <c r="N58" s="160">
        <v>0</v>
      </c>
      <c r="O58" s="160">
        <v>0</v>
      </c>
      <c r="P58" s="163">
        <v>0</v>
      </c>
      <c r="Q58" s="162">
        <v>0</v>
      </c>
      <c r="R58" s="161">
        <v>0</v>
      </c>
      <c r="S58" s="161">
        <v>156735.97785919849</v>
      </c>
      <c r="T58" s="161"/>
      <c r="U58" s="160">
        <v>2579287.366223149</v>
      </c>
      <c r="V58" s="160"/>
      <c r="W58" s="160">
        <v>0</v>
      </c>
    </row>
    <row r="59" spans="2:23" s="155" customFormat="1" hidden="1" x14ac:dyDescent="0.25">
      <c r="B59" s="167">
        <v>5</v>
      </c>
      <c r="C59" s="167">
        <v>1</v>
      </c>
      <c r="D59" s="167">
        <v>2025</v>
      </c>
      <c r="E59" s="166" t="s">
        <v>525</v>
      </c>
      <c r="F59" s="165">
        <v>0</v>
      </c>
      <c r="G59" s="165">
        <v>0</v>
      </c>
      <c r="H59" s="165">
        <v>0</v>
      </c>
      <c r="I59" s="165">
        <v>0</v>
      </c>
      <c r="J59" s="161">
        <v>0</v>
      </c>
      <c r="K59" s="161">
        <v>0</v>
      </c>
      <c r="L59" s="164">
        <v>0</v>
      </c>
      <c r="M59" s="160">
        <v>0</v>
      </c>
      <c r="N59" s="160">
        <v>0</v>
      </c>
      <c r="O59" s="160">
        <v>0</v>
      </c>
      <c r="P59" s="163">
        <v>0</v>
      </c>
      <c r="Q59" s="162">
        <v>0</v>
      </c>
      <c r="R59" s="161">
        <v>0</v>
      </c>
      <c r="S59" s="161">
        <v>156735.97785919849</v>
      </c>
      <c r="T59" s="161"/>
      <c r="U59" s="160">
        <v>2579287.366223149</v>
      </c>
      <c r="V59" s="160"/>
      <c r="W59" s="160">
        <v>0</v>
      </c>
    </row>
    <row r="60" spans="2:23" s="155" customFormat="1" hidden="1" x14ac:dyDescent="0.25">
      <c r="B60" s="167">
        <v>5</v>
      </c>
      <c r="C60" s="167">
        <v>2</v>
      </c>
      <c r="D60" s="167">
        <v>2025</v>
      </c>
      <c r="E60" s="166" t="s">
        <v>526</v>
      </c>
      <c r="F60" s="165">
        <v>0</v>
      </c>
      <c r="G60" s="165">
        <v>0</v>
      </c>
      <c r="H60" s="165">
        <v>0</v>
      </c>
      <c r="I60" s="165">
        <v>0</v>
      </c>
      <c r="J60" s="161">
        <v>0</v>
      </c>
      <c r="K60" s="161">
        <v>0</v>
      </c>
      <c r="L60" s="164">
        <v>0</v>
      </c>
      <c r="M60" s="160">
        <v>0</v>
      </c>
      <c r="N60" s="160">
        <v>0</v>
      </c>
      <c r="O60" s="160">
        <v>0</v>
      </c>
      <c r="P60" s="163">
        <v>0</v>
      </c>
      <c r="Q60" s="162">
        <v>0</v>
      </c>
      <c r="R60" s="161">
        <v>0</v>
      </c>
      <c r="S60" s="161">
        <v>156735.97785919849</v>
      </c>
      <c r="T60" s="161"/>
      <c r="U60" s="160">
        <v>2579287.366223149</v>
      </c>
      <c r="V60" s="160"/>
      <c r="W60" s="160">
        <v>0</v>
      </c>
    </row>
    <row r="61" spans="2:23" s="155" customFormat="1" hidden="1" x14ac:dyDescent="0.25">
      <c r="B61" s="167">
        <v>5</v>
      </c>
      <c r="C61" s="167">
        <v>3</v>
      </c>
      <c r="D61" s="167">
        <v>2025</v>
      </c>
      <c r="E61" s="166" t="s">
        <v>527</v>
      </c>
      <c r="F61" s="165">
        <v>0</v>
      </c>
      <c r="G61" s="165">
        <v>0</v>
      </c>
      <c r="H61" s="165">
        <v>0</v>
      </c>
      <c r="I61" s="165">
        <v>0</v>
      </c>
      <c r="J61" s="161">
        <v>0</v>
      </c>
      <c r="K61" s="161">
        <v>0</v>
      </c>
      <c r="L61" s="164">
        <v>0</v>
      </c>
      <c r="M61" s="160">
        <v>0</v>
      </c>
      <c r="N61" s="160">
        <v>0</v>
      </c>
      <c r="O61" s="160">
        <v>0</v>
      </c>
      <c r="P61" s="163">
        <v>0</v>
      </c>
      <c r="Q61" s="162">
        <v>0</v>
      </c>
      <c r="R61" s="161">
        <v>0</v>
      </c>
      <c r="S61" s="161">
        <v>156735.97785919849</v>
      </c>
      <c r="T61" s="161"/>
      <c r="U61" s="160">
        <v>2579287.366223149</v>
      </c>
      <c r="V61" s="160"/>
      <c r="W61" s="160">
        <v>0</v>
      </c>
    </row>
    <row r="62" spans="2:23" s="155" customFormat="1" hidden="1" x14ac:dyDescent="0.25">
      <c r="B62" s="167">
        <v>5</v>
      </c>
      <c r="C62" s="167">
        <v>4</v>
      </c>
      <c r="D62" s="167">
        <v>2025</v>
      </c>
      <c r="E62" s="166" t="s">
        <v>528</v>
      </c>
      <c r="F62" s="165">
        <v>0</v>
      </c>
      <c r="G62" s="165">
        <v>0</v>
      </c>
      <c r="H62" s="165">
        <v>0</v>
      </c>
      <c r="I62" s="165">
        <v>0</v>
      </c>
      <c r="J62" s="161">
        <v>0</v>
      </c>
      <c r="K62" s="161">
        <v>0</v>
      </c>
      <c r="L62" s="164">
        <v>0</v>
      </c>
      <c r="M62" s="160">
        <v>0</v>
      </c>
      <c r="N62" s="160">
        <v>0</v>
      </c>
      <c r="O62" s="160">
        <v>0</v>
      </c>
      <c r="P62" s="163">
        <v>0</v>
      </c>
      <c r="Q62" s="162">
        <v>0</v>
      </c>
      <c r="R62" s="161">
        <v>0</v>
      </c>
      <c r="S62" s="161">
        <v>156735.97785919849</v>
      </c>
      <c r="T62" s="161"/>
      <c r="U62" s="160">
        <v>2579287.366223149</v>
      </c>
      <c r="V62" s="160"/>
      <c r="W62" s="160">
        <v>0</v>
      </c>
    </row>
    <row r="63" spans="2:23" s="155" customFormat="1" hidden="1" x14ac:dyDescent="0.25">
      <c r="B63" s="167">
        <v>5</v>
      </c>
      <c r="C63" s="167">
        <v>5</v>
      </c>
      <c r="D63" s="167">
        <v>2025</v>
      </c>
      <c r="E63" s="166" t="s">
        <v>529</v>
      </c>
      <c r="F63" s="165">
        <v>0</v>
      </c>
      <c r="G63" s="165">
        <v>0</v>
      </c>
      <c r="H63" s="165">
        <v>0</v>
      </c>
      <c r="I63" s="165">
        <v>0</v>
      </c>
      <c r="J63" s="161">
        <v>0</v>
      </c>
      <c r="K63" s="161">
        <v>0</v>
      </c>
      <c r="L63" s="164">
        <v>0</v>
      </c>
      <c r="M63" s="160">
        <v>0</v>
      </c>
      <c r="N63" s="160">
        <v>0</v>
      </c>
      <c r="O63" s="160">
        <v>0</v>
      </c>
      <c r="P63" s="163">
        <v>0</v>
      </c>
      <c r="Q63" s="162">
        <v>0</v>
      </c>
      <c r="R63" s="161">
        <v>0</v>
      </c>
      <c r="S63" s="161">
        <v>156735.97785919849</v>
      </c>
      <c r="T63" s="161"/>
      <c r="U63" s="160">
        <v>2579287.366223149</v>
      </c>
      <c r="V63" s="160"/>
      <c r="W63" s="160">
        <v>0</v>
      </c>
    </row>
    <row r="64" spans="2:23" s="155" customFormat="1" hidden="1" x14ac:dyDescent="0.25">
      <c r="B64" s="167">
        <v>5</v>
      </c>
      <c r="C64" s="167">
        <v>6</v>
      </c>
      <c r="D64" s="167">
        <v>2025</v>
      </c>
      <c r="E64" s="166" t="s">
        <v>530</v>
      </c>
      <c r="F64" s="165">
        <v>0</v>
      </c>
      <c r="G64" s="165">
        <v>0</v>
      </c>
      <c r="H64" s="165">
        <v>0</v>
      </c>
      <c r="I64" s="165">
        <v>0</v>
      </c>
      <c r="J64" s="161">
        <v>0</v>
      </c>
      <c r="K64" s="161">
        <v>0</v>
      </c>
      <c r="L64" s="164">
        <v>0</v>
      </c>
      <c r="M64" s="160">
        <v>0</v>
      </c>
      <c r="N64" s="160">
        <v>0</v>
      </c>
      <c r="O64" s="160">
        <v>0</v>
      </c>
      <c r="P64" s="163">
        <v>0</v>
      </c>
      <c r="Q64" s="162">
        <v>0</v>
      </c>
      <c r="R64" s="161">
        <v>0</v>
      </c>
      <c r="S64" s="161">
        <v>156735.97785919849</v>
      </c>
      <c r="T64" s="161"/>
      <c r="U64" s="160">
        <v>2579287.366223149</v>
      </c>
      <c r="V64" s="160"/>
      <c r="W64" s="160">
        <v>0</v>
      </c>
    </row>
    <row r="65" spans="2:23" s="155" customFormat="1" hidden="1" x14ac:dyDescent="0.25">
      <c r="B65" s="167">
        <v>5</v>
      </c>
      <c r="C65" s="167">
        <v>7</v>
      </c>
      <c r="D65" s="167">
        <v>2025</v>
      </c>
      <c r="E65" s="166" t="s">
        <v>531</v>
      </c>
      <c r="F65" s="165">
        <v>0</v>
      </c>
      <c r="G65" s="165">
        <v>0</v>
      </c>
      <c r="H65" s="165">
        <v>0</v>
      </c>
      <c r="I65" s="165">
        <v>0</v>
      </c>
      <c r="J65" s="161">
        <v>0</v>
      </c>
      <c r="K65" s="161">
        <v>0</v>
      </c>
      <c r="L65" s="164">
        <v>0</v>
      </c>
      <c r="M65" s="160">
        <v>0</v>
      </c>
      <c r="N65" s="160">
        <v>0</v>
      </c>
      <c r="O65" s="160">
        <v>0</v>
      </c>
      <c r="P65" s="163">
        <v>0</v>
      </c>
      <c r="Q65" s="162">
        <v>0</v>
      </c>
      <c r="R65" s="161">
        <v>0</v>
      </c>
      <c r="S65" s="161">
        <v>156735.97785919849</v>
      </c>
      <c r="T65" s="161"/>
      <c r="U65" s="160">
        <v>2579287.366223149</v>
      </c>
      <c r="V65" s="160"/>
      <c r="W65" s="160">
        <v>0</v>
      </c>
    </row>
    <row r="66" spans="2:23" s="155" customFormat="1" hidden="1" x14ac:dyDescent="0.25">
      <c r="B66" s="167">
        <v>5</v>
      </c>
      <c r="C66" s="167">
        <v>8</v>
      </c>
      <c r="D66" s="167">
        <v>2025</v>
      </c>
      <c r="E66" s="166" t="s">
        <v>532</v>
      </c>
      <c r="F66" s="165">
        <v>0</v>
      </c>
      <c r="G66" s="165">
        <v>0</v>
      </c>
      <c r="H66" s="165">
        <v>0</v>
      </c>
      <c r="I66" s="165">
        <v>0</v>
      </c>
      <c r="J66" s="161">
        <v>0</v>
      </c>
      <c r="K66" s="161">
        <v>0</v>
      </c>
      <c r="L66" s="164">
        <v>0</v>
      </c>
      <c r="M66" s="160">
        <v>0</v>
      </c>
      <c r="N66" s="160">
        <v>0</v>
      </c>
      <c r="O66" s="160">
        <v>0</v>
      </c>
      <c r="P66" s="163">
        <v>0</v>
      </c>
      <c r="Q66" s="162">
        <v>0</v>
      </c>
      <c r="R66" s="161">
        <v>0</v>
      </c>
      <c r="S66" s="161">
        <v>156735.97785919849</v>
      </c>
      <c r="T66" s="161"/>
      <c r="U66" s="160">
        <v>2579287.366223149</v>
      </c>
      <c r="V66" s="160"/>
      <c r="W66" s="160">
        <v>0</v>
      </c>
    </row>
    <row r="67" spans="2:23" s="155" customFormat="1" hidden="1" x14ac:dyDescent="0.25">
      <c r="B67" s="167">
        <v>5</v>
      </c>
      <c r="C67" s="167">
        <v>9</v>
      </c>
      <c r="D67" s="167">
        <v>2025</v>
      </c>
      <c r="E67" s="166" t="s">
        <v>533</v>
      </c>
      <c r="F67" s="165">
        <v>0</v>
      </c>
      <c r="G67" s="165">
        <v>0</v>
      </c>
      <c r="H67" s="165">
        <v>0</v>
      </c>
      <c r="I67" s="165">
        <v>0</v>
      </c>
      <c r="J67" s="161">
        <v>0</v>
      </c>
      <c r="K67" s="161">
        <v>0</v>
      </c>
      <c r="L67" s="164">
        <v>0</v>
      </c>
      <c r="M67" s="160">
        <v>0</v>
      </c>
      <c r="N67" s="160">
        <v>0</v>
      </c>
      <c r="O67" s="160">
        <v>0</v>
      </c>
      <c r="P67" s="163">
        <v>0</v>
      </c>
      <c r="Q67" s="162">
        <v>0</v>
      </c>
      <c r="R67" s="161">
        <v>0</v>
      </c>
      <c r="S67" s="161">
        <v>156735.97785919849</v>
      </c>
      <c r="T67" s="161"/>
      <c r="U67" s="160">
        <v>2579287.366223149</v>
      </c>
      <c r="V67" s="160"/>
      <c r="W67" s="160">
        <v>0</v>
      </c>
    </row>
    <row r="68" spans="2:23" s="155" customFormat="1" hidden="1" x14ac:dyDescent="0.25">
      <c r="B68" s="167">
        <v>5</v>
      </c>
      <c r="C68" s="167">
        <v>10</v>
      </c>
      <c r="D68" s="167">
        <v>2025</v>
      </c>
      <c r="E68" s="166" t="s">
        <v>534</v>
      </c>
      <c r="F68" s="165">
        <v>0</v>
      </c>
      <c r="G68" s="165">
        <v>0</v>
      </c>
      <c r="H68" s="165">
        <v>0</v>
      </c>
      <c r="I68" s="165">
        <v>0</v>
      </c>
      <c r="J68" s="161">
        <v>0</v>
      </c>
      <c r="K68" s="161">
        <v>0</v>
      </c>
      <c r="L68" s="164">
        <v>0</v>
      </c>
      <c r="M68" s="160">
        <v>0</v>
      </c>
      <c r="N68" s="160">
        <v>0</v>
      </c>
      <c r="O68" s="160">
        <v>0</v>
      </c>
      <c r="P68" s="163">
        <v>0</v>
      </c>
      <c r="Q68" s="162">
        <v>0</v>
      </c>
      <c r="R68" s="161">
        <v>0</v>
      </c>
      <c r="S68" s="161">
        <v>156735.97785919849</v>
      </c>
      <c r="T68" s="161"/>
      <c r="U68" s="160">
        <v>2579287.366223149</v>
      </c>
      <c r="V68" s="160"/>
      <c r="W68" s="160">
        <v>0</v>
      </c>
    </row>
    <row r="69" spans="2:23" s="155" customFormat="1" hidden="1" x14ac:dyDescent="0.25">
      <c r="B69" s="167">
        <v>5</v>
      </c>
      <c r="C69" s="167">
        <v>11</v>
      </c>
      <c r="D69" s="167">
        <v>2025</v>
      </c>
      <c r="E69" s="166" t="s">
        <v>535</v>
      </c>
      <c r="F69" s="165">
        <v>0</v>
      </c>
      <c r="G69" s="165">
        <v>0</v>
      </c>
      <c r="H69" s="165">
        <v>0</v>
      </c>
      <c r="I69" s="165">
        <v>0</v>
      </c>
      <c r="J69" s="161">
        <v>0</v>
      </c>
      <c r="K69" s="161">
        <v>0</v>
      </c>
      <c r="L69" s="164">
        <v>0</v>
      </c>
      <c r="M69" s="160">
        <v>0</v>
      </c>
      <c r="N69" s="160">
        <v>0</v>
      </c>
      <c r="O69" s="160">
        <v>0</v>
      </c>
      <c r="P69" s="163">
        <v>0</v>
      </c>
      <c r="Q69" s="162">
        <v>0</v>
      </c>
      <c r="R69" s="161">
        <v>0</v>
      </c>
      <c r="S69" s="161">
        <v>156735.97785919849</v>
      </c>
      <c r="T69" s="161"/>
      <c r="U69" s="160">
        <v>2579287.366223149</v>
      </c>
      <c r="V69" s="160"/>
      <c r="W69" s="160">
        <v>0</v>
      </c>
    </row>
    <row r="70" spans="2:23" s="155" customFormat="1" hidden="1" x14ac:dyDescent="0.25">
      <c r="B70" s="167">
        <v>5</v>
      </c>
      <c r="C70" s="167">
        <v>12</v>
      </c>
      <c r="D70" s="167">
        <v>2025</v>
      </c>
      <c r="E70" s="166" t="s">
        <v>536</v>
      </c>
      <c r="F70" s="165">
        <v>0</v>
      </c>
      <c r="G70" s="165">
        <v>0</v>
      </c>
      <c r="H70" s="165">
        <v>0</v>
      </c>
      <c r="I70" s="165">
        <v>0</v>
      </c>
      <c r="J70" s="161">
        <v>0</v>
      </c>
      <c r="K70" s="161">
        <v>0</v>
      </c>
      <c r="L70" s="164">
        <v>0</v>
      </c>
      <c r="M70" s="160">
        <v>0</v>
      </c>
      <c r="N70" s="160">
        <v>0</v>
      </c>
      <c r="O70" s="160">
        <v>0</v>
      </c>
      <c r="P70" s="163">
        <v>0</v>
      </c>
      <c r="Q70" s="162">
        <v>0</v>
      </c>
      <c r="R70" s="161">
        <v>0</v>
      </c>
      <c r="S70" s="161">
        <v>156735.97785919849</v>
      </c>
      <c r="T70" s="161"/>
      <c r="U70" s="160">
        <v>2579287.366223149</v>
      </c>
      <c r="V70" s="160"/>
      <c r="W70" s="160">
        <v>0</v>
      </c>
    </row>
    <row r="71" spans="2:23" s="155" customFormat="1" hidden="1" x14ac:dyDescent="0.25">
      <c r="B71" s="167">
        <v>6</v>
      </c>
      <c r="C71" s="167">
        <v>1</v>
      </c>
      <c r="D71" s="167">
        <v>2026</v>
      </c>
      <c r="E71" s="166" t="s">
        <v>537</v>
      </c>
      <c r="F71" s="165">
        <v>0</v>
      </c>
      <c r="G71" s="165">
        <v>0</v>
      </c>
      <c r="H71" s="165">
        <v>0</v>
      </c>
      <c r="I71" s="165">
        <v>0</v>
      </c>
      <c r="J71" s="161">
        <v>0</v>
      </c>
      <c r="K71" s="161">
        <v>0</v>
      </c>
      <c r="L71" s="164">
        <v>0</v>
      </c>
      <c r="M71" s="160">
        <v>0</v>
      </c>
      <c r="N71" s="160">
        <v>0</v>
      </c>
      <c r="O71" s="160">
        <v>0</v>
      </c>
      <c r="P71" s="163">
        <v>0</v>
      </c>
      <c r="Q71" s="162">
        <v>0</v>
      </c>
      <c r="R71" s="161">
        <v>0</v>
      </c>
      <c r="S71" s="161">
        <v>156735.97785919849</v>
      </c>
      <c r="T71" s="161"/>
      <c r="U71" s="160">
        <v>2579287.366223149</v>
      </c>
      <c r="V71" s="160"/>
      <c r="W71" s="160">
        <v>0</v>
      </c>
    </row>
    <row r="72" spans="2:23" s="155" customFormat="1" hidden="1" x14ac:dyDescent="0.25">
      <c r="B72" s="167">
        <v>6</v>
      </c>
      <c r="C72" s="167">
        <v>2</v>
      </c>
      <c r="D72" s="167">
        <v>2026</v>
      </c>
      <c r="E72" s="166" t="s">
        <v>538</v>
      </c>
      <c r="F72" s="165">
        <v>0</v>
      </c>
      <c r="G72" s="165">
        <v>0</v>
      </c>
      <c r="H72" s="165">
        <v>0</v>
      </c>
      <c r="I72" s="165">
        <v>0</v>
      </c>
      <c r="J72" s="161">
        <v>0</v>
      </c>
      <c r="K72" s="161">
        <v>0</v>
      </c>
      <c r="L72" s="164">
        <v>0</v>
      </c>
      <c r="M72" s="160">
        <v>0</v>
      </c>
      <c r="N72" s="160">
        <v>0</v>
      </c>
      <c r="O72" s="160">
        <v>0</v>
      </c>
      <c r="P72" s="163">
        <v>0</v>
      </c>
      <c r="Q72" s="162">
        <v>0</v>
      </c>
      <c r="R72" s="161">
        <v>0</v>
      </c>
      <c r="S72" s="161">
        <v>156735.97785919849</v>
      </c>
      <c r="T72" s="161"/>
      <c r="U72" s="160">
        <v>2579287.366223149</v>
      </c>
      <c r="V72" s="160"/>
      <c r="W72" s="160">
        <v>0</v>
      </c>
    </row>
    <row r="73" spans="2:23" s="155" customFormat="1" hidden="1" x14ac:dyDescent="0.25">
      <c r="B73" s="167">
        <v>6</v>
      </c>
      <c r="C73" s="167">
        <v>3</v>
      </c>
      <c r="D73" s="167">
        <v>2026</v>
      </c>
      <c r="E73" s="166" t="s">
        <v>539</v>
      </c>
      <c r="F73" s="165">
        <v>0</v>
      </c>
      <c r="G73" s="165">
        <v>0</v>
      </c>
      <c r="H73" s="165">
        <v>0</v>
      </c>
      <c r="I73" s="165">
        <v>0</v>
      </c>
      <c r="J73" s="161">
        <v>0</v>
      </c>
      <c r="K73" s="161">
        <v>0</v>
      </c>
      <c r="L73" s="164">
        <v>0</v>
      </c>
      <c r="M73" s="160">
        <v>0</v>
      </c>
      <c r="N73" s="160">
        <v>0</v>
      </c>
      <c r="O73" s="160">
        <v>0</v>
      </c>
      <c r="P73" s="163">
        <v>0</v>
      </c>
      <c r="Q73" s="162">
        <v>0</v>
      </c>
      <c r="R73" s="161">
        <v>0</v>
      </c>
      <c r="S73" s="161">
        <v>156735.97785919849</v>
      </c>
      <c r="T73" s="161"/>
      <c r="U73" s="160">
        <v>2579287.366223149</v>
      </c>
      <c r="V73" s="160"/>
      <c r="W73" s="160">
        <v>0</v>
      </c>
    </row>
    <row r="74" spans="2:23" s="155" customFormat="1" hidden="1" x14ac:dyDescent="0.25">
      <c r="B74" s="167">
        <v>6</v>
      </c>
      <c r="C74" s="167">
        <v>4</v>
      </c>
      <c r="D74" s="167">
        <v>2026</v>
      </c>
      <c r="E74" s="166" t="s">
        <v>540</v>
      </c>
      <c r="F74" s="165">
        <v>0</v>
      </c>
      <c r="G74" s="165">
        <v>0</v>
      </c>
      <c r="H74" s="165">
        <v>0</v>
      </c>
      <c r="I74" s="165">
        <v>0</v>
      </c>
      <c r="J74" s="161">
        <v>0</v>
      </c>
      <c r="K74" s="161">
        <v>0</v>
      </c>
      <c r="L74" s="164">
        <v>0</v>
      </c>
      <c r="M74" s="160">
        <v>0</v>
      </c>
      <c r="N74" s="160">
        <v>0</v>
      </c>
      <c r="O74" s="160">
        <v>0</v>
      </c>
      <c r="P74" s="163">
        <v>0</v>
      </c>
      <c r="Q74" s="162">
        <v>0</v>
      </c>
      <c r="R74" s="161">
        <v>0</v>
      </c>
      <c r="S74" s="161">
        <v>156735.97785919849</v>
      </c>
      <c r="T74" s="161"/>
      <c r="U74" s="160">
        <v>2579287.366223149</v>
      </c>
      <c r="V74" s="160"/>
      <c r="W74" s="160">
        <v>0</v>
      </c>
    </row>
    <row r="75" spans="2:23" s="155" customFormat="1" hidden="1" x14ac:dyDescent="0.25">
      <c r="B75" s="167">
        <v>6</v>
      </c>
      <c r="C75" s="167">
        <v>5</v>
      </c>
      <c r="D75" s="167">
        <v>2026</v>
      </c>
      <c r="E75" s="166" t="s">
        <v>541</v>
      </c>
      <c r="F75" s="165">
        <v>0</v>
      </c>
      <c r="G75" s="165">
        <v>0</v>
      </c>
      <c r="H75" s="165">
        <v>0</v>
      </c>
      <c r="I75" s="165">
        <v>0</v>
      </c>
      <c r="J75" s="161">
        <v>0</v>
      </c>
      <c r="K75" s="161">
        <v>0</v>
      </c>
      <c r="L75" s="164">
        <v>0</v>
      </c>
      <c r="M75" s="160">
        <v>0</v>
      </c>
      <c r="N75" s="160">
        <v>0</v>
      </c>
      <c r="O75" s="160">
        <v>0</v>
      </c>
      <c r="P75" s="163">
        <v>0</v>
      </c>
      <c r="Q75" s="162">
        <v>0</v>
      </c>
      <c r="R75" s="161">
        <v>0</v>
      </c>
      <c r="S75" s="161">
        <v>156735.97785919849</v>
      </c>
      <c r="T75" s="161"/>
      <c r="U75" s="160">
        <v>2579287.366223149</v>
      </c>
      <c r="V75" s="160"/>
      <c r="W75" s="160">
        <v>0</v>
      </c>
    </row>
    <row r="76" spans="2:23" s="155" customFormat="1" hidden="1" x14ac:dyDescent="0.25">
      <c r="B76" s="167">
        <v>6</v>
      </c>
      <c r="C76" s="167">
        <v>6</v>
      </c>
      <c r="D76" s="167">
        <v>2026</v>
      </c>
      <c r="E76" s="166" t="s">
        <v>542</v>
      </c>
      <c r="F76" s="165">
        <v>0</v>
      </c>
      <c r="G76" s="165">
        <v>0</v>
      </c>
      <c r="H76" s="165">
        <v>0</v>
      </c>
      <c r="I76" s="165">
        <v>0</v>
      </c>
      <c r="J76" s="161">
        <v>0</v>
      </c>
      <c r="K76" s="161">
        <v>0</v>
      </c>
      <c r="L76" s="164">
        <v>0</v>
      </c>
      <c r="M76" s="160">
        <v>0</v>
      </c>
      <c r="N76" s="160">
        <v>0</v>
      </c>
      <c r="O76" s="160">
        <v>0</v>
      </c>
      <c r="P76" s="163">
        <v>0</v>
      </c>
      <c r="Q76" s="162">
        <v>0</v>
      </c>
      <c r="R76" s="161">
        <v>0</v>
      </c>
      <c r="S76" s="161">
        <v>156735.97785919849</v>
      </c>
      <c r="T76" s="161"/>
      <c r="U76" s="160">
        <v>2579287.366223149</v>
      </c>
      <c r="V76" s="160"/>
      <c r="W76" s="160">
        <v>0</v>
      </c>
    </row>
    <row r="77" spans="2:23" s="155" customFormat="1" hidden="1" x14ac:dyDescent="0.25">
      <c r="B77" s="167">
        <v>6</v>
      </c>
      <c r="C77" s="167">
        <v>7</v>
      </c>
      <c r="D77" s="167">
        <v>2026</v>
      </c>
      <c r="E77" s="166" t="s">
        <v>543</v>
      </c>
      <c r="F77" s="165">
        <v>0</v>
      </c>
      <c r="G77" s="165">
        <v>0</v>
      </c>
      <c r="H77" s="165">
        <v>0</v>
      </c>
      <c r="I77" s="165">
        <v>0</v>
      </c>
      <c r="J77" s="161">
        <v>0</v>
      </c>
      <c r="K77" s="161">
        <v>0</v>
      </c>
      <c r="L77" s="164">
        <v>0</v>
      </c>
      <c r="M77" s="160">
        <v>0</v>
      </c>
      <c r="N77" s="160">
        <v>0</v>
      </c>
      <c r="O77" s="160">
        <v>0</v>
      </c>
      <c r="P77" s="163">
        <v>0</v>
      </c>
      <c r="Q77" s="162">
        <v>0</v>
      </c>
      <c r="R77" s="161">
        <v>0</v>
      </c>
      <c r="S77" s="161">
        <v>156735.97785919849</v>
      </c>
      <c r="T77" s="161"/>
      <c r="U77" s="160">
        <v>2579287.366223149</v>
      </c>
      <c r="V77" s="160"/>
      <c r="W77" s="160">
        <v>0</v>
      </c>
    </row>
    <row r="78" spans="2:23" s="155" customFormat="1" hidden="1" x14ac:dyDescent="0.25">
      <c r="B78" s="167">
        <v>6</v>
      </c>
      <c r="C78" s="167">
        <v>8</v>
      </c>
      <c r="D78" s="167">
        <v>2026</v>
      </c>
      <c r="E78" s="166" t="s">
        <v>544</v>
      </c>
      <c r="F78" s="165">
        <v>0</v>
      </c>
      <c r="G78" s="165">
        <v>0</v>
      </c>
      <c r="H78" s="165">
        <v>0</v>
      </c>
      <c r="I78" s="165">
        <v>0</v>
      </c>
      <c r="J78" s="161">
        <v>0</v>
      </c>
      <c r="K78" s="161">
        <v>0</v>
      </c>
      <c r="L78" s="164">
        <v>0</v>
      </c>
      <c r="M78" s="160">
        <v>0</v>
      </c>
      <c r="N78" s="160">
        <v>0</v>
      </c>
      <c r="O78" s="160">
        <v>0</v>
      </c>
      <c r="P78" s="163">
        <v>0</v>
      </c>
      <c r="Q78" s="162">
        <v>0</v>
      </c>
      <c r="R78" s="161">
        <v>0</v>
      </c>
      <c r="S78" s="161">
        <v>156735.97785919849</v>
      </c>
      <c r="T78" s="161"/>
      <c r="U78" s="160">
        <v>2579287.366223149</v>
      </c>
      <c r="V78" s="160"/>
      <c r="W78" s="160">
        <v>0</v>
      </c>
    </row>
    <row r="79" spans="2:23" s="155" customFormat="1" hidden="1" x14ac:dyDescent="0.25">
      <c r="B79" s="167">
        <v>6</v>
      </c>
      <c r="C79" s="167">
        <v>9</v>
      </c>
      <c r="D79" s="167">
        <v>2026</v>
      </c>
      <c r="E79" s="166" t="s">
        <v>545</v>
      </c>
      <c r="F79" s="165">
        <v>0</v>
      </c>
      <c r="G79" s="165">
        <v>0</v>
      </c>
      <c r="H79" s="165">
        <v>0</v>
      </c>
      <c r="I79" s="165">
        <v>0</v>
      </c>
      <c r="J79" s="161">
        <v>0</v>
      </c>
      <c r="K79" s="161">
        <v>0</v>
      </c>
      <c r="L79" s="164">
        <v>0</v>
      </c>
      <c r="M79" s="160">
        <v>0</v>
      </c>
      <c r="N79" s="160">
        <v>0</v>
      </c>
      <c r="O79" s="160">
        <v>0</v>
      </c>
      <c r="P79" s="163">
        <v>0</v>
      </c>
      <c r="Q79" s="162">
        <v>0</v>
      </c>
      <c r="R79" s="161">
        <v>0</v>
      </c>
      <c r="S79" s="161">
        <v>156735.97785919849</v>
      </c>
      <c r="T79" s="161"/>
      <c r="U79" s="160">
        <v>2579287.366223149</v>
      </c>
      <c r="V79" s="160"/>
      <c r="W79" s="160">
        <v>0</v>
      </c>
    </row>
    <row r="80" spans="2:23" s="155" customFormat="1" hidden="1" x14ac:dyDescent="0.25">
      <c r="B80" s="167">
        <v>6</v>
      </c>
      <c r="C80" s="167">
        <v>10</v>
      </c>
      <c r="D80" s="167">
        <v>2026</v>
      </c>
      <c r="E80" s="166" t="s">
        <v>546</v>
      </c>
      <c r="F80" s="165">
        <v>0</v>
      </c>
      <c r="G80" s="165">
        <v>0</v>
      </c>
      <c r="H80" s="165">
        <v>0</v>
      </c>
      <c r="I80" s="165">
        <v>0</v>
      </c>
      <c r="J80" s="161">
        <v>0</v>
      </c>
      <c r="K80" s="161">
        <v>0</v>
      </c>
      <c r="L80" s="164">
        <v>0</v>
      </c>
      <c r="M80" s="160">
        <v>0</v>
      </c>
      <c r="N80" s="160">
        <v>0</v>
      </c>
      <c r="O80" s="160">
        <v>0</v>
      </c>
      <c r="P80" s="163">
        <v>0</v>
      </c>
      <c r="Q80" s="162">
        <v>0</v>
      </c>
      <c r="R80" s="161">
        <v>0</v>
      </c>
      <c r="S80" s="161">
        <v>156735.97785919849</v>
      </c>
      <c r="T80" s="161"/>
      <c r="U80" s="160">
        <v>2579287.366223149</v>
      </c>
      <c r="V80" s="160"/>
      <c r="W80" s="160">
        <v>0</v>
      </c>
    </row>
    <row r="81" spans="2:23" s="155" customFormat="1" hidden="1" x14ac:dyDescent="0.25">
      <c r="B81" s="167">
        <v>6</v>
      </c>
      <c r="C81" s="167">
        <v>11</v>
      </c>
      <c r="D81" s="167">
        <v>2026</v>
      </c>
      <c r="E81" s="166" t="s">
        <v>547</v>
      </c>
      <c r="F81" s="165">
        <v>0</v>
      </c>
      <c r="G81" s="165">
        <v>0</v>
      </c>
      <c r="H81" s="165">
        <v>0</v>
      </c>
      <c r="I81" s="165">
        <v>0</v>
      </c>
      <c r="J81" s="161">
        <v>0</v>
      </c>
      <c r="K81" s="161">
        <v>0</v>
      </c>
      <c r="L81" s="164">
        <v>0</v>
      </c>
      <c r="M81" s="160">
        <v>0</v>
      </c>
      <c r="N81" s="160">
        <v>0</v>
      </c>
      <c r="O81" s="160">
        <v>0</v>
      </c>
      <c r="P81" s="163">
        <v>0</v>
      </c>
      <c r="Q81" s="162">
        <v>0</v>
      </c>
      <c r="R81" s="161">
        <v>0</v>
      </c>
      <c r="S81" s="161">
        <v>156735.97785919849</v>
      </c>
      <c r="T81" s="161"/>
      <c r="U81" s="160">
        <v>2579287.366223149</v>
      </c>
      <c r="V81" s="160"/>
      <c r="W81" s="160">
        <v>0</v>
      </c>
    </row>
    <row r="82" spans="2:23" s="155" customFormat="1" hidden="1" x14ac:dyDescent="0.25">
      <c r="B82" s="167">
        <v>6</v>
      </c>
      <c r="C82" s="167">
        <v>12</v>
      </c>
      <c r="D82" s="167">
        <v>2026</v>
      </c>
      <c r="E82" s="166" t="s">
        <v>548</v>
      </c>
      <c r="F82" s="165">
        <v>0</v>
      </c>
      <c r="G82" s="165">
        <v>0</v>
      </c>
      <c r="H82" s="165">
        <v>0</v>
      </c>
      <c r="I82" s="165">
        <v>0</v>
      </c>
      <c r="J82" s="161">
        <v>0</v>
      </c>
      <c r="K82" s="161">
        <v>0</v>
      </c>
      <c r="L82" s="164">
        <v>0</v>
      </c>
      <c r="M82" s="160">
        <v>0</v>
      </c>
      <c r="N82" s="160">
        <v>0</v>
      </c>
      <c r="O82" s="160">
        <v>0</v>
      </c>
      <c r="P82" s="163">
        <v>0</v>
      </c>
      <c r="Q82" s="162">
        <v>0</v>
      </c>
      <c r="R82" s="161">
        <v>0</v>
      </c>
      <c r="S82" s="161">
        <v>156735.97785919849</v>
      </c>
      <c r="T82" s="161"/>
      <c r="U82" s="160">
        <v>2579287.366223149</v>
      </c>
      <c r="V82" s="160"/>
      <c r="W82" s="160">
        <v>0</v>
      </c>
    </row>
    <row r="83" spans="2:23" s="155" customFormat="1" hidden="1" x14ac:dyDescent="0.25">
      <c r="B83" s="167">
        <v>7</v>
      </c>
      <c r="C83" s="167">
        <v>1</v>
      </c>
      <c r="D83" s="167">
        <v>2027</v>
      </c>
      <c r="E83" s="166" t="s">
        <v>549</v>
      </c>
      <c r="F83" s="165">
        <v>0</v>
      </c>
      <c r="G83" s="165">
        <v>0</v>
      </c>
      <c r="H83" s="165">
        <v>0</v>
      </c>
      <c r="I83" s="165">
        <v>0</v>
      </c>
      <c r="J83" s="161">
        <v>0</v>
      </c>
      <c r="K83" s="161">
        <v>0</v>
      </c>
      <c r="L83" s="164">
        <v>0</v>
      </c>
      <c r="M83" s="160">
        <v>0</v>
      </c>
      <c r="N83" s="160">
        <v>0</v>
      </c>
      <c r="O83" s="160">
        <v>0</v>
      </c>
      <c r="P83" s="163">
        <v>0</v>
      </c>
      <c r="Q83" s="162">
        <v>0</v>
      </c>
      <c r="R83" s="161">
        <v>0</v>
      </c>
      <c r="S83" s="161">
        <v>156735.97785919849</v>
      </c>
      <c r="T83" s="161"/>
      <c r="U83" s="160">
        <v>2579287.366223149</v>
      </c>
      <c r="V83" s="160"/>
      <c r="W83" s="160">
        <v>0</v>
      </c>
    </row>
    <row r="84" spans="2:23" s="155" customFormat="1" hidden="1" x14ac:dyDescent="0.25">
      <c r="B84" s="167">
        <v>7</v>
      </c>
      <c r="C84" s="167">
        <v>2</v>
      </c>
      <c r="D84" s="167">
        <v>2027</v>
      </c>
      <c r="E84" s="166" t="s">
        <v>550</v>
      </c>
      <c r="F84" s="165">
        <v>0</v>
      </c>
      <c r="G84" s="165">
        <v>0</v>
      </c>
      <c r="H84" s="165">
        <v>0</v>
      </c>
      <c r="I84" s="165">
        <v>0</v>
      </c>
      <c r="J84" s="161">
        <v>0</v>
      </c>
      <c r="K84" s="161">
        <v>0</v>
      </c>
      <c r="L84" s="164">
        <v>0</v>
      </c>
      <c r="M84" s="160">
        <v>0</v>
      </c>
      <c r="N84" s="160">
        <v>0</v>
      </c>
      <c r="O84" s="160">
        <v>0</v>
      </c>
      <c r="P84" s="163">
        <v>0</v>
      </c>
      <c r="Q84" s="162">
        <v>0</v>
      </c>
      <c r="R84" s="161">
        <v>0</v>
      </c>
      <c r="S84" s="161">
        <v>156735.97785919849</v>
      </c>
      <c r="T84" s="161"/>
      <c r="U84" s="160">
        <v>2579287.366223149</v>
      </c>
      <c r="V84" s="160"/>
      <c r="W84" s="160">
        <v>0</v>
      </c>
    </row>
    <row r="85" spans="2:23" s="155" customFormat="1" hidden="1" x14ac:dyDescent="0.25">
      <c r="B85" s="167">
        <v>7</v>
      </c>
      <c r="C85" s="167">
        <v>3</v>
      </c>
      <c r="D85" s="167">
        <v>2027</v>
      </c>
      <c r="E85" s="166" t="s">
        <v>551</v>
      </c>
      <c r="F85" s="165">
        <v>0</v>
      </c>
      <c r="G85" s="165">
        <v>0</v>
      </c>
      <c r="H85" s="165">
        <v>0</v>
      </c>
      <c r="I85" s="165">
        <v>0</v>
      </c>
      <c r="J85" s="161">
        <v>0</v>
      </c>
      <c r="K85" s="161">
        <v>0</v>
      </c>
      <c r="L85" s="164">
        <v>0</v>
      </c>
      <c r="M85" s="160">
        <v>0</v>
      </c>
      <c r="N85" s="160">
        <v>0</v>
      </c>
      <c r="O85" s="160">
        <v>0</v>
      </c>
      <c r="P85" s="163">
        <v>0</v>
      </c>
      <c r="Q85" s="162">
        <v>0</v>
      </c>
      <c r="R85" s="161">
        <v>0</v>
      </c>
      <c r="S85" s="161">
        <v>156735.97785919849</v>
      </c>
      <c r="T85" s="161"/>
      <c r="U85" s="160">
        <v>2579287.366223149</v>
      </c>
      <c r="V85" s="160"/>
      <c r="W85" s="160">
        <v>0</v>
      </c>
    </row>
    <row r="86" spans="2:23" s="155" customFormat="1" hidden="1" x14ac:dyDescent="0.25">
      <c r="B86" s="167">
        <v>7</v>
      </c>
      <c r="C86" s="167">
        <v>4</v>
      </c>
      <c r="D86" s="167">
        <v>2027</v>
      </c>
      <c r="E86" s="166" t="s">
        <v>552</v>
      </c>
      <c r="F86" s="165">
        <v>0</v>
      </c>
      <c r="G86" s="165">
        <v>0</v>
      </c>
      <c r="H86" s="165">
        <v>0</v>
      </c>
      <c r="I86" s="165">
        <v>0</v>
      </c>
      <c r="J86" s="161">
        <v>0</v>
      </c>
      <c r="K86" s="161">
        <v>0</v>
      </c>
      <c r="L86" s="164">
        <v>0</v>
      </c>
      <c r="M86" s="160">
        <v>0</v>
      </c>
      <c r="N86" s="160">
        <v>0</v>
      </c>
      <c r="O86" s="160">
        <v>0</v>
      </c>
      <c r="P86" s="163">
        <v>0</v>
      </c>
      <c r="Q86" s="162">
        <v>0</v>
      </c>
      <c r="R86" s="161">
        <v>0</v>
      </c>
      <c r="S86" s="161">
        <v>156735.97785919849</v>
      </c>
      <c r="T86" s="161"/>
      <c r="U86" s="160">
        <v>2579287.366223149</v>
      </c>
      <c r="V86" s="160"/>
      <c r="W86" s="160">
        <v>0</v>
      </c>
    </row>
    <row r="87" spans="2:23" s="155" customFormat="1" hidden="1" x14ac:dyDescent="0.25">
      <c r="B87" s="167">
        <v>7</v>
      </c>
      <c r="C87" s="167">
        <v>5</v>
      </c>
      <c r="D87" s="167">
        <v>2027</v>
      </c>
      <c r="E87" s="166" t="s">
        <v>553</v>
      </c>
      <c r="F87" s="165">
        <v>0</v>
      </c>
      <c r="G87" s="165">
        <v>0</v>
      </c>
      <c r="H87" s="165">
        <v>0</v>
      </c>
      <c r="I87" s="165">
        <v>0</v>
      </c>
      <c r="J87" s="161">
        <v>0</v>
      </c>
      <c r="K87" s="161">
        <v>0</v>
      </c>
      <c r="L87" s="164">
        <v>0</v>
      </c>
      <c r="M87" s="160">
        <v>0</v>
      </c>
      <c r="N87" s="160">
        <v>0</v>
      </c>
      <c r="O87" s="160">
        <v>0</v>
      </c>
      <c r="P87" s="163">
        <v>0</v>
      </c>
      <c r="Q87" s="162">
        <v>0</v>
      </c>
      <c r="R87" s="161">
        <v>0</v>
      </c>
      <c r="S87" s="161">
        <v>156735.97785919849</v>
      </c>
      <c r="T87" s="161"/>
      <c r="U87" s="160">
        <v>2579287.366223149</v>
      </c>
      <c r="V87" s="160"/>
      <c r="W87" s="160">
        <v>0</v>
      </c>
    </row>
    <row r="88" spans="2:23" s="155" customFormat="1" hidden="1" x14ac:dyDescent="0.25">
      <c r="B88" s="167">
        <v>7</v>
      </c>
      <c r="C88" s="167">
        <v>6</v>
      </c>
      <c r="D88" s="167">
        <v>2027</v>
      </c>
      <c r="E88" s="166" t="s">
        <v>554</v>
      </c>
      <c r="F88" s="165">
        <v>0</v>
      </c>
      <c r="G88" s="165">
        <v>0</v>
      </c>
      <c r="H88" s="165">
        <v>0</v>
      </c>
      <c r="I88" s="165">
        <v>0</v>
      </c>
      <c r="J88" s="161">
        <v>0</v>
      </c>
      <c r="K88" s="161">
        <v>0</v>
      </c>
      <c r="L88" s="164">
        <v>0</v>
      </c>
      <c r="M88" s="160">
        <v>0</v>
      </c>
      <c r="N88" s="160">
        <v>0</v>
      </c>
      <c r="O88" s="160">
        <v>0</v>
      </c>
      <c r="P88" s="163">
        <v>0</v>
      </c>
      <c r="Q88" s="162">
        <v>0</v>
      </c>
      <c r="R88" s="161">
        <v>0</v>
      </c>
      <c r="S88" s="161">
        <v>156735.97785919849</v>
      </c>
      <c r="T88" s="161"/>
      <c r="U88" s="160">
        <v>2579287.366223149</v>
      </c>
      <c r="V88" s="160"/>
      <c r="W88" s="160">
        <v>0</v>
      </c>
    </row>
    <row r="89" spans="2:23" s="155" customFormat="1" hidden="1" x14ac:dyDescent="0.25">
      <c r="B89" s="167">
        <v>7</v>
      </c>
      <c r="C89" s="167">
        <v>7</v>
      </c>
      <c r="D89" s="167">
        <v>2027</v>
      </c>
      <c r="E89" s="166" t="s">
        <v>555</v>
      </c>
      <c r="F89" s="165">
        <v>0</v>
      </c>
      <c r="G89" s="165">
        <v>0</v>
      </c>
      <c r="H89" s="165">
        <v>0</v>
      </c>
      <c r="I89" s="165">
        <v>0</v>
      </c>
      <c r="J89" s="161">
        <v>0</v>
      </c>
      <c r="K89" s="161">
        <v>0</v>
      </c>
      <c r="L89" s="164">
        <v>0</v>
      </c>
      <c r="M89" s="160">
        <v>0</v>
      </c>
      <c r="N89" s="160">
        <v>0</v>
      </c>
      <c r="O89" s="160">
        <v>0</v>
      </c>
      <c r="P89" s="163">
        <v>0</v>
      </c>
      <c r="Q89" s="162">
        <v>0</v>
      </c>
      <c r="R89" s="161">
        <v>0</v>
      </c>
      <c r="S89" s="161">
        <v>156735.97785919849</v>
      </c>
      <c r="T89" s="161"/>
      <c r="U89" s="160">
        <v>2579287.366223149</v>
      </c>
      <c r="V89" s="160"/>
      <c r="W89" s="160">
        <v>0</v>
      </c>
    </row>
    <row r="90" spans="2:23" s="155" customFormat="1" hidden="1" x14ac:dyDescent="0.25">
      <c r="B90" s="167">
        <v>7</v>
      </c>
      <c r="C90" s="167">
        <v>8</v>
      </c>
      <c r="D90" s="167">
        <v>2027</v>
      </c>
      <c r="E90" s="166" t="s">
        <v>556</v>
      </c>
      <c r="F90" s="165">
        <v>0</v>
      </c>
      <c r="G90" s="165">
        <v>0</v>
      </c>
      <c r="H90" s="165">
        <v>0</v>
      </c>
      <c r="I90" s="165">
        <v>0</v>
      </c>
      <c r="J90" s="161">
        <v>0</v>
      </c>
      <c r="K90" s="161">
        <v>0</v>
      </c>
      <c r="L90" s="164">
        <v>0</v>
      </c>
      <c r="M90" s="160">
        <v>0</v>
      </c>
      <c r="N90" s="160">
        <v>0</v>
      </c>
      <c r="O90" s="160">
        <v>0</v>
      </c>
      <c r="P90" s="163">
        <v>0</v>
      </c>
      <c r="Q90" s="162">
        <v>0</v>
      </c>
      <c r="R90" s="161">
        <v>0</v>
      </c>
      <c r="S90" s="161">
        <v>156735.97785919849</v>
      </c>
      <c r="T90" s="161"/>
      <c r="U90" s="160">
        <v>2579287.366223149</v>
      </c>
      <c r="V90" s="160"/>
      <c r="W90" s="160">
        <v>0</v>
      </c>
    </row>
    <row r="91" spans="2:23" s="155" customFormat="1" hidden="1" x14ac:dyDescent="0.25">
      <c r="B91" s="167">
        <v>7</v>
      </c>
      <c r="C91" s="167">
        <v>9</v>
      </c>
      <c r="D91" s="167">
        <v>2027</v>
      </c>
      <c r="E91" s="166" t="s">
        <v>557</v>
      </c>
      <c r="F91" s="165">
        <v>0</v>
      </c>
      <c r="G91" s="165">
        <v>0</v>
      </c>
      <c r="H91" s="165">
        <v>0</v>
      </c>
      <c r="I91" s="165">
        <v>0</v>
      </c>
      <c r="J91" s="161">
        <v>0</v>
      </c>
      <c r="K91" s="161">
        <v>0</v>
      </c>
      <c r="L91" s="164">
        <v>0</v>
      </c>
      <c r="M91" s="160">
        <v>0</v>
      </c>
      <c r="N91" s="160">
        <v>0</v>
      </c>
      <c r="O91" s="160">
        <v>0</v>
      </c>
      <c r="P91" s="163">
        <v>0</v>
      </c>
      <c r="Q91" s="162">
        <v>0</v>
      </c>
      <c r="R91" s="161">
        <v>0</v>
      </c>
      <c r="S91" s="161">
        <v>156735.97785919849</v>
      </c>
      <c r="T91" s="161"/>
      <c r="U91" s="160">
        <v>2579287.366223149</v>
      </c>
      <c r="V91" s="160"/>
      <c r="W91" s="160">
        <v>0</v>
      </c>
    </row>
    <row r="92" spans="2:23" s="155" customFormat="1" hidden="1" x14ac:dyDescent="0.25">
      <c r="B92" s="167">
        <v>7</v>
      </c>
      <c r="C92" s="167">
        <v>10</v>
      </c>
      <c r="D92" s="167">
        <v>2027</v>
      </c>
      <c r="E92" s="166" t="s">
        <v>558</v>
      </c>
      <c r="F92" s="165">
        <v>0</v>
      </c>
      <c r="G92" s="165">
        <v>0</v>
      </c>
      <c r="H92" s="165">
        <v>0</v>
      </c>
      <c r="I92" s="165">
        <v>0</v>
      </c>
      <c r="J92" s="161">
        <v>0</v>
      </c>
      <c r="K92" s="161">
        <v>0</v>
      </c>
      <c r="L92" s="164">
        <v>0</v>
      </c>
      <c r="M92" s="160">
        <v>0</v>
      </c>
      <c r="N92" s="160">
        <v>0</v>
      </c>
      <c r="O92" s="160">
        <v>0</v>
      </c>
      <c r="P92" s="163">
        <v>0</v>
      </c>
      <c r="Q92" s="162">
        <v>0</v>
      </c>
      <c r="R92" s="161">
        <v>0</v>
      </c>
      <c r="S92" s="161">
        <v>156735.97785919849</v>
      </c>
      <c r="T92" s="161"/>
      <c r="U92" s="160">
        <v>2579287.366223149</v>
      </c>
      <c r="V92" s="160"/>
      <c r="W92" s="160">
        <v>0</v>
      </c>
    </row>
    <row r="93" spans="2:23" s="155" customFormat="1" hidden="1" x14ac:dyDescent="0.25">
      <c r="B93" s="167">
        <v>7</v>
      </c>
      <c r="C93" s="167">
        <v>11</v>
      </c>
      <c r="D93" s="167">
        <v>2027</v>
      </c>
      <c r="E93" s="166" t="s">
        <v>559</v>
      </c>
      <c r="F93" s="165">
        <v>0</v>
      </c>
      <c r="G93" s="165">
        <v>0</v>
      </c>
      <c r="H93" s="165">
        <v>0</v>
      </c>
      <c r="I93" s="165">
        <v>0</v>
      </c>
      <c r="J93" s="161">
        <v>0</v>
      </c>
      <c r="K93" s="161">
        <v>0</v>
      </c>
      <c r="L93" s="164">
        <v>0</v>
      </c>
      <c r="M93" s="160">
        <v>0</v>
      </c>
      <c r="N93" s="160">
        <v>0</v>
      </c>
      <c r="O93" s="160">
        <v>0</v>
      </c>
      <c r="P93" s="163">
        <v>0</v>
      </c>
      <c r="Q93" s="162">
        <v>0</v>
      </c>
      <c r="R93" s="161">
        <v>0</v>
      </c>
      <c r="S93" s="161">
        <v>156735.97785919849</v>
      </c>
      <c r="T93" s="161"/>
      <c r="U93" s="160">
        <v>2579287.366223149</v>
      </c>
      <c r="V93" s="160"/>
      <c r="W93" s="160">
        <v>0</v>
      </c>
    </row>
    <row r="94" spans="2:23" s="155" customFormat="1" hidden="1" x14ac:dyDescent="0.25">
      <c r="B94" s="167">
        <v>7</v>
      </c>
      <c r="C94" s="167">
        <v>12</v>
      </c>
      <c r="D94" s="167">
        <v>2027</v>
      </c>
      <c r="E94" s="166" t="s">
        <v>560</v>
      </c>
      <c r="F94" s="165">
        <v>0</v>
      </c>
      <c r="G94" s="165">
        <v>0</v>
      </c>
      <c r="H94" s="165">
        <v>0</v>
      </c>
      <c r="I94" s="165">
        <v>0</v>
      </c>
      <c r="J94" s="161">
        <v>0</v>
      </c>
      <c r="K94" s="161">
        <v>0</v>
      </c>
      <c r="L94" s="164">
        <v>0</v>
      </c>
      <c r="M94" s="160">
        <v>0</v>
      </c>
      <c r="N94" s="160">
        <v>0</v>
      </c>
      <c r="O94" s="160">
        <v>0</v>
      </c>
      <c r="P94" s="163">
        <v>0</v>
      </c>
      <c r="Q94" s="162">
        <v>0</v>
      </c>
      <c r="R94" s="161">
        <v>0</v>
      </c>
      <c r="S94" s="161">
        <v>156735.97785919849</v>
      </c>
      <c r="T94" s="161"/>
      <c r="U94" s="160">
        <v>2579287.366223149</v>
      </c>
      <c r="V94" s="160"/>
      <c r="W94" s="160">
        <v>0</v>
      </c>
    </row>
    <row r="95" spans="2:23" s="155" customFormat="1" hidden="1" x14ac:dyDescent="0.25">
      <c r="B95" s="167">
        <v>8</v>
      </c>
      <c r="C95" s="167">
        <v>1</v>
      </c>
      <c r="D95" s="167">
        <v>2028</v>
      </c>
      <c r="E95" s="166" t="s">
        <v>561</v>
      </c>
      <c r="F95" s="165">
        <v>0</v>
      </c>
      <c r="G95" s="165">
        <v>0</v>
      </c>
      <c r="H95" s="165">
        <v>0</v>
      </c>
      <c r="I95" s="165">
        <v>0</v>
      </c>
      <c r="J95" s="161">
        <v>0</v>
      </c>
      <c r="K95" s="161">
        <v>0</v>
      </c>
      <c r="L95" s="164">
        <v>0</v>
      </c>
      <c r="M95" s="160">
        <v>0</v>
      </c>
      <c r="N95" s="160">
        <v>0</v>
      </c>
      <c r="O95" s="160">
        <v>0</v>
      </c>
      <c r="P95" s="163">
        <v>0</v>
      </c>
      <c r="Q95" s="162">
        <v>0</v>
      </c>
      <c r="R95" s="161">
        <v>0</v>
      </c>
      <c r="S95" s="161">
        <v>156735.97785919849</v>
      </c>
      <c r="T95" s="161"/>
      <c r="U95" s="160">
        <v>2579287.366223149</v>
      </c>
      <c r="V95" s="160"/>
      <c r="W95" s="160">
        <v>0</v>
      </c>
    </row>
    <row r="96" spans="2:23" s="155" customFormat="1" hidden="1" x14ac:dyDescent="0.25">
      <c r="B96" s="167">
        <v>8</v>
      </c>
      <c r="C96" s="167">
        <v>2</v>
      </c>
      <c r="D96" s="167">
        <v>2028</v>
      </c>
      <c r="E96" s="166" t="s">
        <v>562</v>
      </c>
      <c r="F96" s="165">
        <v>0</v>
      </c>
      <c r="G96" s="165">
        <v>0</v>
      </c>
      <c r="H96" s="165">
        <v>0</v>
      </c>
      <c r="I96" s="165">
        <v>0</v>
      </c>
      <c r="J96" s="161">
        <v>0</v>
      </c>
      <c r="K96" s="161">
        <v>0</v>
      </c>
      <c r="L96" s="164">
        <v>0</v>
      </c>
      <c r="M96" s="160">
        <v>0</v>
      </c>
      <c r="N96" s="160">
        <v>0</v>
      </c>
      <c r="O96" s="160">
        <v>0</v>
      </c>
      <c r="P96" s="163">
        <v>0</v>
      </c>
      <c r="Q96" s="162">
        <v>0</v>
      </c>
      <c r="R96" s="161">
        <v>0</v>
      </c>
      <c r="S96" s="161">
        <v>156735.97785919849</v>
      </c>
      <c r="T96" s="161"/>
      <c r="U96" s="160">
        <v>2579287.366223149</v>
      </c>
      <c r="V96" s="160"/>
      <c r="W96" s="160">
        <v>0</v>
      </c>
    </row>
    <row r="97" spans="2:23" s="155" customFormat="1" hidden="1" x14ac:dyDescent="0.25">
      <c r="B97" s="167">
        <v>8</v>
      </c>
      <c r="C97" s="167">
        <v>3</v>
      </c>
      <c r="D97" s="167">
        <v>2028</v>
      </c>
      <c r="E97" s="166" t="s">
        <v>563</v>
      </c>
      <c r="F97" s="165">
        <v>0</v>
      </c>
      <c r="G97" s="165">
        <v>0</v>
      </c>
      <c r="H97" s="165">
        <v>0</v>
      </c>
      <c r="I97" s="165">
        <v>0</v>
      </c>
      <c r="J97" s="161">
        <v>0</v>
      </c>
      <c r="K97" s="161">
        <v>0</v>
      </c>
      <c r="L97" s="164">
        <v>0</v>
      </c>
      <c r="M97" s="160">
        <v>0</v>
      </c>
      <c r="N97" s="160">
        <v>0</v>
      </c>
      <c r="O97" s="160">
        <v>0</v>
      </c>
      <c r="P97" s="163">
        <v>0</v>
      </c>
      <c r="Q97" s="162">
        <v>0</v>
      </c>
      <c r="R97" s="161">
        <v>0</v>
      </c>
      <c r="S97" s="161">
        <v>156735.97785919849</v>
      </c>
      <c r="T97" s="161"/>
      <c r="U97" s="160">
        <v>2579287.366223149</v>
      </c>
      <c r="V97" s="160"/>
      <c r="W97" s="160">
        <v>0</v>
      </c>
    </row>
    <row r="98" spans="2:23" s="155" customFormat="1" hidden="1" x14ac:dyDescent="0.25">
      <c r="B98" s="167">
        <v>8</v>
      </c>
      <c r="C98" s="167">
        <v>4</v>
      </c>
      <c r="D98" s="167">
        <v>2028</v>
      </c>
      <c r="E98" s="166" t="s">
        <v>564</v>
      </c>
      <c r="F98" s="165">
        <v>0</v>
      </c>
      <c r="G98" s="165">
        <v>0</v>
      </c>
      <c r="H98" s="165">
        <v>0</v>
      </c>
      <c r="I98" s="165">
        <v>0</v>
      </c>
      <c r="J98" s="161">
        <v>0</v>
      </c>
      <c r="K98" s="161">
        <v>0</v>
      </c>
      <c r="L98" s="164">
        <v>0</v>
      </c>
      <c r="M98" s="160">
        <v>0</v>
      </c>
      <c r="N98" s="160">
        <v>0</v>
      </c>
      <c r="O98" s="160">
        <v>0</v>
      </c>
      <c r="P98" s="163">
        <v>0</v>
      </c>
      <c r="Q98" s="162">
        <v>0</v>
      </c>
      <c r="R98" s="161">
        <v>0</v>
      </c>
      <c r="S98" s="161">
        <v>156735.97785919849</v>
      </c>
      <c r="T98" s="161"/>
      <c r="U98" s="160">
        <v>2579287.366223149</v>
      </c>
      <c r="V98" s="160"/>
      <c r="W98" s="160">
        <v>0</v>
      </c>
    </row>
    <row r="99" spans="2:23" s="155" customFormat="1" hidden="1" x14ac:dyDescent="0.25">
      <c r="B99" s="167">
        <v>8</v>
      </c>
      <c r="C99" s="167">
        <v>5</v>
      </c>
      <c r="D99" s="167">
        <v>2028</v>
      </c>
      <c r="E99" s="166" t="s">
        <v>565</v>
      </c>
      <c r="F99" s="165">
        <v>0</v>
      </c>
      <c r="G99" s="165">
        <v>0</v>
      </c>
      <c r="H99" s="165">
        <v>0</v>
      </c>
      <c r="I99" s="165">
        <v>0</v>
      </c>
      <c r="J99" s="161">
        <v>0</v>
      </c>
      <c r="K99" s="161">
        <v>0</v>
      </c>
      <c r="L99" s="164">
        <v>0</v>
      </c>
      <c r="M99" s="160">
        <v>0</v>
      </c>
      <c r="N99" s="160">
        <v>0</v>
      </c>
      <c r="O99" s="160">
        <v>0</v>
      </c>
      <c r="P99" s="163">
        <v>0</v>
      </c>
      <c r="Q99" s="162">
        <v>0</v>
      </c>
      <c r="R99" s="161">
        <v>0</v>
      </c>
      <c r="S99" s="161">
        <v>156735.97785919849</v>
      </c>
      <c r="T99" s="161"/>
      <c r="U99" s="160">
        <v>2579287.366223149</v>
      </c>
      <c r="V99" s="160"/>
      <c r="W99" s="160">
        <v>0</v>
      </c>
    </row>
    <row r="100" spans="2:23" s="155" customFormat="1" hidden="1" x14ac:dyDescent="0.25">
      <c r="B100" s="167">
        <v>8</v>
      </c>
      <c r="C100" s="167">
        <v>6</v>
      </c>
      <c r="D100" s="167">
        <v>2028</v>
      </c>
      <c r="E100" s="166" t="s">
        <v>566</v>
      </c>
      <c r="F100" s="165">
        <v>0</v>
      </c>
      <c r="G100" s="165">
        <v>0</v>
      </c>
      <c r="H100" s="165">
        <v>0</v>
      </c>
      <c r="I100" s="165">
        <v>0</v>
      </c>
      <c r="J100" s="161">
        <v>0</v>
      </c>
      <c r="K100" s="161">
        <v>0</v>
      </c>
      <c r="L100" s="164">
        <v>0</v>
      </c>
      <c r="M100" s="160">
        <v>0</v>
      </c>
      <c r="N100" s="160">
        <v>0</v>
      </c>
      <c r="O100" s="160">
        <v>0</v>
      </c>
      <c r="P100" s="163">
        <v>0</v>
      </c>
      <c r="Q100" s="162">
        <v>0</v>
      </c>
      <c r="R100" s="161">
        <v>0</v>
      </c>
      <c r="S100" s="161">
        <v>156735.97785919849</v>
      </c>
      <c r="T100" s="161"/>
      <c r="U100" s="160">
        <v>2579287.366223149</v>
      </c>
      <c r="V100" s="160"/>
      <c r="W100" s="160">
        <v>0</v>
      </c>
    </row>
    <row r="101" spans="2:23" s="155" customFormat="1" hidden="1" x14ac:dyDescent="0.25">
      <c r="B101" s="167">
        <v>8</v>
      </c>
      <c r="C101" s="167">
        <v>7</v>
      </c>
      <c r="D101" s="167">
        <v>2028</v>
      </c>
      <c r="E101" s="166" t="s">
        <v>567</v>
      </c>
      <c r="F101" s="165">
        <v>0</v>
      </c>
      <c r="G101" s="165">
        <v>0</v>
      </c>
      <c r="H101" s="165">
        <v>0</v>
      </c>
      <c r="I101" s="165">
        <v>0</v>
      </c>
      <c r="J101" s="161">
        <v>0</v>
      </c>
      <c r="K101" s="161">
        <v>0</v>
      </c>
      <c r="L101" s="164">
        <v>0</v>
      </c>
      <c r="M101" s="160">
        <v>0</v>
      </c>
      <c r="N101" s="160">
        <v>0</v>
      </c>
      <c r="O101" s="160">
        <v>0</v>
      </c>
      <c r="P101" s="163">
        <v>0</v>
      </c>
      <c r="Q101" s="162">
        <v>0</v>
      </c>
      <c r="R101" s="161">
        <v>0</v>
      </c>
      <c r="S101" s="161">
        <v>156735.97785919849</v>
      </c>
      <c r="T101" s="161"/>
      <c r="U101" s="160">
        <v>2579287.366223149</v>
      </c>
      <c r="V101" s="160"/>
      <c r="W101" s="160">
        <v>0</v>
      </c>
    </row>
    <row r="102" spans="2:23" s="155" customFormat="1" hidden="1" x14ac:dyDescent="0.25">
      <c r="B102" s="167">
        <v>8</v>
      </c>
      <c r="C102" s="167">
        <v>8</v>
      </c>
      <c r="D102" s="167">
        <v>2028</v>
      </c>
      <c r="E102" s="166" t="s">
        <v>568</v>
      </c>
      <c r="F102" s="165">
        <v>0</v>
      </c>
      <c r="G102" s="165">
        <v>0</v>
      </c>
      <c r="H102" s="165">
        <v>0</v>
      </c>
      <c r="I102" s="165">
        <v>0</v>
      </c>
      <c r="J102" s="161">
        <v>0</v>
      </c>
      <c r="K102" s="161">
        <v>0</v>
      </c>
      <c r="L102" s="164">
        <v>0</v>
      </c>
      <c r="M102" s="160">
        <v>0</v>
      </c>
      <c r="N102" s="160">
        <v>0</v>
      </c>
      <c r="O102" s="160">
        <v>0</v>
      </c>
      <c r="P102" s="163">
        <v>0</v>
      </c>
      <c r="Q102" s="162">
        <v>0</v>
      </c>
      <c r="R102" s="161">
        <v>0</v>
      </c>
      <c r="S102" s="161">
        <v>156735.97785919849</v>
      </c>
      <c r="T102" s="161"/>
      <c r="U102" s="160">
        <v>2579287.366223149</v>
      </c>
      <c r="V102" s="160"/>
      <c r="W102" s="160">
        <v>0</v>
      </c>
    </row>
    <row r="103" spans="2:23" s="155" customFormat="1" hidden="1" x14ac:dyDescent="0.25">
      <c r="B103" s="167">
        <v>8</v>
      </c>
      <c r="C103" s="167">
        <v>9</v>
      </c>
      <c r="D103" s="167">
        <v>2028</v>
      </c>
      <c r="E103" s="166" t="s">
        <v>569</v>
      </c>
      <c r="F103" s="165">
        <v>0</v>
      </c>
      <c r="G103" s="165">
        <v>0</v>
      </c>
      <c r="H103" s="165">
        <v>0</v>
      </c>
      <c r="I103" s="165">
        <v>0</v>
      </c>
      <c r="J103" s="161">
        <v>0</v>
      </c>
      <c r="K103" s="161">
        <v>0</v>
      </c>
      <c r="L103" s="164">
        <v>0</v>
      </c>
      <c r="M103" s="160">
        <v>0</v>
      </c>
      <c r="N103" s="160">
        <v>0</v>
      </c>
      <c r="O103" s="160">
        <v>0</v>
      </c>
      <c r="P103" s="163">
        <v>0</v>
      </c>
      <c r="Q103" s="162">
        <v>0</v>
      </c>
      <c r="R103" s="161">
        <v>0</v>
      </c>
      <c r="S103" s="161">
        <v>156735.97785919849</v>
      </c>
      <c r="T103" s="161"/>
      <c r="U103" s="160">
        <v>2579287.366223149</v>
      </c>
      <c r="V103" s="160"/>
      <c r="W103" s="160">
        <v>0</v>
      </c>
    </row>
    <row r="104" spans="2:23" s="155" customFormat="1" hidden="1" x14ac:dyDescent="0.25">
      <c r="B104" s="167">
        <v>8</v>
      </c>
      <c r="C104" s="167">
        <v>10</v>
      </c>
      <c r="D104" s="167">
        <v>2028</v>
      </c>
      <c r="E104" s="166" t="s">
        <v>570</v>
      </c>
      <c r="F104" s="165">
        <v>0</v>
      </c>
      <c r="G104" s="165">
        <v>0</v>
      </c>
      <c r="H104" s="165">
        <v>0</v>
      </c>
      <c r="I104" s="165">
        <v>0</v>
      </c>
      <c r="J104" s="161">
        <v>0</v>
      </c>
      <c r="K104" s="161">
        <v>0</v>
      </c>
      <c r="L104" s="164">
        <v>0</v>
      </c>
      <c r="M104" s="160">
        <v>0</v>
      </c>
      <c r="N104" s="160">
        <v>0</v>
      </c>
      <c r="O104" s="160">
        <v>0</v>
      </c>
      <c r="P104" s="163">
        <v>0</v>
      </c>
      <c r="Q104" s="162">
        <v>0</v>
      </c>
      <c r="R104" s="161">
        <v>0</v>
      </c>
      <c r="S104" s="161">
        <v>156735.97785919849</v>
      </c>
      <c r="T104" s="161"/>
      <c r="U104" s="160">
        <v>2579287.366223149</v>
      </c>
      <c r="V104" s="160"/>
      <c r="W104" s="160">
        <v>0</v>
      </c>
    </row>
    <row r="105" spans="2:23" s="155" customFormat="1" hidden="1" x14ac:dyDescent="0.25">
      <c r="B105" s="167">
        <v>8</v>
      </c>
      <c r="C105" s="167">
        <v>11</v>
      </c>
      <c r="D105" s="167">
        <v>2028</v>
      </c>
      <c r="E105" s="166" t="s">
        <v>571</v>
      </c>
      <c r="F105" s="165">
        <v>0</v>
      </c>
      <c r="G105" s="165">
        <v>0</v>
      </c>
      <c r="H105" s="165">
        <v>0</v>
      </c>
      <c r="I105" s="165">
        <v>0</v>
      </c>
      <c r="J105" s="161">
        <v>0</v>
      </c>
      <c r="K105" s="161">
        <v>0</v>
      </c>
      <c r="L105" s="164">
        <v>0</v>
      </c>
      <c r="M105" s="160">
        <v>0</v>
      </c>
      <c r="N105" s="160">
        <v>0</v>
      </c>
      <c r="O105" s="160">
        <v>0</v>
      </c>
      <c r="P105" s="163">
        <v>0</v>
      </c>
      <c r="Q105" s="162">
        <v>0</v>
      </c>
      <c r="R105" s="161">
        <v>0</v>
      </c>
      <c r="S105" s="161">
        <v>156735.97785919849</v>
      </c>
      <c r="T105" s="161"/>
      <c r="U105" s="160">
        <v>2579287.366223149</v>
      </c>
      <c r="V105" s="160"/>
      <c r="W105" s="160">
        <v>0</v>
      </c>
    </row>
    <row r="106" spans="2:23" s="155" customFormat="1" hidden="1" x14ac:dyDescent="0.25">
      <c r="B106" s="167">
        <v>8</v>
      </c>
      <c r="C106" s="167">
        <v>12</v>
      </c>
      <c r="D106" s="167">
        <v>2028</v>
      </c>
      <c r="E106" s="166" t="s">
        <v>572</v>
      </c>
      <c r="F106" s="165">
        <v>0</v>
      </c>
      <c r="G106" s="165">
        <v>0</v>
      </c>
      <c r="H106" s="165">
        <v>0</v>
      </c>
      <c r="I106" s="165">
        <v>0</v>
      </c>
      <c r="J106" s="161">
        <v>0</v>
      </c>
      <c r="K106" s="161">
        <v>0</v>
      </c>
      <c r="L106" s="164">
        <v>0</v>
      </c>
      <c r="M106" s="160">
        <v>0</v>
      </c>
      <c r="N106" s="160">
        <v>0</v>
      </c>
      <c r="O106" s="160">
        <v>0</v>
      </c>
      <c r="P106" s="163">
        <v>0</v>
      </c>
      <c r="Q106" s="162">
        <v>0</v>
      </c>
      <c r="R106" s="161">
        <v>0</v>
      </c>
      <c r="S106" s="161">
        <v>156735.97785919849</v>
      </c>
      <c r="T106" s="161"/>
      <c r="U106" s="160">
        <v>2579287.366223149</v>
      </c>
      <c r="V106" s="160"/>
      <c r="W106" s="160">
        <v>0</v>
      </c>
    </row>
    <row r="107" spans="2:23" s="155" customFormat="1" hidden="1" x14ac:dyDescent="0.25">
      <c r="B107" s="167">
        <v>9</v>
      </c>
      <c r="C107" s="167">
        <v>1</v>
      </c>
      <c r="D107" s="167">
        <v>2029</v>
      </c>
      <c r="E107" s="166" t="s">
        <v>573</v>
      </c>
      <c r="F107" s="165">
        <v>0</v>
      </c>
      <c r="G107" s="165">
        <v>0</v>
      </c>
      <c r="H107" s="165">
        <v>0</v>
      </c>
      <c r="I107" s="165">
        <v>0</v>
      </c>
      <c r="J107" s="161">
        <v>0</v>
      </c>
      <c r="K107" s="161">
        <v>0</v>
      </c>
      <c r="L107" s="164">
        <v>0</v>
      </c>
      <c r="M107" s="160">
        <v>0</v>
      </c>
      <c r="N107" s="160">
        <v>0</v>
      </c>
      <c r="O107" s="160">
        <v>0</v>
      </c>
      <c r="P107" s="163">
        <v>0</v>
      </c>
      <c r="Q107" s="162">
        <v>0</v>
      </c>
      <c r="R107" s="161">
        <v>0</v>
      </c>
      <c r="S107" s="161">
        <v>156735.97785919849</v>
      </c>
      <c r="T107" s="161"/>
      <c r="U107" s="160">
        <v>2579287.366223149</v>
      </c>
      <c r="V107" s="160"/>
      <c r="W107" s="160">
        <v>0</v>
      </c>
    </row>
    <row r="108" spans="2:23" s="155" customFormat="1" hidden="1" x14ac:dyDescent="0.25">
      <c r="B108" s="167">
        <v>9</v>
      </c>
      <c r="C108" s="167">
        <v>2</v>
      </c>
      <c r="D108" s="167">
        <v>2029</v>
      </c>
      <c r="E108" s="166" t="s">
        <v>574</v>
      </c>
      <c r="F108" s="165">
        <v>0</v>
      </c>
      <c r="G108" s="165">
        <v>0</v>
      </c>
      <c r="H108" s="165">
        <v>0</v>
      </c>
      <c r="I108" s="165">
        <v>0</v>
      </c>
      <c r="J108" s="161">
        <v>0</v>
      </c>
      <c r="K108" s="161">
        <v>0</v>
      </c>
      <c r="L108" s="164">
        <v>0</v>
      </c>
      <c r="M108" s="160">
        <v>0</v>
      </c>
      <c r="N108" s="160">
        <v>0</v>
      </c>
      <c r="O108" s="160">
        <v>0</v>
      </c>
      <c r="P108" s="163">
        <v>0</v>
      </c>
      <c r="Q108" s="162">
        <v>0</v>
      </c>
      <c r="R108" s="161">
        <v>0</v>
      </c>
      <c r="S108" s="161">
        <v>156735.97785919849</v>
      </c>
      <c r="T108" s="161"/>
      <c r="U108" s="160">
        <v>2579287.366223149</v>
      </c>
      <c r="V108" s="160"/>
      <c r="W108" s="160">
        <v>0</v>
      </c>
    </row>
    <row r="109" spans="2:23" s="155" customFormat="1" hidden="1" x14ac:dyDescent="0.25">
      <c r="B109" s="167">
        <v>9</v>
      </c>
      <c r="C109" s="167">
        <v>3</v>
      </c>
      <c r="D109" s="167">
        <v>2029</v>
      </c>
      <c r="E109" s="166" t="s">
        <v>575</v>
      </c>
      <c r="F109" s="165">
        <v>0</v>
      </c>
      <c r="G109" s="165">
        <v>0</v>
      </c>
      <c r="H109" s="165">
        <v>0</v>
      </c>
      <c r="I109" s="165">
        <v>0</v>
      </c>
      <c r="J109" s="161">
        <v>0</v>
      </c>
      <c r="K109" s="161">
        <v>0</v>
      </c>
      <c r="L109" s="164">
        <v>0</v>
      </c>
      <c r="M109" s="160">
        <v>0</v>
      </c>
      <c r="N109" s="160">
        <v>0</v>
      </c>
      <c r="O109" s="160">
        <v>0</v>
      </c>
      <c r="P109" s="163">
        <v>0</v>
      </c>
      <c r="Q109" s="162">
        <v>0</v>
      </c>
      <c r="R109" s="161">
        <v>0</v>
      </c>
      <c r="S109" s="161">
        <v>156735.97785919849</v>
      </c>
      <c r="T109" s="161"/>
      <c r="U109" s="160">
        <v>2579287.366223149</v>
      </c>
      <c r="V109" s="160"/>
      <c r="W109" s="160">
        <v>0</v>
      </c>
    </row>
    <row r="110" spans="2:23" s="155" customFormat="1" hidden="1" x14ac:dyDescent="0.25">
      <c r="B110" s="167">
        <v>9</v>
      </c>
      <c r="C110" s="167">
        <v>4</v>
      </c>
      <c r="D110" s="167">
        <v>2029</v>
      </c>
      <c r="E110" s="166" t="s">
        <v>576</v>
      </c>
      <c r="F110" s="165">
        <v>0</v>
      </c>
      <c r="G110" s="165">
        <v>0</v>
      </c>
      <c r="H110" s="165">
        <v>0</v>
      </c>
      <c r="I110" s="165">
        <v>0</v>
      </c>
      <c r="J110" s="161">
        <v>0</v>
      </c>
      <c r="K110" s="161">
        <v>0</v>
      </c>
      <c r="L110" s="164">
        <v>0</v>
      </c>
      <c r="M110" s="160">
        <v>0</v>
      </c>
      <c r="N110" s="160">
        <v>0</v>
      </c>
      <c r="O110" s="160">
        <v>0</v>
      </c>
      <c r="P110" s="163">
        <v>0</v>
      </c>
      <c r="Q110" s="162">
        <v>0</v>
      </c>
      <c r="R110" s="161">
        <v>0</v>
      </c>
      <c r="S110" s="161">
        <v>156735.97785919849</v>
      </c>
      <c r="T110" s="161"/>
      <c r="U110" s="160">
        <v>2579287.366223149</v>
      </c>
      <c r="V110" s="160"/>
      <c r="W110" s="160">
        <v>0</v>
      </c>
    </row>
    <row r="111" spans="2:23" s="155" customFormat="1" hidden="1" x14ac:dyDescent="0.25">
      <c r="B111" s="167">
        <v>9</v>
      </c>
      <c r="C111" s="167">
        <v>5</v>
      </c>
      <c r="D111" s="167">
        <v>2029</v>
      </c>
      <c r="E111" s="166" t="s">
        <v>577</v>
      </c>
      <c r="F111" s="165">
        <v>0</v>
      </c>
      <c r="G111" s="165">
        <v>0</v>
      </c>
      <c r="H111" s="165">
        <v>0</v>
      </c>
      <c r="I111" s="165">
        <v>0</v>
      </c>
      <c r="J111" s="161">
        <v>0</v>
      </c>
      <c r="K111" s="161">
        <v>0</v>
      </c>
      <c r="L111" s="164">
        <v>0</v>
      </c>
      <c r="M111" s="160">
        <v>0</v>
      </c>
      <c r="N111" s="160">
        <v>0</v>
      </c>
      <c r="O111" s="160">
        <v>0</v>
      </c>
      <c r="P111" s="163">
        <v>0</v>
      </c>
      <c r="Q111" s="162">
        <v>0</v>
      </c>
      <c r="R111" s="161">
        <v>0</v>
      </c>
      <c r="S111" s="161">
        <v>156735.97785919849</v>
      </c>
      <c r="T111" s="161"/>
      <c r="U111" s="160">
        <v>2579287.366223149</v>
      </c>
      <c r="V111" s="160"/>
      <c r="W111" s="160">
        <v>0</v>
      </c>
    </row>
    <row r="112" spans="2:23" s="155" customFormat="1" hidden="1" x14ac:dyDescent="0.25">
      <c r="B112" s="167">
        <v>9</v>
      </c>
      <c r="C112" s="167">
        <v>6</v>
      </c>
      <c r="D112" s="167">
        <v>2029</v>
      </c>
      <c r="E112" s="166" t="s">
        <v>578</v>
      </c>
      <c r="F112" s="165">
        <v>0</v>
      </c>
      <c r="G112" s="165">
        <v>0</v>
      </c>
      <c r="H112" s="165">
        <v>0</v>
      </c>
      <c r="I112" s="165">
        <v>0</v>
      </c>
      <c r="J112" s="161">
        <v>0</v>
      </c>
      <c r="K112" s="161">
        <v>0</v>
      </c>
      <c r="L112" s="164">
        <v>0</v>
      </c>
      <c r="M112" s="160">
        <v>0</v>
      </c>
      <c r="N112" s="160">
        <v>0</v>
      </c>
      <c r="O112" s="160">
        <v>0</v>
      </c>
      <c r="P112" s="163">
        <v>0</v>
      </c>
      <c r="Q112" s="162">
        <v>0</v>
      </c>
      <c r="R112" s="161">
        <v>0</v>
      </c>
      <c r="S112" s="161">
        <v>156735.97785919849</v>
      </c>
      <c r="T112" s="161"/>
      <c r="U112" s="160">
        <v>2579287.366223149</v>
      </c>
      <c r="V112" s="160"/>
      <c r="W112" s="160">
        <v>0</v>
      </c>
    </row>
    <row r="113" spans="2:23" s="155" customFormat="1" hidden="1" x14ac:dyDescent="0.25">
      <c r="B113" s="167">
        <v>9</v>
      </c>
      <c r="C113" s="167">
        <v>7</v>
      </c>
      <c r="D113" s="167">
        <v>2029</v>
      </c>
      <c r="E113" s="166" t="s">
        <v>579</v>
      </c>
      <c r="F113" s="165">
        <v>0</v>
      </c>
      <c r="G113" s="165">
        <v>0</v>
      </c>
      <c r="H113" s="165">
        <v>0</v>
      </c>
      <c r="I113" s="165">
        <v>0</v>
      </c>
      <c r="J113" s="161">
        <v>0</v>
      </c>
      <c r="K113" s="161">
        <v>0</v>
      </c>
      <c r="L113" s="164">
        <v>0</v>
      </c>
      <c r="M113" s="160">
        <v>0</v>
      </c>
      <c r="N113" s="160">
        <v>0</v>
      </c>
      <c r="O113" s="160">
        <v>0</v>
      </c>
      <c r="P113" s="163">
        <v>0</v>
      </c>
      <c r="Q113" s="162">
        <v>0</v>
      </c>
      <c r="R113" s="161">
        <v>0</v>
      </c>
      <c r="S113" s="161">
        <v>156735.97785919849</v>
      </c>
      <c r="T113" s="161"/>
      <c r="U113" s="160">
        <v>2579287.366223149</v>
      </c>
      <c r="V113" s="160"/>
      <c r="W113" s="160">
        <v>0</v>
      </c>
    </row>
    <row r="114" spans="2:23" s="155" customFormat="1" hidden="1" x14ac:dyDescent="0.25">
      <c r="B114" s="167">
        <v>9</v>
      </c>
      <c r="C114" s="167">
        <v>8</v>
      </c>
      <c r="D114" s="167">
        <v>2029</v>
      </c>
      <c r="E114" s="166" t="s">
        <v>580</v>
      </c>
      <c r="F114" s="165">
        <v>0</v>
      </c>
      <c r="G114" s="165">
        <v>0</v>
      </c>
      <c r="H114" s="165">
        <v>0</v>
      </c>
      <c r="I114" s="165">
        <v>0</v>
      </c>
      <c r="J114" s="161">
        <v>0</v>
      </c>
      <c r="K114" s="161">
        <v>0</v>
      </c>
      <c r="L114" s="164">
        <v>0</v>
      </c>
      <c r="M114" s="160">
        <v>0</v>
      </c>
      <c r="N114" s="160">
        <v>0</v>
      </c>
      <c r="O114" s="160">
        <v>0</v>
      </c>
      <c r="P114" s="163">
        <v>0</v>
      </c>
      <c r="Q114" s="162">
        <v>0</v>
      </c>
      <c r="R114" s="161">
        <v>0</v>
      </c>
      <c r="S114" s="161">
        <v>156735.97785919849</v>
      </c>
      <c r="T114" s="161"/>
      <c r="U114" s="160">
        <v>2579287.366223149</v>
      </c>
      <c r="V114" s="160"/>
      <c r="W114" s="160">
        <v>0</v>
      </c>
    </row>
    <row r="115" spans="2:23" s="155" customFormat="1" hidden="1" x14ac:dyDescent="0.25">
      <c r="B115" s="167">
        <v>9</v>
      </c>
      <c r="C115" s="167">
        <v>9</v>
      </c>
      <c r="D115" s="167">
        <v>2029</v>
      </c>
      <c r="E115" s="166" t="s">
        <v>581</v>
      </c>
      <c r="F115" s="165">
        <v>0</v>
      </c>
      <c r="G115" s="165">
        <v>0</v>
      </c>
      <c r="H115" s="165">
        <v>0</v>
      </c>
      <c r="I115" s="165">
        <v>0</v>
      </c>
      <c r="J115" s="161">
        <v>0</v>
      </c>
      <c r="K115" s="161">
        <v>0</v>
      </c>
      <c r="L115" s="164">
        <v>0</v>
      </c>
      <c r="M115" s="160">
        <v>0</v>
      </c>
      <c r="N115" s="160">
        <v>0</v>
      </c>
      <c r="O115" s="160">
        <v>0</v>
      </c>
      <c r="P115" s="163">
        <v>0</v>
      </c>
      <c r="Q115" s="162">
        <v>0</v>
      </c>
      <c r="R115" s="161">
        <v>0</v>
      </c>
      <c r="S115" s="161">
        <v>156735.97785919849</v>
      </c>
      <c r="T115" s="161"/>
      <c r="U115" s="160">
        <v>2579287.366223149</v>
      </c>
      <c r="V115" s="160"/>
      <c r="W115" s="160">
        <v>0</v>
      </c>
    </row>
    <row r="116" spans="2:23" s="155" customFormat="1" hidden="1" x14ac:dyDescent="0.25">
      <c r="B116" s="167">
        <v>9</v>
      </c>
      <c r="C116" s="167">
        <v>10</v>
      </c>
      <c r="D116" s="167">
        <v>2029</v>
      </c>
      <c r="E116" s="166" t="s">
        <v>582</v>
      </c>
      <c r="F116" s="165">
        <v>0</v>
      </c>
      <c r="G116" s="165">
        <v>0</v>
      </c>
      <c r="H116" s="165">
        <v>0</v>
      </c>
      <c r="I116" s="165">
        <v>0</v>
      </c>
      <c r="J116" s="161">
        <v>0</v>
      </c>
      <c r="K116" s="161">
        <v>0</v>
      </c>
      <c r="L116" s="164">
        <v>0</v>
      </c>
      <c r="M116" s="160">
        <v>0</v>
      </c>
      <c r="N116" s="160">
        <v>0</v>
      </c>
      <c r="O116" s="160">
        <v>0</v>
      </c>
      <c r="P116" s="163">
        <v>0</v>
      </c>
      <c r="Q116" s="162">
        <v>0</v>
      </c>
      <c r="R116" s="161">
        <v>0</v>
      </c>
      <c r="S116" s="161">
        <v>156735.97785919849</v>
      </c>
      <c r="T116" s="161"/>
      <c r="U116" s="160">
        <v>2579287.366223149</v>
      </c>
      <c r="V116" s="160"/>
      <c r="W116" s="160">
        <v>0</v>
      </c>
    </row>
    <row r="117" spans="2:23" s="155" customFormat="1" hidden="1" x14ac:dyDescent="0.25">
      <c r="B117" s="167">
        <v>9</v>
      </c>
      <c r="C117" s="167">
        <v>11</v>
      </c>
      <c r="D117" s="167">
        <v>2029</v>
      </c>
      <c r="E117" s="166" t="s">
        <v>583</v>
      </c>
      <c r="F117" s="165">
        <v>0</v>
      </c>
      <c r="G117" s="165">
        <v>0</v>
      </c>
      <c r="H117" s="165">
        <v>0</v>
      </c>
      <c r="I117" s="165">
        <v>0</v>
      </c>
      <c r="J117" s="161">
        <v>0</v>
      </c>
      <c r="K117" s="161">
        <v>0</v>
      </c>
      <c r="L117" s="164">
        <v>0</v>
      </c>
      <c r="M117" s="160">
        <v>0</v>
      </c>
      <c r="N117" s="160">
        <v>0</v>
      </c>
      <c r="O117" s="160">
        <v>0</v>
      </c>
      <c r="P117" s="163">
        <v>0</v>
      </c>
      <c r="Q117" s="162">
        <v>0</v>
      </c>
      <c r="R117" s="161">
        <v>0</v>
      </c>
      <c r="S117" s="161">
        <v>156735.97785919849</v>
      </c>
      <c r="T117" s="161"/>
      <c r="U117" s="160">
        <v>2579287.366223149</v>
      </c>
      <c r="V117" s="160"/>
      <c r="W117" s="160">
        <v>0</v>
      </c>
    </row>
    <row r="118" spans="2:23" s="155" customFormat="1" hidden="1" x14ac:dyDescent="0.25">
      <c r="B118" s="167">
        <v>9</v>
      </c>
      <c r="C118" s="167">
        <v>12</v>
      </c>
      <c r="D118" s="167">
        <v>2029</v>
      </c>
      <c r="E118" s="166" t="s">
        <v>584</v>
      </c>
      <c r="F118" s="165">
        <v>0</v>
      </c>
      <c r="G118" s="165">
        <v>0</v>
      </c>
      <c r="H118" s="165">
        <v>0</v>
      </c>
      <c r="I118" s="165">
        <v>0</v>
      </c>
      <c r="J118" s="161">
        <v>0</v>
      </c>
      <c r="K118" s="161">
        <v>0</v>
      </c>
      <c r="L118" s="164">
        <v>0</v>
      </c>
      <c r="M118" s="160">
        <v>0</v>
      </c>
      <c r="N118" s="160">
        <v>0</v>
      </c>
      <c r="O118" s="160">
        <v>0</v>
      </c>
      <c r="P118" s="163">
        <v>0</v>
      </c>
      <c r="Q118" s="162">
        <v>0</v>
      </c>
      <c r="R118" s="161">
        <v>0</v>
      </c>
      <c r="S118" s="161">
        <v>156735.97785919849</v>
      </c>
      <c r="T118" s="161"/>
      <c r="U118" s="160">
        <v>2579287.366223149</v>
      </c>
      <c r="V118" s="160"/>
      <c r="W118" s="160">
        <v>0</v>
      </c>
    </row>
    <row r="119" spans="2:23" s="155" customFormat="1" hidden="1" x14ac:dyDescent="0.25">
      <c r="B119" s="167">
        <v>10</v>
      </c>
      <c r="C119" s="167">
        <v>1</v>
      </c>
      <c r="D119" s="167">
        <v>2030</v>
      </c>
      <c r="E119" s="166" t="s">
        <v>585</v>
      </c>
      <c r="F119" s="165">
        <v>0</v>
      </c>
      <c r="G119" s="165">
        <v>0</v>
      </c>
      <c r="H119" s="165">
        <v>0</v>
      </c>
      <c r="I119" s="165">
        <v>0</v>
      </c>
      <c r="J119" s="161">
        <v>0</v>
      </c>
      <c r="K119" s="161">
        <v>0</v>
      </c>
      <c r="L119" s="164">
        <v>0</v>
      </c>
      <c r="M119" s="160">
        <v>0</v>
      </c>
      <c r="N119" s="160">
        <v>0</v>
      </c>
      <c r="O119" s="160">
        <v>0</v>
      </c>
      <c r="P119" s="163">
        <v>0</v>
      </c>
      <c r="Q119" s="162">
        <v>0</v>
      </c>
      <c r="R119" s="161">
        <v>0</v>
      </c>
      <c r="S119" s="161">
        <v>156735.97785919849</v>
      </c>
      <c r="T119" s="161"/>
      <c r="U119" s="160">
        <v>2579287.366223149</v>
      </c>
      <c r="V119" s="160"/>
      <c r="W119" s="160">
        <v>0</v>
      </c>
    </row>
    <row r="120" spans="2:23" s="155" customFormat="1" hidden="1" x14ac:dyDescent="0.25">
      <c r="B120" s="167">
        <v>10</v>
      </c>
      <c r="C120" s="167">
        <v>2</v>
      </c>
      <c r="D120" s="167">
        <v>2030</v>
      </c>
      <c r="E120" s="166" t="s">
        <v>586</v>
      </c>
      <c r="F120" s="165">
        <v>0</v>
      </c>
      <c r="G120" s="165">
        <v>0</v>
      </c>
      <c r="H120" s="165">
        <v>0</v>
      </c>
      <c r="I120" s="165">
        <v>0</v>
      </c>
      <c r="J120" s="161">
        <v>0</v>
      </c>
      <c r="K120" s="161">
        <v>0</v>
      </c>
      <c r="L120" s="164">
        <v>0</v>
      </c>
      <c r="M120" s="160">
        <v>0</v>
      </c>
      <c r="N120" s="160">
        <v>0</v>
      </c>
      <c r="O120" s="160">
        <v>0</v>
      </c>
      <c r="P120" s="163">
        <v>0</v>
      </c>
      <c r="Q120" s="162">
        <v>0</v>
      </c>
      <c r="R120" s="161">
        <v>0</v>
      </c>
      <c r="S120" s="161">
        <v>156735.97785919849</v>
      </c>
      <c r="T120" s="161"/>
      <c r="U120" s="160">
        <v>2579287.366223149</v>
      </c>
      <c r="V120" s="160"/>
      <c r="W120" s="160">
        <v>0</v>
      </c>
    </row>
    <row r="121" spans="2:23" s="155" customFormat="1" hidden="1" x14ac:dyDescent="0.25">
      <c r="B121" s="167">
        <v>10</v>
      </c>
      <c r="C121" s="167">
        <v>3</v>
      </c>
      <c r="D121" s="167">
        <v>2030</v>
      </c>
      <c r="E121" s="166" t="s">
        <v>587</v>
      </c>
      <c r="F121" s="165">
        <v>0</v>
      </c>
      <c r="G121" s="165">
        <v>0</v>
      </c>
      <c r="H121" s="165">
        <v>0</v>
      </c>
      <c r="I121" s="165">
        <v>0</v>
      </c>
      <c r="J121" s="161">
        <v>0</v>
      </c>
      <c r="K121" s="161">
        <v>0</v>
      </c>
      <c r="L121" s="164">
        <v>0</v>
      </c>
      <c r="M121" s="160">
        <v>0</v>
      </c>
      <c r="N121" s="160">
        <v>0</v>
      </c>
      <c r="O121" s="160">
        <v>0</v>
      </c>
      <c r="P121" s="163">
        <v>0</v>
      </c>
      <c r="Q121" s="162">
        <v>0</v>
      </c>
      <c r="R121" s="161">
        <v>0</v>
      </c>
      <c r="S121" s="161">
        <v>156735.97785919849</v>
      </c>
      <c r="T121" s="161"/>
      <c r="U121" s="160">
        <v>2579287.366223149</v>
      </c>
      <c r="V121" s="160"/>
      <c r="W121" s="160">
        <v>0</v>
      </c>
    </row>
    <row r="122" spans="2:23" s="155" customFormat="1" hidden="1" x14ac:dyDescent="0.25">
      <c r="B122" s="167">
        <v>10</v>
      </c>
      <c r="C122" s="167">
        <v>4</v>
      </c>
      <c r="D122" s="167">
        <v>2030</v>
      </c>
      <c r="E122" s="166" t="s">
        <v>588</v>
      </c>
      <c r="F122" s="165">
        <v>0</v>
      </c>
      <c r="G122" s="165">
        <v>0</v>
      </c>
      <c r="H122" s="165">
        <v>0</v>
      </c>
      <c r="I122" s="165">
        <v>0</v>
      </c>
      <c r="J122" s="161">
        <v>0</v>
      </c>
      <c r="K122" s="161">
        <v>0</v>
      </c>
      <c r="L122" s="164">
        <v>0</v>
      </c>
      <c r="M122" s="160">
        <v>0</v>
      </c>
      <c r="N122" s="160">
        <v>0</v>
      </c>
      <c r="O122" s="160">
        <v>0</v>
      </c>
      <c r="P122" s="163">
        <v>0</v>
      </c>
      <c r="Q122" s="162">
        <v>0</v>
      </c>
      <c r="R122" s="161">
        <v>0</v>
      </c>
      <c r="S122" s="161">
        <v>156735.97785919849</v>
      </c>
      <c r="T122" s="161"/>
      <c r="U122" s="160">
        <v>2579287.366223149</v>
      </c>
      <c r="V122" s="160"/>
      <c r="W122" s="160">
        <v>0</v>
      </c>
    </row>
    <row r="123" spans="2:23" s="155" customFormat="1" hidden="1" x14ac:dyDescent="0.25">
      <c r="B123" s="167">
        <v>10</v>
      </c>
      <c r="C123" s="167">
        <v>5</v>
      </c>
      <c r="D123" s="167">
        <v>2030</v>
      </c>
      <c r="E123" s="166" t="s">
        <v>589</v>
      </c>
      <c r="F123" s="165">
        <v>0</v>
      </c>
      <c r="G123" s="165">
        <v>0</v>
      </c>
      <c r="H123" s="165">
        <v>0</v>
      </c>
      <c r="I123" s="165">
        <v>0</v>
      </c>
      <c r="J123" s="161">
        <v>0</v>
      </c>
      <c r="K123" s="161">
        <v>0</v>
      </c>
      <c r="L123" s="164">
        <v>0</v>
      </c>
      <c r="M123" s="160">
        <v>0</v>
      </c>
      <c r="N123" s="160">
        <v>0</v>
      </c>
      <c r="O123" s="160">
        <v>0</v>
      </c>
      <c r="P123" s="163">
        <v>0</v>
      </c>
      <c r="Q123" s="162">
        <v>0</v>
      </c>
      <c r="R123" s="161">
        <v>0</v>
      </c>
      <c r="S123" s="161">
        <v>156735.97785919849</v>
      </c>
      <c r="T123" s="161"/>
      <c r="U123" s="160">
        <v>2579287.366223149</v>
      </c>
      <c r="V123" s="160"/>
      <c r="W123" s="160">
        <v>0</v>
      </c>
    </row>
    <row r="124" spans="2:23" s="155" customFormat="1" hidden="1" x14ac:dyDescent="0.25">
      <c r="B124" s="167">
        <v>10</v>
      </c>
      <c r="C124" s="167">
        <v>6</v>
      </c>
      <c r="D124" s="167">
        <v>2030</v>
      </c>
      <c r="E124" s="166" t="s">
        <v>590</v>
      </c>
      <c r="F124" s="165">
        <v>0</v>
      </c>
      <c r="G124" s="165">
        <v>0</v>
      </c>
      <c r="H124" s="165">
        <v>0</v>
      </c>
      <c r="I124" s="165">
        <v>0</v>
      </c>
      <c r="J124" s="161">
        <v>0</v>
      </c>
      <c r="K124" s="161">
        <v>0</v>
      </c>
      <c r="L124" s="164">
        <v>0</v>
      </c>
      <c r="M124" s="160">
        <v>0</v>
      </c>
      <c r="N124" s="160">
        <v>0</v>
      </c>
      <c r="O124" s="160">
        <v>0</v>
      </c>
      <c r="P124" s="163">
        <v>0</v>
      </c>
      <c r="Q124" s="162">
        <v>0</v>
      </c>
      <c r="R124" s="161">
        <v>0</v>
      </c>
      <c r="S124" s="161">
        <v>156735.97785919849</v>
      </c>
      <c r="T124" s="161"/>
      <c r="U124" s="160">
        <v>2579287.366223149</v>
      </c>
      <c r="V124" s="160"/>
      <c r="W124" s="160">
        <v>0</v>
      </c>
    </row>
    <row r="125" spans="2:23" s="155" customFormat="1" hidden="1" x14ac:dyDescent="0.25">
      <c r="B125" s="167">
        <v>10</v>
      </c>
      <c r="C125" s="167">
        <v>7</v>
      </c>
      <c r="D125" s="167">
        <v>2030</v>
      </c>
      <c r="E125" s="166" t="s">
        <v>591</v>
      </c>
      <c r="F125" s="165">
        <v>0</v>
      </c>
      <c r="G125" s="165">
        <v>0</v>
      </c>
      <c r="H125" s="165">
        <v>0</v>
      </c>
      <c r="I125" s="165">
        <v>0</v>
      </c>
      <c r="J125" s="161">
        <v>0</v>
      </c>
      <c r="K125" s="161">
        <v>0</v>
      </c>
      <c r="L125" s="164">
        <v>0</v>
      </c>
      <c r="M125" s="160">
        <v>0</v>
      </c>
      <c r="N125" s="160">
        <v>0</v>
      </c>
      <c r="O125" s="160">
        <v>0</v>
      </c>
      <c r="P125" s="163">
        <v>0</v>
      </c>
      <c r="Q125" s="162">
        <v>0</v>
      </c>
      <c r="R125" s="161">
        <v>0</v>
      </c>
      <c r="S125" s="161">
        <v>156735.97785919849</v>
      </c>
      <c r="T125" s="161"/>
      <c r="U125" s="160">
        <v>2579287.366223149</v>
      </c>
      <c r="V125" s="160"/>
      <c r="W125" s="160">
        <v>0</v>
      </c>
    </row>
    <row r="126" spans="2:23" s="155" customFormat="1" hidden="1" x14ac:dyDescent="0.25">
      <c r="B126" s="167">
        <v>10</v>
      </c>
      <c r="C126" s="167">
        <v>8</v>
      </c>
      <c r="D126" s="167">
        <v>2030</v>
      </c>
      <c r="E126" s="166" t="s">
        <v>592</v>
      </c>
      <c r="F126" s="165">
        <v>0</v>
      </c>
      <c r="G126" s="165">
        <v>0</v>
      </c>
      <c r="H126" s="165">
        <v>0</v>
      </c>
      <c r="I126" s="165">
        <v>0</v>
      </c>
      <c r="J126" s="161">
        <v>0</v>
      </c>
      <c r="K126" s="161">
        <v>0</v>
      </c>
      <c r="L126" s="164">
        <v>0</v>
      </c>
      <c r="M126" s="160">
        <v>0</v>
      </c>
      <c r="N126" s="160">
        <v>0</v>
      </c>
      <c r="O126" s="160">
        <v>0</v>
      </c>
      <c r="P126" s="163">
        <v>0</v>
      </c>
      <c r="Q126" s="162">
        <v>0</v>
      </c>
      <c r="R126" s="161">
        <v>0</v>
      </c>
      <c r="S126" s="161">
        <v>156735.97785919849</v>
      </c>
      <c r="T126" s="161"/>
      <c r="U126" s="160">
        <v>2579287.366223149</v>
      </c>
      <c r="V126" s="160"/>
      <c r="W126" s="160">
        <v>0</v>
      </c>
    </row>
    <row r="127" spans="2:23" s="155" customFormat="1" hidden="1" x14ac:dyDescent="0.25">
      <c r="B127" s="167">
        <v>10</v>
      </c>
      <c r="C127" s="167">
        <v>9</v>
      </c>
      <c r="D127" s="167">
        <v>2030</v>
      </c>
      <c r="E127" s="166" t="s">
        <v>593</v>
      </c>
      <c r="F127" s="165">
        <v>0</v>
      </c>
      <c r="G127" s="165">
        <v>0</v>
      </c>
      <c r="H127" s="165">
        <v>0</v>
      </c>
      <c r="I127" s="165">
        <v>0</v>
      </c>
      <c r="J127" s="161">
        <v>0</v>
      </c>
      <c r="K127" s="161">
        <v>0</v>
      </c>
      <c r="L127" s="164">
        <v>0</v>
      </c>
      <c r="M127" s="160">
        <v>0</v>
      </c>
      <c r="N127" s="160">
        <v>0</v>
      </c>
      <c r="O127" s="160">
        <v>0</v>
      </c>
      <c r="P127" s="163">
        <v>0</v>
      </c>
      <c r="Q127" s="162">
        <v>0</v>
      </c>
      <c r="R127" s="161">
        <v>0</v>
      </c>
      <c r="S127" s="161">
        <v>156735.97785919849</v>
      </c>
      <c r="T127" s="161"/>
      <c r="U127" s="160">
        <v>2579287.366223149</v>
      </c>
      <c r="V127" s="160"/>
      <c r="W127" s="160">
        <v>0</v>
      </c>
    </row>
    <row r="128" spans="2:23" s="155" customFormat="1" hidden="1" x14ac:dyDescent="0.25">
      <c r="B128" s="167">
        <v>10</v>
      </c>
      <c r="C128" s="167">
        <v>10</v>
      </c>
      <c r="D128" s="167">
        <v>2030</v>
      </c>
      <c r="E128" s="166" t="s">
        <v>594</v>
      </c>
      <c r="F128" s="165">
        <v>0</v>
      </c>
      <c r="G128" s="165">
        <v>0</v>
      </c>
      <c r="H128" s="165">
        <v>0</v>
      </c>
      <c r="I128" s="165">
        <v>0</v>
      </c>
      <c r="J128" s="161">
        <v>0</v>
      </c>
      <c r="K128" s="161">
        <v>0</v>
      </c>
      <c r="L128" s="164">
        <v>0</v>
      </c>
      <c r="M128" s="160">
        <v>0</v>
      </c>
      <c r="N128" s="160">
        <v>0</v>
      </c>
      <c r="O128" s="160">
        <v>0</v>
      </c>
      <c r="P128" s="163">
        <v>0</v>
      </c>
      <c r="Q128" s="162">
        <v>0</v>
      </c>
      <c r="R128" s="161">
        <v>0</v>
      </c>
      <c r="S128" s="161">
        <v>156735.97785919849</v>
      </c>
      <c r="T128" s="161"/>
      <c r="U128" s="160">
        <v>2579287.366223149</v>
      </c>
      <c r="V128" s="160"/>
      <c r="W128" s="160">
        <v>0</v>
      </c>
    </row>
    <row r="129" spans="2:23" s="155" customFormat="1" hidden="1" x14ac:dyDescent="0.25">
      <c r="B129" s="167">
        <v>10</v>
      </c>
      <c r="C129" s="167">
        <v>11</v>
      </c>
      <c r="D129" s="167">
        <v>2030</v>
      </c>
      <c r="E129" s="166" t="s">
        <v>595</v>
      </c>
      <c r="F129" s="165">
        <v>0</v>
      </c>
      <c r="G129" s="165">
        <v>0</v>
      </c>
      <c r="H129" s="165">
        <v>0</v>
      </c>
      <c r="I129" s="165">
        <v>0</v>
      </c>
      <c r="J129" s="161">
        <v>0</v>
      </c>
      <c r="K129" s="161">
        <v>0</v>
      </c>
      <c r="L129" s="164">
        <v>0</v>
      </c>
      <c r="M129" s="160">
        <v>0</v>
      </c>
      <c r="N129" s="160">
        <v>0</v>
      </c>
      <c r="O129" s="160">
        <v>0</v>
      </c>
      <c r="P129" s="163">
        <v>0</v>
      </c>
      <c r="Q129" s="162">
        <v>0</v>
      </c>
      <c r="R129" s="161">
        <v>0</v>
      </c>
      <c r="S129" s="161">
        <v>156735.97785919849</v>
      </c>
      <c r="T129" s="161"/>
      <c r="U129" s="160">
        <v>2579287.366223149</v>
      </c>
      <c r="V129" s="160"/>
      <c r="W129" s="160">
        <v>0</v>
      </c>
    </row>
    <row r="130" spans="2:23" s="155" customFormat="1" hidden="1" x14ac:dyDescent="0.25">
      <c r="B130" s="167">
        <v>10</v>
      </c>
      <c r="C130" s="167">
        <v>12</v>
      </c>
      <c r="D130" s="167">
        <v>2030</v>
      </c>
      <c r="E130" s="166" t="s">
        <v>596</v>
      </c>
      <c r="F130" s="165">
        <v>0</v>
      </c>
      <c r="G130" s="165">
        <v>0</v>
      </c>
      <c r="H130" s="165">
        <v>0</v>
      </c>
      <c r="I130" s="165">
        <v>0</v>
      </c>
      <c r="J130" s="161">
        <v>0</v>
      </c>
      <c r="K130" s="161">
        <v>0</v>
      </c>
      <c r="L130" s="164">
        <v>0</v>
      </c>
      <c r="M130" s="160">
        <v>0</v>
      </c>
      <c r="N130" s="160">
        <v>0</v>
      </c>
      <c r="O130" s="160">
        <v>0</v>
      </c>
      <c r="P130" s="163">
        <v>0</v>
      </c>
      <c r="Q130" s="162">
        <v>0</v>
      </c>
      <c r="R130" s="161">
        <v>0</v>
      </c>
      <c r="S130" s="161">
        <v>156735.97785919849</v>
      </c>
      <c r="T130" s="161"/>
      <c r="U130" s="160">
        <v>2579287.366223149</v>
      </c>
      <c r="V130" s="160"/>
      <c r="W130" s="160">
        <v>0</v>
      </c>
    </row>
    <row r="131" spans="2:23" s="155" customFormat="1" hidden="1" x14ac:dyDescent="0.25">
      <c r="B131" s="167">
        <v>11</v>
      </c>
      <c r="C131" s="167">
        <v>1</v>
      </c>
      <c r="D131" s="167">
        <v>2031</v>
      </c>
      <c r="E131" s="166" t="s">
        <v>597</v>
      </c>
      <c r="F131" s="165">
        <v>0</v>
      </c>
      <c r="G131" s="165">
        <v>0</v>
      </c>
      <c r="H131" s="165">
        <v>0</v>
      </c>
      <c r="I131" s="165">
        <v>0</v>
      </c>
      <c r="J131" s="161">
        <v>0</v>
      </c>
      <c r="K131" s="161">
        <v>0</v>
      </c>
      <c r="L131" s="164">
        <v>0</v>
      </c>
      <c r="M131" s="160">
        <v>0</v>
      </c>
      <c r="N131" s="160">
        <v>0</v>
      </c>
      <c r="O131" s="160">
        <v>0</v>
      </c>
      <c r="P131" s="163">
        <v>0</v>
      </c>
      <c r="Q131" s="162">
        <v>0</v>
      </c>
      <c r="R131" s="161">
        <v>0</v>
      </c>
      <c r="S131" s="161">
        <v>156735.97785919849</v>
      </c>
      <c r="T131" s="161"/>
      <c r="U131" s="160">
        <v>2579287.366223149</v>
      </c>
      <c r="V131" s="160"/>
      <c r="W131" s="160">
        <v>0</v>
      </c>
    </row>
    <row r="132" spans="2:23" s="155" customFormat="1" hidden="1" x14ac:dyDescent="0.25">
      <c r="B132" s="167">
        <v>11</v>
      </c>
      <c r="C132" s="167">
        <v>2</v>
      </c>
      <c r="D132" s="167">
        <v>2031</v>
      </c>
      <c r="E132" s="166" t="s">
        <v>598</v>
      </c>
      <c r="F132" s="165">
        <v>0</v>
      </c>
      <c r="G132" s="165">
        <v>0</v>
      </c>
      <c r="H132" s="165">
        <v>0</v>
      </c>
      <c r="I132" s="165">
        <v>0</v>
      </c>
      <c r="J132" s="161">
        <v>0</v>
      </c>
      <c r="K132" s="161">
        <v>0</v>
      </c>
      <c r="L132" s="164">
        <v>0</v>
      </c>
      <c r="M132" s="160">
        <v>0</v>
      </c>
      <c r="N132" s="160">
        <v>0</v>
      </c>
      <c r="O132" s="160">
        <v>0</v>
      </c>
      <c r="P132" s="163">
        <v>0</v>
      </c>
      <c r="Q132" s="162">
        <v>0</v>
      </c>
      <c r="R132" s="161">
        <v>0</v>
      </c>
      <c r="S132" s="161">
        <v>156735.97785919849</v>
      </c>
      <c r="T132" s="161"/>
      <c r="U132" s="160">
        <v>2579287.366223149</v>
      </c>
      <c r="V132" s="160"/>
      <c r="W132" s="160">
        <v>0</v>
      </c>
    </row>
    <row r="133" spans="2:23" s="155" customFormat="1" hidden="1" x14ac:dyDescent="0.25">
      <c r="B133" s="167">
        <v>11</v>
      </c>
      <c r="C133" s="167">
        <v>3</v>
      </c>
      <c r="D133" s="167">
        <v>2031</v>
      </c>
      <c r="E133" s="166" t="s">
        <v>599</v>
      </c>
      <c r="F133" s="165">
        <v>0</v>
      </c>
      <c r="G133" s="165">
        <v>0</v>
      </c>
      <c r="H133" s="165">
        <v>0</v>
      </c>
      <c r="I133" s="165">
        <v>0</v>
      </c>
      <c r="J133" s="161">
        <v>0</v>
      </c>
      <c r="K133" s="161">
        <v>0</v>
      </c>
      <c r="L133" s="164">
        <v>0</v>
      </c>
      <c r="M133" s="160">
        <v>0</v>
      </c>
      <c r="N133" s="160">
        <v>0</v>
      </c>
      <c r="O133" s="160">
        <v>0</v>
      </c>
      <c r="P133" s="163">
        <v>0</v>
      </c>
      <c r="Q133" s="162">
        <v>0</v>
      </c>
      <c r="R133" s="161">
        <v>0</v>
      </c>
      <c r="S133" s="161">
        <v>156735.97785919849</v>
      </c>
      <c r="T133" s="161"/>
      <c r="U133" s="160">
        <v>2579287.366223149</v>
      </c>
      <c r="V133" s="160"/>
      <c r="W133" s="160">
        <v>0</v>
      </c>
    </row>
    <row r="134" spans="2:23" s="155" customFormat="1" hidden="1" x14ac:dyDescent="0.25">
      <c r="B134" s="167">
        <v>11</v>
      </c>
      <c r="C134" s="167">
        <v>4</v>
      </c>
      <c r="D134" s="167">
        <v>2031</v>
      </c>
      <c r="E134" s="166" t="s">
        <v>600</v>
      </c>
      <c r="F134" s="165">
        <v>0</v>
      </c>
      <c r="G134" s="165">
        <v>0</v>
      </c>
      <c r="H134" s="165">
        <v>0</v>
      </c>
      <c r="I134" s="165">
        <v>0</v>
      </c>
      <c r="J134" s="161">
        <v>0</v>
      </c>
      <c r="K134" s="161">
        <v>0</v>
      </c>
      <c r="L134" s="164">
        <v>0</v>
      </c>
      <c r="M134" s="160">
        <v>0</v>
      </c>
      <c r="N134" s="160">
        <v>0</v>
      </c>
      <c r="O134" s="160">
        <v>0</v>
      </c>
      <c r="P134" s="163">
        <v>0</v>
      </c>
      <c r="Q134" s="162">
        <v>0</v>
      </c>
      <c r="R134" s="161">
        <v>0</v>
      </c>
      <c r="S134" s="161">
        <v>156735.97785919849</v>
      </c>
      <c r="T134" s="161"/>
      <c r="U134" s="160">
        <v>2579287.366223149</v>
      </c>
      <c r="V134" s="160"/>
      <c r="W134" s="160">
        <v>0</v>
      </c>
    </row>
    <row r="135" spans="2:23" s="155" customFormat="1" hidden="1" x14ac:dyDescent="0.25">
      <c r="B135" s="167">
        <v>11</v>
      </c>
      <c r="C135" s="167">
        <v>5</v>
      </c>
      <c r="D135" s="167">
        <v>2031</v>
      </c>
      <c r="E135" s="166" t="s">
        <v>601</v>
      </c>
      <c r="F135" s="165">
        <v>0</v>
      </c>
      <c r="G135" s="165">
        <v>0</v>
      </c>
      <c r="H135" s="165">
        <v>0</v>
      </c>
      <c r="I135" s="165">
        <v>0</v>
      </c>
      <c r="J135" s="161">
        <v>0</v>
      </c>
      <c r="K135" s="161">
        <v>0</v>
      </c>
      <c r="L135" s="164">
        <v>0</v>
      </c>
      <c r="M135" s="160">
        <v>0</v>
      </c>
      <c r="N135" s="160">
        <v>0</v>
      </c>
      <c r="O135" s="160">
        <v>0</v>
      </c>
      <c r="P135" s="163">
        <v>0</v>
      </c>
      <c r="Q135" s="162">
        <v>0</v>
      </c>
      <c r="R135" s="161">
        <v>0</v>
      </c>
      <c r="S135" s="161">
        <v>156735.97785919849</v>
      </c>
      <c r="T135" s="161"/>
      <c r="U135" s="160">
        <v>2579287.366223149</v>
      </c>
      <c r="V135" s="160"/>
      <c r="W135" s="160">
        <v>0</v>
      </c>
    </row>
    <row r="136" spans="2:23" s="155" customFormat="1" hidden="1" x14ac:dyDescent="0.25">
      <c r="B136" s="167">
        <v>11</v>
      </c>
      <c r="C136" s="167">
        <v>6</v>
      </c>
      <c r="D136" s="167">
        <v>2031</v>
      </c>
      <c r="E136" s="166" t="s">
        <v>602</v>
      </c>
      <c r="F136" s="165">
        <v>0</v>
      </c>
      <c r="G136" s="165">
        <v>0</v>
      </c>
      <c r="H136" s="165">
        <v>0</v>
      </c>
      <c r="I136" s="165">
        <v>0</v>
      </c>
      <c r="J136" s="161">
        <v>0</v>
      </c>
      <c r="K136" s="161">
        <v>0</v>
      </c>
      <c r="L136" s="164">
        <v>0</v>
      </c>
      <c r="M136" s="160">
        <v>0</v>
      </c>
      <c r="N136" s="160">
        <v>0</v>
      </c>
      <c r="O136" s="160">
        <v>0</v>
      </c>
      <c r="P136" s="163">
        <v>0</v>
      </c>
      <c r="Q136" s="162">
        <v>0</v>
      </c>
      <c r="R136" s="161">
        <v>0</v>
      </c>
      <c r="S136" s="161">
        <v>156735.97785919849</v>
      </c>
      <c r="T136" s="161"/>
      <c r="U136" s="160">
        <v>2579287.366223149</v>
      </c>
      <c r="V136" s="160"/>
      <c r="W136" s="160">
        <v>0</v>
      </c>
    </row>
    <row r="137" spans="2:23" s="155" customFormat="1" hidden="1" x14ac:dyDescent="0.25">
      <c r="B137" s="167">
        <v>11</v>
      </c>
      <c r="C137" s="167">
        <v>7</v>
      </c>
      <c r="D137" s="167">
        <v>2031</v>
      </c>
      <c r="E137" s="166" t="s">
        <v>603</v>
      </c>
      <c r="F137" s="165">
        <v>0</v>
      </c>
      <c r="G137" s="165">
        <v>0</v>
      </c>
      <c r="H137" s="165">
        <v>0</v>
      </c>
      <c r="I137" s="165">
        <v>0</v>
      </c>
      <c r="J137" s="161">
        <v>0</v>
      </c>
      <c r="K137" s="161">
        <v>0</v>
      </c>
      <c r="L137" s="164">
        <v>0</v>
      </c>
      <c r="M137" s="160">
        <v>0</v>
      </c>
      <c r="N137" s="160">
        <v>0</v>
      </c>
      <c r="O137" s="160">
        <v>0</v>
      </c>
      <c r="P137" s="163">
        <v>0</v>
      </c>
      <c r="Q137" s="162">
        <v>0</v>
      </c>
      <c r="R137" s="161">
        <v>0</v>
      </c>
      <c r="S137" s="161">
        <v>156735.97785919849</v>
      </c>
      <c r="T137" s="161"/>
      <c r="U137" s="160">
        <v>2579287.366223149</v>
      </c>
      <c r="V137" s="160"/>
      <c r="W137" s="160">
        <v>0</v>
      </c>
    </row>
    <row r="138" spans="2:23" s="155" customFormat="1" hidden="1" x14ac:dyDescent="0.25">
      <c r="B138" s="167">
        <v>11</v>
      </c>
      <c r="C138" s="167">
        <v>8</v>
      </c>
      <c r="D138" s="167">
        <v>2031</v>
      </c>
      <c r="E138" s="166" t="s">
        <v>604</v>
      </c>
      <c r="F138" s="165">
        <v>0</v>
      </c>
      <c r="G138" s="165">
        <v>0</v>
      </c>
      <c r="H138" s="165">
        <v>0</v>
      </c>
      <c r="I138" s="165">
        <v>0</v>
      </c>
      <c r="J138" s="161">
        <v>0</v>
      </c>
      <c r="K138" s="161">
        <v>0</v>
      </c>
      <c r="L138" s="164">
        <v>0</v>
      </c>
      <c r="M138" s="160">
        <v>0</v>
      </c>
      <c r="N138" s="160">
        <v>0</v>
      </c>
      <c r="O138" s="160">
        <v>0</v>
      </c>
      <c r="P138" s="163">
        <v>0</v>
      </c>
      <c r="Q138" s="162">
        <v>0</v>
      </c>
      <c r="R138" s="161">
        <v>0</v>
      </c>
      <c r="S138" s="161">
        <v>156735.97785919849</v>
      </c>
      <c r="T138" s="161"/>
      <c r="U138" s="160">
        <v>2579287.366223149</v>
      </c>
      <c r="V138" s="160"/>
      <c r="W138" s="160">
        <v>0</v>
      </c>
    </row>
    <row r="139" spans="2:23" s="155" customFormat="1" hidden="1" x14ac:dyDescent="0.25">
      <c r="B139" s="167">
        <v>11</v>
      </c>
      <c r="C139" s="167">
        <v>9</v>
      </c>
      <c r="D139" s="167">
        <v>2031</v>
      </c>
      <c r="E139" s="166" t="s">
        <v>605</v>
      </c>
      <c r="F139" s="165">
        <v>0</v>
      </c>
      <c r="G139" s="165">
        <v>0</v>
      </c>
      <c r="H139" s="165">
        <v>0</v>
      </c>
      <c r="I139" s="165">
        <v>0</v>
      </c>
      <c r="J139" s="161">
        <v>0</v>
      </c>
      <c r="K139" s="161">
        <v>0</v>
      </c>
      <c r="L139" s="164">
        <v>0</v>
      </c>
      <c r="M139" s="160">
        <v>0</v>
      </c>
      <c r="N139" s="160">
        <v>0</v>
      </c>
      <c r="O139" s="160">
        <v>0</v>
      </c>
      <c r="P139" s="163">
        <v>0</v>
      </c>
      <c r="Q139" s="162">
        <v>0</v>
      </c>
      <c r="R139" s="161">
        <v>0</v>
      </c>
      <c r="S139" s="161">
        <v>156735.97785919849</v>
      </c>
      <c r="T139" s="161"/>
      <c r="U139" s="160">
        <v>2579287.366223149</v>
      </c>
      <c r="V139" s="160"/>
      <c r="W139" s="160">
        <v>0</v>
      </c>
    </row>
    <row r="140" spans="2:23" s="155" customFormat="1" hidden="1" x14ac:dyDescent="0.25">
      <c r="B140" s="167">
        <v>11</v>
      </c>
      <c r="C140" s="167">
        <v>10</v>
      </c>
      <c r="D140" s="167">
        <v>2031</v>
      </c>
      <c r="E140" s="166" t="s">
        <v>606</v>
      </c>
      <c r="F140" s="165">
        <v>0</v>
      </c>
      <c r="G140" s="165">
        <v>0</v>
      </c>
      <c r="H140" s="165">
        <v>0</v>
      </c>
      <c r="I140" s="165">
        <v>0</v>
      </c>
      <c r="J140" s="161">
        <v>0</v>
      </c>
      <c r="K140" s="161">
        <v>0</v>
      </c>
      <c r="L140" s="164">
        <v>0</v>
      </c>
      <c r="M140" s="160">
        <v>0</v>
      </c>
      <c r="N140" s="160">
        <v>0</v>
      </c>
      <c r="O140" s="160">
        <v>0</v>
      </c>
      <c r="P140" s="163">
        <v>0</v>
      </c>
      <c r="Q140" s="162">
        <v>0</v>
      </c>
      <c r="R140" s="161">
        <v>0</v>
      </c>
      <c r="S140" s="161">
        <v>156735.97785919849</v>
      </c>
      <c r="T140" s="161"/>
      <c r="U140" s="160">
        <v>2579287.366223149</v>
      </c>
      <c r="V140" s="160"/>
      <c r="W140" s="160">
        <v>0</v>
      </c>
    </row>
    <row r="141" spans="2:23" s="155" customFormat="1" hidden="1" x14ac:dyDescent="0.25">
      <c r="B141" s="167">
        <v>11</v>
      </c>
      <c r="C141" s="167">
        <v>11</v>
      </c>
      <c r="D141" s="167">
        <v>2031</v>
      </c>
      <c r="E141" s="166" t="s">
        <v>607</v>
      </c>
      <c r="F141" s="165">
        <v>0</v>
      </c>
      <c r="G141" s="165">
        <v>0</v>
      </c>
      <c r="H141" s="165">
        <v>0</v>
      </c>
      <c r="I141" s="165">
        <v>0</v>
      </c>
      <c r="J141" s="161">
        <v>0</v>
      </c>
      <c r="K141" s="161">
        <v>0</v>
      </c>
      <c r="L141" s="164">
        <v>0</v>
      </c>
      <c r="M141" s="160">
        <v>0</v>
      </c>
      <c r="N141" s="160">
        <v>0</v>
      </c>
      <c r="O141" s="160">
        <v>0</v>
      </c>
      <c r="P141" s="163">
        <v>0</v>
      </c>
      <c r="Q141" s="162">
        <v>0</v>
      </c>
      <c r="R141" s="161">
        <v>0</v>
      </c>
      <c r="S141" s="161">
        <v>156735.97785919849</v>
      </c>
      <c r="T141" s="161"/>
      <c r="U141" s="160">
        <v>2579287.366223149</v>
      </c>
      <c r="V141" s="160"/>
      <c r="W141" s="160">
        <v>0</v>
      </c>
    </row>
    <row r="142" spans="2:23" s="155" customFormat="1" hidden="1" x14ac:dyDescent="0.25">
      <c r="B142" s="167">
        <v>11</v>
      </c>
      <c r="C142" s="167">
        <v>12</v>
      </c>
      <c r="D142" s="167">
        <v>2031</v>
      </c>
      <c r="E142" s="166" t="s">
        <v>608</v>
      </c>
      <c r="F142" s="165">
        <v>0</v>
      </c>
      <c r="G142" s="165">
        <v>0</v>
      </c>
      <c r="H142" s="165">
        <v>0</v>
      </c>
      <c r="I142" s="165">
        <v>0</v>
      </c>
      <c r="J142" s="161">
        <v>0</v>
      </c>
      <c r="K142" s="161">
        <v>0</v>
      </c>
      <c r="L142" s="164">
        <v>0</v>
      </c>
      <c r="M142" s="160">
        <v>0</v>
      </c>
      <c r="N142" s="160">
        <v>0</v>
      </c>
      <c r="O142" s="160">
        <v>0</v>
      </c>
      <c r="P142" s="163">
        <v>0</v>
      </c>
      <c r="Q142" s="162">
        <v>0</v>
      </c>
      <c r="R142" s="161">
        <v>0</v>
      </c>
      <c r="S142" s="161">
        <v>156735.97785919849</v>
      </c>
      <c r="T142" s="161"/>
      <c r="U142" s="160">
        <v>2579287.366223149</v>
      </c>
      <c r="V142" s="160"/>
      <c r="W142" s="160">
        <v>0</v>
      </c>
    </row>
    <row r="143" spans="2:23" s="155" customFormat="1" hidden="1" x14ac:dyDescent="0.25">
      <c r="B143" s="167">
        <v>12</v>
      </c>
      <c r="C143" s="167">
        <v>1</v>
      </c>
      <c r="D143" s="167">
        <v>2032</v>
      </c>
      <c r="E143" s="166" t="s">
        <v>609</v>
      </c>
      <c r="F143" s="165">
        <v>0</v>
      </c>
      <c r="G143" s="165">
        <v>0</v>
      </c>
      <c r="H143" s="165">
        <v>0</v>
      </c>
      <c r="I143" s="165">
        <v>0</v>
      </c>
      <c r="J143" s="161">
        <v>0</v>
      </c>
      <c r="K143" s="161">
        <v>0</v>
      </c>
      <c r="L143" s="164">
        <v>0</v>
      </c>
      <c r="M143" s="160">
        <v>0</v>
      </c>
      <c r="N143" s="160">
        <v>0</v>
      </c>
      <c r="O143" s="160">
        <v>0</v>
      </c>
      <c r="P143" s="163">
        <v>0</v>
      </c>
      <c r="Q143" s="162">
        <v>0</v>
      </c>
      <c r="R143" s="161">
        <v>0</v>
      </c>
      <c r="S143" s="161">
        <v>156735.97785919849</v>
      </c>
      <c r="T143" s="161"/>
      <c r="U143" s="160">
        <v>2579287.366223149</v>
      </c>
      <c r="V143" s="160"/>
      <c r="W143" s="160">
        <v>0</v>
      </c>
    </row>
    <row r="144" spans="2:23" s="155" customFormat="1" hidden="1" x14ac:dyDescent="0.25">
      <c r="B144" s="167">
        <v>12</v>
      </c>
      <c r="C144" s="167">
        <v>2</v>
      </c>
      <c r="D144" s="167">
        <v>2032</v>
      </c>
      <c r="E144" s="166" t="s">
        <v>610</v>
      </c>
      <c r="F144" s="165">
        <v>0</v>
      </c>
      <c r="G144" s="165">
        <v>0</v>
      </c>
      <c r="H144" s="165">
        <v>0</v>
      </c>
      <c r="I144" s="165">
        <v>0</v>
      </c>
      <c r="J144" s="161">
        <v>0</v>
      </c>
      <c r="K144" s="161">
        <v>0</v>
      </c>
      <c r="L144" s="164">
        <v>0</v>
      </c>
      <c r="M144" s="160">
        <v>0</v>
      </c>
      <c r="N144" s="160">
        <v>0</v>
      </c>
      <c r="O144" s="160">
        <v>0</v>
      </c>
      <c r="P144" s="163">
        <v>0</v>
      </c>
      <c r="Q144" s="162">
        <v>0</v>
      </c>
      <c r="R144" s="161">
        <v>0</v>
      </c>
      <c r="S144" s="161">
        <v>156735.97785919849</v>
      </c>
      <c r="T144" s="161"/>
      <c r="U144" s="160">
        <v>2579287.366223149</v>
      </c>
      <c r="V144" s="160"/>
      <c r="W144" s="160">
        <v>0</v>
      </c>
    </row>
    <row r="145" spans="2:23" s="155" customFormat="1" hidden="1" x14ac:dyDescent="0.25">
      <c r="B145" s="167">
        <v>12</v>
      </c>
      <c r="C145" s="167">
        <v>3</v>
      </c>
      <c r="D145" s="167">
        <v>2032</v>
      </c>
      <c r="E145" s="166" t="s">
        <v>611</v>
      </c>
      <c r="F145" s="165">
        <v>0</v>
      </c>
      <c r="G145" s="165">
        <v>0</v>
      </c>
      <c r="H145" s="165">
        <v>0</v>
      </c>
      <c r="I145" s="165">
        <v>0</v>
      </c>
      <c r="J145" s="161">
        <v>0</v>
      </c>
      <c r="K145" s="161">
        <v>0</v>
      </c>
      <c r="L145" s="164">
        <v>0</v>
      </c>
      <c r="M145" s="160">
        <v>0</v>
      </c>
      <c r="N145" s="160">
        <v>0</v>
      </c>
      <c r="O145" s="160">
        <v>0</v>
      </c>
      <c r="P145" s="163">
        <v>0</v>
      </c>
      <c r="Q145" s="162">
        <v>0</v>
      </c>
      <c r="R145" s="161">
        <v>0</v>
      </c>
      <c r="S145" s="161">
        <v>156735.97785919849</v>
      </c>
      <c r="T145" s="161"/>
      <c r="U145" s="160">
        <v>2579287.366223149</v>
      </c>
      <c r="V145" s="160"/>
      <c r="W145" s="160">
        <v>0</v>
      </c>
    </row>
    <row r="146" spans="2:23" s="155" customFormat="1" hidden="1" x14ac:dyDescent="0.25">
      <c r="B146" s="167">
        <v>12</v>
      </c>
      <c r="C146" s="167">
        <v>4</v>
      </c>
      <c r="D146" s="167">
        <v>2032</v>
      </c>
      <c r="E146" s="166" t="s">
        <v>612</v>
      </c>
      <c r="F146" s="165">
        <v>0</v>
      </c>
      <c r="G146" s="165">
        <v>0</v>
      </c>
      <c r="H146" s="165">
        <v>0</v>
      </c>
      <c r="I146" s="165">
        <v>0</v>
      </c>
      <c r="J146" s="161">
        <v>0</v>
      </c>
      <c r="K146" s="161">
        <v>0</v>
      </c>
      <c r="L146" s="164">
        <v>0</v>
      </c>
      <c r="M146" s="160">
        <v>0</v>
      </c>
      <c r="N146" s="160">
        <v>0</v>
      </c>
      <c r="O146" s="160">
        <v>0</v>
      </c>
      <c r="P146" s="163">
        <v>0</v>
      </c>
      <c r="Q146" s="162">
        <v>0</v>
      </c>
      <c r="R146" s="161">
        <v>0</v>
      </c>
      <c r="S146" s="161">
        <v>156735.97785919849</v>
      </c>
      <c r="T146" s="161"/>
      <c r="U146" s="160">
        <v>2579287.366223149</v>
      </c>
      <c r="V146" s="160"/>
      <c r="W146" s="160">
        <v>0</v>
      </c>
    </row>
    <row r="147" spans="2:23" s="155" customFormat="1" hidden="1" x14ac:dyDescent="0.25">
      <c r="B147" s="167">
        <v>12</v>
      </c>
      <c r="C147" s="167">
        <v>5</v>
      </c>
      <c r="D147" s="167">
        <v>2032</v>
      </c>
      <c r="E147" s="166" t="s">
        <v>613</v>
      </c>
      <c r="F147" s="165">
        <v>0</v>
      </c>
      <c r="G147" s="165">
        <v>0</v>
      </c>
      <c r="H147" s="165">
        <v>0</v>
      </c>
      <c r="I147" s="165">
        <v>0</v>
      </c>
      <c r="J147" s="161">
        <v>0</v>
      </c>
      <c r="K147" s="161">
        <v>0</v>
      </c>
      <c r="L147" s="164">
        <v>0</v>
      </c>
      <c r="M147" s="160">
        <v>0</v>
      </c>
      <c r="N147" s="160">
        <v>0</v>
      </c>
      <c r="O147" s="160">
        <v>0</v>
      </c>
      <c r="P147" s="163">
        <v>0</v>
      </c>
      <c r="Q147" s="162">
        <v>0</v>
      </c>
      <c r="R147" s="161">
        <v>0</v>
      </c>
      <c r="S147" s="161">
        <v>156735.97785919849</v>
      </c>
      <c r="T147" s="161"/>
      <c r="U147" s="160">
        <v>2579287.366223149</v>
      </c>
      <c r="V147" s="160"/>
      <c r="W147" s="160">
        <v>0</v>
      </c>
    </row>
    <row r="148" spans="2:23" s="155" customFormat="1" hidden="1" x14ac:dyDescent="0.25">
      <c r="B148" s="167">
        <v>12</v>
      </c>
      <c r="C148" s="167">
        <v>6</v>
      </c>
      <c r="D148" s="167">
        <v>2032</v>
      </c>
      <c r="E148" s="166" t="s">
        <v>614</v>
      </c>
      <c r="F148" s="165">
        <v>0</v>
      </c>
      <c r="G148" s="165">
        <v>0</v>
      </c>
      <c r="H148" s="165">
        <v>0</v>
      </c>
      <c r="I148" s="165">
        <v>0</v>
      </c>
      <c r="J148" s="161">
        <v>0</v>
      </c>
      <c r="K148" s="161">
        <v>0</v>
      </c>
      <c r="L148" s="164">
        <v>0</v>
      </c>
      <c r="M148" s="160">
        <v>0</v>
      </c>
      <c r="N148" s="160">
        <v>0</v>
      </c>
      <c r="O148" s="160">
        <v>0</v>
      </c>
      <c r="P148" s="163">
        <v>0</v>
      </c>
      <c r="Q148" s="162">
        <v>0</v>
      </c>
      <c r="R148" s="161">
        <v>0</v>
      </c>
      <c r="S148" s="161">
        <v>156735.97785919849</v>
      </c>
      <c r="T148" s="161"/>
      <c r="U148" s="160">
        <v>2579287.366223149</v>
      </c>
      <c r="V148" s="160"/>
      <c r="W148" s="160">
        <v>0</v>
      </c>
    </row>
    <row r="149" spans="2:23" s="155" customFormat="1" hidden="1" x14ac:dyDescent="0.25">
      <c r="B149" s="167">
        <v>12</v>
      </c>
      <c r="C149" s="167">
        <v>7</v>
      </c>
      <c r="D149" s="167">
        <v>2032</v>
      </c>
      <c r="E149" s="166" t="s">
        <v>615</v>
      </c>
      <c r="F149" s="165">
        <v>0</v>
      </c>
      <c r="G149" s="165">
        <v>0</v>
      </c>
      <c r="H149" s="165">
        <v>0</v>
      </c>
      <c r="I149" s="165">
        <v>0</v>
      </c>
      <c r="J149" s="161">
        <v>0</v>
      </c>
      <c r="K149" s="161">
        <v>0</v>
      </c>
      <c r="L149" s="164">
        <v>0</v>
      </c>
      <c r="M149" s="160">
        <v>0</v>
      </c>
      <c r="N149" s="160">
        <v>0</v>
      </c>
      <c r="O149" s="160">
        <v>0</v>
      </c>
      <c r="P149" s="163">
        <v>0</v>
      </c>
      <c r="Q149" s="162">
        <v>0</v>
      </c>
      <c r="R149" s="161">
        <v>0</v>
      </c>
      <c r="S149" s="161">
        <v>156735.97785919849</v>
      </c>
      <c r="T149" s="161"/>
      <c r="U149" s="160">
        <v>2579287.366223149</v>
      </c>
      <c r="V149" s="160"/>
      <c r="W149" s="160">
        <v>0</v>
      </c>
    </row>
    <row r="150" spans="2:23" s="155" customFormat="1" hidden="1" x14ac:dyDescent="0.25">
      <c r="B150" s="167">
        <v>12</v>
      </c>
      <c r="C150" s="167">
        <v>8</v>
      </c>
      <c r="D150" s="167">
        <v>2032</v>
      </c>
      <c r="E150" s="166" t="s">
        <v>616</v>
      </c>
      <c r="F150" s="165">
        <v>0</v>
      </c>
      <c r="G150" s="165">
        <v>0</v>
      </c>
      <c r="H150" s="165">
        <v>0</v>
      </c>
      <c r="I150" s="165">
        <v>0</v>
      </c>
      <c r="J150" s="161">
        <v>0</v>
      </c>
      <c r="K150" s="161">
        <v>0</v>
      </c>
      <c r="L150" s="164">
        <v>0</v>
      </c>
      <c r="M150" s="160">
        <v>0</v>
      </c>
      <c r="N150" s="160">
        <v>0</v>
      </c>
      <c r="O150" s="160">
        <v>0</v>
      </c>
      <c r="P150" s="163">
        <v>0</v>
      </c>
      <c r="Q150" s="162">
        <v>0</v>
      </c>
      <c r="R150" s="161">
        <v>0</v>
      </c>
      <c r="S150" s="161">
        <v>156735.97785919849</v>
      </c>
      <c r="T150" s="161"/>
      <c r="U150" s="160">
        <v>2579287.366223149</v>
      </c>
      <c r="V150" s="160"/>
      <c r="W150" s="160">
        <v>0</v>
      </c>
    </row>
    <row r="151" spans="2:23" s="155" customFormat="1" hidden="1" x14ac:dyDescent="0.25">
      <c r="B151" s="167">
        <v>12</v>
      </c>
      <c r="C151" s="167">
        <v>9</v>
      </c>
      <c r="D151" s="167">
        <v>2032</v>
      </c>
      <c r="E151" s="166" t="s">
        <v>617</v>
      </c>
      <c r="F151" s="165">
        <v>0</v>
      </c>
      <c r="G151" s="165">
        <v>0</v>
      </c>
      <c r="H151" s="165">
        <v>0</v>
      </c>
      <c r="I151" s="165">
        <v>0</v>
      </c>
      <c r="J151" s="161">
        <v>0</v>
      </c>
      <c r="K151" s="161">
        <v>0</v>
      </c>
      <c r="L151" s="164">
        <v>0</v>
      </c>
      <c r="M151" s="160">
        <v>0</v>
      </c>
      <c r="N151" s="160">
        <v>0</v>
      </c>
      <c r="O151" s="160">
        <v>0</v>
      </c>
      <c r="P151" s="163">
        <v>0</v>
      </c>
      <c r="Q151" s="162">
        <v>0</v>
      </c>
      <c r="R151" s="161">
        <v>0</v>
      </c>
      <c r="S151" s="161">
        <v>156735.97785919849</v>
      </c>
      <c r="T151" s="161"/>
      <c r="U151" s="160">
        <v>2579287.366223149</v>
      </c>
      <c r="V151" s="160"/>
      <c r="W151" s="160">
        <v>0</v>
      </c>
    </row>
    <row r="152" spans="2:23" s="155" customFormat="1" hidden="1" x14ac:dyDescent="0.25">
      <c r="B152" s="167">
        <v>12</v>
      </c>
      <c r="C152" s="167">
        <v>10</v>
      </c>
      <c r="D152" s="167">
        <v>2032</v>
      </c>
      <c r="E152" s="166" t="s">
        <v>618</v>
      </c>
      <c r="F152" s="165">
        <v>0</v>
      </c>
      <c r="G152" s="165">
        <v>0</v>
      </c>
      <c r="H152" s="165">
        <v>0</v>
      </c>
      <c r="I152" s="165">
        <v>0</v>
      </c>
      <c r="J152" s="161">
        <v>0</v>
      </c>
      <c r="K152" s="161">
        <v>0</v>
      </c>
      <c r="L152" s="164">
        <v>0</v>
      </c>
      <c r="M152" s="160">
        <v>0</v>
      </c>
      <c r="N152" s="160">
        <v>0</v>
      </c>
      <c r="O152" s="160">
        <v>0</v>
      </c>
      <c r="P152" s="163">
        <v>0</v>
      </c>
      <c r="Q152" s="162">
        <v>0</v>
      </c>
      <c r="R152" s="161">
        <v>0</v>
      </c>
      <c r="S152" s="161">
        <v>156735.97785919849</v>
      </c>
      <c r="T152" s="161"/>
      <c r="U152" s="160">
        <v>2579287.366223149</v>
      </c>
      <c r="V152" s="160"/>
      <c r="W152" s="160">
        <v>0</v>
      </c>
    </row>
    <row r="153" spans="2:23" s="155" customFormat="1" hidden="1" x14ac:dyDescent="0.25">
      <c r="B153" s="167">
        <v>12</v>
      </c>
      <c r="C153" s="167">
        <v>11</v>
      </c>
      <c r="D153" s="167">
        <v>2032</v>
      </c>
      <c r="E153" s="166" t="s">
        <v>619</v>
      </c>
      <c r="F153" s="165">
        <v>0</v>
      </c>
      <c r="G153" s="165">
        <v>0</v>
      </c>
      <c r="H153" s="165">
        <v>0</v>
      </c>
      <c r="I153" s="165">
        <v>0</v>
      </c>
      <c r="J153" s="161">
        <v>0</v>
      </c>
      <c r="K153" s="161">
        <v>0</v>
      </c>
      <c r="L153" s="164">
        <v>0</v>
      </c>
      <c r="M153" s="160">
        <v>0</v>
      </c>
      <c r="N153" s="160">
        <v>0</v>
      </c>
      <c r="O153" s="160">
        <v>0</v>
      </c>
      <c r="P153" s="163">
        <v>0</v>
      </c>
      <c r="Q153" s="162">
        <v>0</v>
      </c>
      <c r="R153" s="161">
        <v>0</v>
      </c>
      <c r="S153" s="161">
        <v>156735.97785919849</v>
      </c>
      <c r="T153" s="161"/>
      <c r="U153" s="160">
        <v>2579287.366223149</v>
      </c>
      <c r="V153" s="160"/>
      <c r="W153" s="160">
        <v>0</v>
      </c>
    </row>
    <row r="154" spans="2:23" s="155" customFormat="1" hidden="1" x14ac:dyDescent="0.25">
      <c r="B154" s="167">
        <v>12</v>
      </c>
      <c r="C154" s="167">
        <v>12</v>
      </c>
      <c r="D154" s="167">
        <v>2032</v>
      </c>
      <c r="E154" s="166" t="s">
        <v>620</v>
      </c>
      <c r="F154" s="165">
        <v>0</v>
      </c>
      <c r="G154" s="165">
        <v>0</v>
      </c>
      <c r="H154" s="165">
        <v>0</v>
      </c>
      <c r="I154" s="165">
        <v>0</v>
      </c>
      <c r="J154" s="161">
        <v>0</v>
      </c>
      <c r="K154" s="161">
        <v>0</v>
      </c>
      <c r="L154" s="164">
        <v>0</v>
      </c>
      <c r="M154" s="160">
        <v>0</v>
      </c>
      <c r="N154" s="160">
        <v>0</v>
      </c>
      <c r="O154" s="160">
        <v>0</v>
      </c>
      <c r="P154" s="163">
        <v>0</v>
      </c>
      <c r="Q154" s="162">
        <v>0</v>
      </c>
      <c r="R154" s="161">
        <v>0</v>
      </c>
      <c r="S154" s="161">
        <v>156735.97785919849</v>
      </c>
      <c r="T154" s="161"/>
      <c r="U154" s="160">
        <v>2579287.366223149</v>
      </c>
      <c r="V154" s="160"/>
      <c r="W154" s="160">
        <v>0</v>
      </c>
    </row>
    <row r="155" spans="2:23" s="155" customFormat="1" hidden="1" x14ac:dyDescent="0.25">
      <c r="B155" s="167">
        <v>13</v>
      </c>
      <c r="C155" s="167">
        <v>1</v>
      </c>
      <c r="D155" s="167">
        <v>2033</v>
      </c>
      <c r="E155" s="166" t="s">
        <v>621</v>
      </c>
      <c r="F155" s="165">
        <v>0</v>
      </c>
      <c r="G155" s="165">
        <v>0</v>
      </c>
      <c r="H155" s="165">
        <v>0</v>
      </c>
      <c r="I155" s="165">
        <v>0</v>
      </c>
      <c r="J155" s="161">
        <v>0</v>
      </c>
      <c r="K155" s="161">
        <v>0</v>
      </c>
      <c r="L155" s="164">
        <v>0</v>
      </c>
      <c r="M155" s="160">
        <v>0</v>
      </c>
      <c r="N155" s="160">
        <v>0</v>
      </c>
      <c r="O155" s="160">
        <v>0</v>
      </c>
      <c r="P155" s="163">
        <v>0</v>
      </c>
      <c r="Q155" s="162">
        <v>0</v>
      </c>
      <c r="R155" s="161">
        <v>0</v>
      </c>
      <c r="S155" s="161">
        <v>156735.97785919849</v>
      </c>
      <c r="T155" s="161"/>
      <c r="U155" s="160">
        <v>2579287.366223149</v>
      </c>
      <c r="V155" s="160"/>
      <c r="W155" s="160">
        <v>0</v>
      </c>
    </row>
    <row r="156" spans="2:23" s="155" customFormat="1" hidden="1" x14ac:dyDescent="0.25">
      <c r="B156" s="167">
        <v>13</v>
      </c>
      <c r="C156" s="167">
        <v>2</v>
      </c>
      <c r="D156" s="167">
        <v>2033</v>
      </c>
      <c r="E156" s="166" t="s">
        <v>622</v>
      </c>
      <c r="F156" s="165">
        <v>0</v>
      </c>
      <c r="G156" s="165">
        <v>0</v>
      </c>
      <c r="H156" s="165">
        <v>0</v>
      </c>
      <c r="I156" s="165">
        <v>0</v>
      </c>
      <c r="J156" s="161">
        <v>0</v>
      </c>
      <c r="K156" s="161">
        <v>0</v>
      </c>
      <c r="L156" s="164">
        <v>0</v>
      </c>
      <c r="M156" s="160">
        <v>0</v>
      </c>
      <c r="N156" s="160">
        <v>0</v>
      </c>
      <c r="O156" s="160">
        <v>0</v>
      </c>
      <c r="P156" s="163">
        <v>0</v>
      </c>
      <c r="Q156" s="162">
        <v>0</v>
      </c>
      <c r="R156" s="161">
        <v>0</v>
      </c>
      <c r="S156" s="161">
        <v>156735.97785919849</v>
      </c>
      <c r="T156" s="161"/>
      <c r="U156" s="160">
        <v>2579287.366223149</v>
      </c>
      <c r="V156" s="160"/>
      <c r="W156" s="160">
        <v>0</v>
      </c>
    </row>
    <row r="157" spans="2:23" s="155" customFormat="1" hidden="1" x14ac:dyDescent="0.25">
      <c r="B157" s="167">
        <v>13</v>
      </c>
      <c r="C157" s="167">
        <v>3</v>
      </c>
      <c r="D157" s="167">
        <v>2033</v>
      </c>
      <c r="E157" s="166" t="s">
        <v>623</v>
      </c>
      <c r="F157" s="165">
        <v>0</v>
      </c>
      <c r="G157" s="165">
        <v>0</v>
      </c>
      <c r="H157" s="165">
        <v>0</v>
      </c>
      <c r="I157" s="165">
        <v>0</v>
      </c>
      <c r="J157" s="161">
        <v>0</v>
      </c>
      <c r="K157" s="161">
        <v>0</v>
      </c>
      <c r="L157" s="164">
        <v>0</v>
      </c>
      <c r="M157" s="160">
        <v>0</v>
      </c>
      <c r="N157" s="160">
        <v>0</v>
      </c>
      <c r="O157" s="160">
        <v>0</v>
      </c>
      <c r="P157" s="163">
        <v>0</v>
      </c>
      <c r="Q157" s="162">
        <v>0</v>
      </c>
      <c r="R157" s="161">
        <v>0</v>
      </c>
      <c r="S157" s="161">
        <v>156735.97785919849</v>
      </c>
      <c r="T157" s="161"/>
      <c r="U157" s="160">
        <v>2579287.366223149</v>
      </c>
      <c r="V157" s="160"/>
      <c r="W157" s="160">
        <v>0</v>
      </c>
    </row>
    <row r="158" spans="2:23" s="155" customFormat="1" hidden="1" x14ac:dyDescent="0.25">
      <c r="B158" s="167">
        <v>13</v>
      </c>
      <c r="C158" s="167">
        <v>4</v>
      </c>
      <c r="D158" s="167">
        <v>2033</v>
      </c>
      <c r="E158" s="166" t="s">
        <v>624</v>
      </c>
      <c r="F158" s="165">
        <v>0</v>
      </c>
      <c r="G158" s="165">
        <v>0</v>
      </c>
      <c r="H158" s="165">
        <v>0</v>
      </c>
      <c r="I158" s="165">
        <v>0</v>
      </c>
      <c r="J158" s="161">
        <v>0</v>
      </c>
      <c r="K158" s="161">
        <v>0</v>
      </c>
      <c r="L158" s="164">
        <v>0</v>
      </c>
      <c r="M158" s="160">
        <v>0</v>
      </c>
      <c r="N158" s="160">
        <v>0</v>
      </c>
      <c r="O158" s="160">
        <v>0</v>
      </c>
      <c r="P158" s="163">
        <v>0</v>
      </c>
      <c r="Q158" s="162">
        <v>0</v>
      </c>
      <c r="R158" s="161">
        <v>0</v>
      </c>
      <c r="S158" s="161">
        <v>156735.97785919849</v>
      </c>
      <c r="T158" s="161"/>
      <c r="U158" s="160">
        <v>2579287.366223149</v>
      </c>
      <c r="V158" s="160"/>
      <c r="W158" s="160">
        <v>0</v>
      </c>
    </row>
    <row r="159" spans="2:23" s="155" customFormat="1" hidden="1" x14ac:dyDescent="0.25">
      <c r="B159" s="167">
        <v>13</v>
      </c>
      <c r="C159" s="167">
        <v>5</v>
      </c>
      <c r="D159" s="167">
        <v>2033</v>
      </c>
      <c r="E159" s="166" t="s">
        <v>625</v>
      </c>
      <c r="F159" s="165">
        <v>0</v>
      </c>
      <c r="G159" s="165">
        <v>0</v>
      </c>
      <c r="H159" s="165">
        <v>0</v>
      </c>
      <c r="I159" s="165">
        <v>0</v>
      </c>
      <c r="J159" s="161">
        <v>0</v>
      </c>
      <c r="K159" s="161">
        <v>0</v>
      </c>
      <c r="L159" s="164">
        <v>0</v>
      </c>
      <c r="M159" s="160">
        <v>0</v>
      </c>
      <c r="N159" s="160">
        <v>0</v>
      </c>
      <c r="O159" s="160">
        <v>0</v>
      </c>
      <c r="P159" s="163">
        <v>0</v>
      </c>
      <c r="Q159" s="162">
        <v>0</v>
      </c>
      <c r="R159" s="161">
        <v>0</v>
      </c>
      <c r="S159" s="161">
        <v>156735.97785919849</v>
      </c>
      <c r="T159" s="161"/>
      <c r="U159" s="160">
        <v>2579287.366223149</v>
      </c>
      <c r="V159" s="160"/>
      <c r="W159" s="160">
        <v>0</v>
      </c>
    </row>
    <row r="160" spans="2:23" s="155" customFormat="1" hidden="1" x14ac:dyDescent="0.25">
      <c r="B160" s="167">
        <v>13</v>
      </c>
      <c r="C160" s="167">
        <v>6</v>
      </c>
      <c r="D160" s="167">
        <v>2033</v>
      </c>
      <c r="E160" s="166" t="s">
        <v>626</v>
      </c>
      <c r="F160" s="165">
        <v>0</v>
      </c>
      <c r="G160" s="165">
        <v>0</v>
      </c>
      <c r="H160" s="165">
        <v>0</v>
      </c>
      <c r="I160" s="165">
        <v>0</v>
      </c>
      <c r="J160" s="161">
        <v>0</v>
      </c>
      <c r="K160" s="161">
        <v>0</v>
      </c>
      <c r="L160" s="164">
        <v>0</v>
      </c>
      <c r="M160" s="160">
        <v>0</v>
      </c>
      <c r="N160" s="160">
        <v>0</v>
      </c>
      <c r="O160" s="160">
        <v>0</v>
      </c>
      <c r="P160" s="163">
        <v>0</v>
      </c>
      <c r="Q160" s="162">
        <v>0</v>
      </c>
      <c r="R160" s="161">
        <v>0</v>
      </c>
      <c r="S160" s="161">
        <v>156735.97785919849</v>
      </c>
      <c r="T160" s="161"/>
      <c r="U160" s="160">
        <v>2579287.366223149</v>
      </c>
      <c r="V160" s="160"/>
      <c r="W160" s="160">
        <v>0</v>
      </c>
    </row>
    <row r="161" spans="2:23" s="155" customFormat="1" hidden="1" x14ac:dyDescent="0.25">
      <c r="B161" s="167">
        <v>13</v>
      </c>
      <c r="C161" s="167">
        <v>7</v>
      </c>
      <c r="D161" s="167">
        <v>2033</v>
      </c>
      <c r="E161" s="166" t="s">
        <v>627</v>
      </c>
      <c r="F161" s="165">
        <v>0</v>
      </c>
      <c r="G161" s="165">
        <v>0</v>
      </c>
      <c r="H161" s="165">
        <v>0</v>
      </c>
      <c r="I161" s="165">
        <v>0</v>
      </c>
      <c r="J161" s="161">
        <v>0</v>
      </c>
      <c r="K161" s="161">
        <v>0</v>
      </c>
      <c r="L161" s="164">
        <v>0</v>
      </c>
      <c r="M161" s="160">
        <v>0</v>
      </c>
      <c r="N161" s="160">
        <v>0</v>
      </c>
      <c r="O161" s="160">
        <v>0</v>
      </c>
      <c r="P161" s="163">
        <v>0</v>
      </c>
      <c r="Q161" s="162">
        <v>0</v>
      </c>
      <c r="R161" s="161">
        <v>0</v>
      </c>
      <c r="S161" s="161">
        <v>156735.97785919849</v>
      </c>
      <c r="T161" s="161"/>
      <c r="U161" s="160">
        <v>2579287.366223149</v>
      </c>
      <c r="V161" s="160"/>
      <c r="W161" s="160">
        <v>0</v>
      </c>
    </row>
    <row r="162" spans="2:23" s="155" customFormat="1" hidden="1" x14ac:dyDescent="0.25">
      <c r="B162" s="167">
        <v>13</v>
      </c>
      <c r="C162" s="167">
        <v>8</v>
      </c>
      <c r="D162" s="167">
        <v>2033</v>
      </c>
      <c r="E162" s="166" t="s">
        <v>628</v>
      </c>
      <c r="F162" s="165">
        <v>0</v>
      </c>
      <c r="G162" s="165">
        <v>0</v>
      </c>
      <c r="H162" s="165">
        <v>0</v>
      </c>
      <c r="I162" s="165">
        <v>0</v>
      </c>
      <c r="J162" s="161">
        <v>0</v>
      </c>
      <c r="K162" s="161">
        <v>0</v>
      </c>
      <c r="L162" s="164">
        <v>0</v>
      </c>
      <c r="M162" s="160">
        <v>0</v>
      </c>
      <c r="N162" s="160">
        <v>0</v>
      </c>
      <c r="O162" s="160">
        <v>0</v>
      </c>
      <c r="P162" s="163">
        <v>0</v>
      </c>
      <c r="Q162" s="162">
        <v>0</v>
      </c>
      <c r="R162" s="161">
        <v>0</v>
      </c>
      <c r="S162" s="161">
        <v>156735.97785919849</v>
      </c>
      <c r="T162" s="161"/>
      <c r="U162" s="160">
        <v>2579287.366223149</v>
      </c>
      <c r="V162" s="160"/>
      <c r="W162" s="160">
        <v>0</v>
      </c>
    </row>
    <row r="163" spans="2:23" s="155" customFormat="1" hidden="1" x14ac:dyDescent="0.25">
      <c r="B163" s="167">
        <v>13</v>
      </c>
      <c r="C163" s="167">
        <v>9</v>
      </c>
      <c r="D163" s="167">
        <v>2033</v>
      </c>
      <c r="E163" s="166" t="s">
        <v>629</v>
      </c>
      <c r="F163" s="165">
        <v>0</v>
      </c>
      <c r="G163" s="165">
        <v>0</v>
      </c>
      <c r="H163" s="165">
        <v>0</v>
      </c>
      <c r="I163" s="165">
        <v>0</v>
      </c>
      <c r="J163" s="161">
        <v>0</v>
      </c>
      <c r="K163" s="161">
        <v>0</v>
      </c>
      <c r="L163" s="164">
        <v>0</v>
      </c>
      <c r="M163" s="160">
        <v>0</v>
      </c>
      <c r="N163" s="160">
        <v>0</v>
      </c>
      <c r="O163" s="160">
        <v>0</v>
      </c>
      <c r="P163" s="163">
        <v>0</v>
      </c>
      <c r="Q163" s="162">
        <v>0</v>
      </c>
      <c r="R163" s="161">
        <v>0</v>
      </c>
      <c r="S163" s="161">
        <v>156735.97785919849</v>
      </c>
      <c r="T163" s="161"/>
      <c r="U163" s="160">
        <v>2579287.366223149</v>
      </c>
      <c r="V163" s="160"/>
      <c r="W163" s="160">
        <v>0</v>
      </c>
    </row>
    <row r="164" spans="2:23" s="155" customFormat="1" hidden="1" x14ac:dyDescent="0.25">
      <c r="B164" s="167">
        <v>13</v>
      </c>
      <c r="C164" s="167">
        <v>10</v>
      </c>
      <c r="D164" s="167">
        <v>2033</v>
      </c>
      <c r="E164" s="166" t="s">
        <v>630</v>
      </c>
      <c r="F164" s="165">
        <v>0</v>
      </c>
      <c r="G164" s="165">
        <v>0</v>
      </c>
      <c r="H164" s="165">
        <v>0</v>
      </c>
      <c r="I164" s="165">
        <v>0</v>
      </c>
      <c r="J164" s="161">
        <v>0</v>
      </c>
      <c r="K164" s="161">
        <v>0</v>
      </c>
      <c r="L164" s="164">
        <v>0</v>
      </c>
      <c r="M164" s="160">
        <v>0</v>
      </c>
      <c r="N164" s="160">
        <v>0</v>
      </c>
      <c r="O164" s="160">
        <v>0</v>
      </c>
      <c r="P164" s="163">
        <v>0</v>
      </c>
      <c r="Q164" s="162">
        <v>0</v>
      </c>
      <c r="R164" s="161">
        <v>0</v>
      </c>
      <c r="S164" s="161">
        <v>156735.97785919849</v>
      </c>
      <c r="T164" s="161"/>
      <c r="U164" s="160">
        <v>2579287.366223149</v>
      </c>
      <c r="V164" s="160"/>
      <c r="W164" s="160">
        <v>0</v>
      </c>
    </row>
    <row r="165" spans="2:23" s="155" customFormat="1" hidden="1" x14ac:dyDescent="0.25">
      <c r="B165" s="167">
        <v>13</v>
      </c>
      <c r="C165" s="167">
        <v>11</v>
      </c>
      <c r="D165" s="167">
        <v>2033</v>
      </c>
      <c r="E165" s="166" t="s">
        <v>631</v>
      </c>
      <c r="F165" s="165">
        <v>0</v>
      </c>
      <c r="G165" s="165">
        <v>0</v>
      </c>
      <c r="H165" s="165">
        <v>0</v>
      </c>
      <c r="I165" s="165">
        <v>0</v>
      </c>
      <c r="J165" s="161">
        <v>0</v>
      </c>
      <c r="K165" s="161">
        <v>0</v>
      </c>
      <c r="L165" s="164">
        <v>0</v>
      </c>
      <c r="M165" s="160">
        <v>0</v>
      </c>
      <c r="N165" s="160">
        <v>0</v>
      </c>
      <c r="O165" s="160">
        <v>0</v>
      </c>
      <c r="P165" s="163">
        <v>0</v>
      </c>
      <c r="Q165" s="162">
        <v>0</v>
      </c>
      <c r="R165" s="161">
        <v>0</v>
      </c>
      <c r="S165" s="161">
        <v>156735.97785919849</v>
      </c>
      <c r="T165" s="161"/>
      <c r="U165" s="160">
        <v>2579287.366223149</v>
      </c>
      <c r="V165" s="160"/>
      <c r="W165" s="160">
        <v>0</v>
      </c>
    </row>
    <row r="166" spans="2:23" s="155" customFormat="1" hidden="1" x14ac:dyDescent="0.25">
      <c r="B166" s="167">
        <v>13</v>
      </c>
      <c r="C166" s="167">
        <v>12</v>
      </c>
      <c r="D166" s="167">
        <v>2033</v>
      </c>
      <c r="E166" s="166" t="s">
        <v>632</v>
      </c>
      <c r="F166" s="165">
        <v>0</v>
      </c>
      <c r="G166" s="165">
        <v>0</v>
      </c>
      <c r="H166" s="165">
        <v>0</v>
      </c>
      <c r="I166" s="165">
        <v>0</v>
      </c>
      <c r="J166" s="161">
        <v>0</v>
      </c>
      <c r="K166" s="161">
        <v>0</v>
      </c>
      <c r="L166" s="164">
        <v>0</v>
      </c>
      <c r="M166" s="160">
        <v>0</v>
      </c>
      <c r="N166" s="160">
        <v>0</v>
      </c>
      <c r="O166" s="160">
        <v>0</v>
      </c>
      <c r="P166" s="163">
        <v>0</v>
      </c>
      <c r="Q166" s="162">
        <v>0</v>
      </c>
      <c r="R166" s="161">
        <v>0</v>
      </c>
      <c r="S166" s="161">
        <v>156735.97785919849</v>
      </c>
      <c r="T166" s="161"/>
      <c r="U166" s="160">
        <v>2579287.366223149</v>
      </c>
      <c r="V166" s="160"/>
      <c r="W166" s="160">
        <v>0</v>
      </c>
    </row>
    <row r="167" spans="2:23" s="155" customFormat="1" hidden="1" x14ac:dyDescent="0.25">
      <c r="B167" s="167">
        <v>14</v>
      </c>
      <c r="C167" s="167">
        <v>1</v>
      </c>
      <c r="D167" s="167">
        <v>2034</v>
      </c>
      <c r="E167" s="166" t="s">
        <v>633</v>
      </c>
      <c r="F167" s="165">
        <v>0</v>
      </c>
      <c r="G167" s="165">
        <v>0</v>
      </c>
      <c r="H167" s="165">
        <v>0</v>
      </c>
      <c r="I167" s="165">
        <v>0</v>
      </c>
      <c r="J167" s="161">
        <v>0</v>
      </c>
      <c r="K167" s="161">
        <v>0</v>
      </c>
      <c r="L167" s="164">
        <v>0</v>
      </c>
      <c r="M167" s="160">
        <v>0</v>
      </c>
      <c r="N167" s="160">
        <v>0</v>
      </c>
      <c r="O167" s="160">
        <v>0</v>
      </c>
      <c r="P167" s="163">
        <v>0</v>
      </c>
      <c r="Q167" s="162">
        <v>0</v>
      </c>
      <c r="R167" s="161">
        <v>0</v>
      </c>
      <c r="S167" s="161">
        <v>156735.97785919849</v>
      </c>
      <c r="T167" s="161"/>
      <c r="U167" s="160">
        <v>2579287.366223149</v>
      </c>
      <c r="V167" s="160"/>
      <c r="W167" s="160">
        <v>0</v>
      </c>
    </row>
    <row r="168" spans="2:23" s="155" customFormat="1" hidden="1" x14ac:dyDescent="0.25">
      <c r="B168" s="167">
        <v>14</v>
      </c>
      <c r="C168" s="167">
        <v>2</v>
      </c>
      <c r="D168" s="167">
        <v>2034</v>
      </c>
      <c r="E168" s="166" t="s">
        <v>634</v>
      </c>
      <c r="F168" s="165">
        <v>0</v>
      </c>
      <c r="G168" s="165">
        <v>0</v>
      </c>
      <c r="H168" s="165">
        <v>0</v>
      </c>
      <c r="I168" s="165">
        <v>0</v>
      </c>
      <c r="J168" s="161">
        <v>0</v>
      </c>
      <c r="K168" s="161">
        <v>0</v>
      </c>
      <c r="L168" s="164">
        <v>0</v>
      </c>
      <c r="M168" s="160">
        <v>0</v>
      </c>
      <c r="N168" s="160">
        <v>0</v>
      </c>
      <c r="O168" s="160">
        <v>0</v>
      </c>
      <c r="P168" s="163">
        <v>0</v>
      </c>
      <c r="Q168" s="162">
        <v>0</v>
      </c>
      <c r="R168" s="161">
        <v>0</v>
      </c>
      <c r="S168" s="161">
        <v>156735.97785919849</v>
      </c>
      <c r="T168" s="161"/>
      <c r="U168" s="160">
        <v>2579287.366223149</v>
      </c>
      <c r="V168" s="160"/>
      <c r="W168" s="160">
        <v>0</v>
      </c>
    </row>
    <row r="169" spans="2:23" s="155" customFormat="1" hidden="1" x14ac:dyDescent="0.25">
      <c r="B169" s="167">
        <v>14</v>
      </c>
      <c r="C169" s="167">
        <v>3</v>
      </c>
      <c r="D169" s="167">
        <v>2034</v>
      </c>
      <c r="E169" s="166" t="s">
        <v>635</v>
      </c>
      <c r="F169" s="165">
        <v>0</v>
      </c>
      <c r="G169" s="165">
        <v>0</v>
      </c>
      <c r="H169" s="165">
        <v>0</v>
      </c>
      <c r="I169" s="165">
        <v>0</v>
      </c>
      <c r="J169" s="161">
        <v>0</v>
      </c>
      <c r="K169" s="161">
        <v>0</v>
      </c>
      <c r="L169" s="164">
        <v>0</v>
      </c>
      <c r="M169" s="160">
        <v>0</v>
      </c>
      <c r="N169" s="160">
        <v>0</v>
      </c>
      <c r="O169" s="160">
        <v>0</v>
      </c>
      <c r="P169" s="163">
        <v>0</v>
      </c>
      <c r="Q169" s="162">
        <v>0</v>
      </c>
      <c r="R169" s="161">
        <v>0</v>
      </c>
      <c r="S169" s="161">
        <v>156735.97785919849</v>
      </c>
      <c r="T169" s="161"/>
      <c r="U169" s="160">
        <v>2579287.366223149</v>
      </c>
      <c r="V169" s="160"/>
      <c r="W169" s="160">
        <v>0</v>
      </c>
    </row>
    <row r="170" spans="2:23" s="155" customFormat="1" hidden="1" x14ac:dyDescent="0.25">
      <c r="B170" s="167">
        <v>14</v>
      </c>
      <c r="C170" s="167">
        <v>4</v>
      </c>
      <c r="D170" s="167">
        <v>2034</v>
      </c>
      <c r="E170" s="166" t="s">
        <v>636</v>
      </c>
      <c r="F170" s="165">
        <v>0</v>
      </c>
      <c r="G170" s="165">
        <v>0</v>
      </c>
      <c r="H170" s="165">
        <v>0</v>
      </c>
      <c r="I170" s="165">
        <v>0</v>
      </c>
      <c r="J170" s="161">
        <v>0</v>
      </c>
      <c r="K170" s="161">
        <v>0</v>
      </c>
      <c r="L170" s="164">
        <v>0</v>
      </c>
      <c r="M170" s="160">
        <v>0</v>
      </c>
      <c r="N170" s="160">
        <v>0</v>
      </c>
      <c r="O170" s="160">
        <v>0</v>
      </c>
      <c r="P170" s="163">
        <v>0</v>
      </c>
      <c r="Q170" s="162">
        <v>0</v>
      </c>
      <c r="R170" s="161">
        <v>0</v>
      </c>
      <c r="S170" s="161">
        <v>156735.97785919849</v>
      </c>
      <c r="T170" s="161"/>
      <c r="U170" s="160">
        <v>2579287.366223149</v>
      </c>
      <c r="V170" s="160"/>
      <c r="W170" s="160">
        <v>0</v>
      </c>
    </row>
    <row r="171" spans="2:23" s="155" customFormat="1" hidden="1" x14ac:dyDescent="0.25">
      <c r="B171" s="167">
        <v>14</v>
      </c>
      <c r="C171" s="167">
        <v>5</v>
      </c>
      <c r="D171" s="167">
        <v>2034</v>
      </c>
      <c r="E171" s="166" t="s">
        <v>637</v>
      </c>
      <c r="F171" s="165">
        <v>0</v>
      </c>
      <c r="G171" s="165">
        <v>0</v>
      </c>
      <c r="H171" s="165">
        <v>0</v>
      </c>
      <c r="I171" s="165">
        <v>0</v>
      </c>
      <c r="J171" s="161">
        <v>0</v>
      </c>
      <c r="K171" s="161">
        <v>0</v>
      </c>
      <c r="L171" s="164">
        <v>0</v>
      </c>
      <c r="M171" s="160">
        <v>0</v>
      </c>
      <c r="N171" s="160">
        <v>0</v>
      </c>
      <c r="O171" s="160">
        <v>0</v>
      </c>
      <c r="P171" s="163">
        <v>0</v>
      </c>
      <c r="Q171" s="162">
        <v>0</v>
      </c>
      <c r="R171" s="161">
        <v>0</v>
      </c>
      <c r="S171" s="161">
        <v>156735.97785919849</v>
      </c>
      <c r="T171" s="161"/>
      <c r="U171" s="160">
        <v>2579287.366223149</v>
      </c>
      <c r="V171" s="160"/>
      <c r="W171" s="160">
        <v>0</v>
      </c>
    </row>
    <row r="172" spans="2:23" s="155" customFormat="1" hidden="1" x14ac:dyDescent="0.25">
      <c r="B172" s="167">
        <v>14</v>
      </c>
      <c r="C172" s="167">
        <v>6</v>
      </c>
      <c r="D172" s="167">
        <v>2034</v>
      </c>
      <c r="E172" s="166" t="s">
        <v>638</v>
      </c>
      <c r="F172" s="165">
        <v>0</v>
      </c>
      <c r="G172" s="165">
        <v>0</v>
      </c>
      <c r="H172" s="165">
        <v>0</v>
      </c>
      <c r="I172" s="165">
        <v>0</v>
      </c>
      <c r="J172" s="161">
        <v>0</v>
      </c>
      <c r="K172" s="161">
        <v>0</v>
      </c>
      <c r="L172" s="164">
        <v>0</v>
      </c>
      <c r="M172" s="160">
        <v>0</v>
      </c>
      <c r="N172" s="160">
        <v>0</v>
      </c>
      <c r="O172" s="160">
        <v>0</v>
      </c>
      <c r="P172" s="163">
        <v>0</v>
      </c>
      <c r="Q172" s="162">
        <v>0</v>
      </c>
      <c r="R172" s="161">
        <v>0</v>
      </c>
      <c r="S172" s="161">
        <v>156735.97785919849</v>
      </c>
      <c r="T172" s="161"/>
      <c r="U172" s="160">
        <v>2579287.366223149</v>
      </c>
      <c r="V172" s="160"/>
      <c r="W172" s="160">
        <v>0</v>
      </c>
    </row>
    <row r="173" spans="2:23" s="155" customFormat="1" hidden="1" x14ac:dyDescent="0.25">
      <c r="B173" s="167">
        <v>14</v>
      </c>
      <c r="C173" s="167">
        <v>7</v>
      </c>
      <c r="D173" s="167">
        <v>2034</v>
      </c>
      <c r="E173" s="166" t="s">
        <v>639</v>
      </c>
      <c r="F173" s="165">
        <v>0</v>
      </c>
      <c r="G173" s="165">
        <v>0</v>
      </c>
      <c r="H173" s="165">
        <v>0</v>
      </c>
      <c r="I173" s="165">
        <v>0</v>
      </c>
      <c r="J173" s="161">
        <v>0</v>
      </c>
      <c r="K173" s="161">
        <v>0</v>
      </c>
      <c r="L173" s="164">
        <v>0</v>
      </c>
      <c r="M173" s="160">
        <v>0</v>
      </c>
      <c r="N173" s="160">
        <v>0</v>
      </c>
      <c r="O173" s="160">
        <v>0</v>
      </c>
      <c r="P173" s="163">
        <v>0</v>
      </c>
      <c r="Q173" s="162">
        <v>0</v>
      </c>
      <c r="R173" s="161">
        <v>0</v>
      </c>
      <c r="S173" s="161">
        <v>156735.97785919849</v>
      </c>
      <c r="T173" s="161"/>
      <c r="U173" s="160">
        <v>2579287.366223149</v>
      </c>
      <c r="V173" s="160"/>
      <c r="W173" s="160">
        <v>0</v>
      </c>
    </row>
    <row r="174" spans="2:23" s="155" customFormat="1" hidden="1" x14ac:dyDescent="0.25">
      <c r="B174" s="167">
        <v>14</v>
      </c>
      <c r="C174" s="167">
        <v>8</v>
      </c>
      <c r="D174" s="167">
        <v>2034</v>
      </c>
      <c r="E174" s="166" t="s">
        <v>640</v>
      </c>
      <c r="F174" s="165">
        <v>0</v>
      </c>
      <c r="G174" s="165">
        <v>0</v>
      </c>
      <c r="H174" s="165">
        <v>0</v>
      </c>
      <c r="I174" s="165">
        <v>0</v>
      </c>
      <c r="J174" s="161">
        <v>0</v>
      </c>
      <c r="K174" s="161">
        <v>0</v>
      </c>
      <c r="L174" s="164">
        <v>0</v>
      </c>
      <c r="M174" s="160">
        <v>0</v>
      </c>
      <c r="N174" s="160">
        <v>0</v>
      </c>
      <c r="O174" s="160">
        <v>0</v>
      </c>
      <c r="P174" s="163">
        <v>0</v>
      </c>
      <c r="Q174" s="162">
        <v>0</v>
      </c>
      <c r="R174" s="161">
        <v>0</v>
      </c>
      <c r="S174" s="161">
        <v>156735.97785919849</v>
      </c>
      <c r="T174" s="161"/>
      <c r="U174" s="160">
        <v>2579287.366223149</v>
      </c>
      <c r="V174" s="160"/>
      <c r="W174" s="160">
        <v>0</v>
      </c>
    </row>
    <row r="175" spans="2:23" s="155" customFormat="1" hidden="1" x14ac:dyDescent="0.25">
      <c r="B175" s="167">
        <v>14</v>
      </c>
      <c r="C175" s="167">
        <v>9</v>
      </c>
      <c r="D175" s="167">
        <v>2034</v>
      </c>
      <c r="E175" s="166" t="s">
        <v>641</v>
      </c>
      <c r="F175" s="165">
        <v>0</v>
      </c>
      <c r="G175" s="165">
        <v>0</v>
      </c>
      <c r="H175" s="165">
        <v>0</v>
      </c>
      <c r="I175" s="165">
        <v>0</v>
      </c>
      <c r="J175" s="161">
        <v>0</v>
      </c>
      <c r="K175" s="161">
        <v>0</v>
      </c>
      <c r="L175" s="164">
        <v>0</v>
      </c>
      <c r="M175" s="160">
        <v>0</v>
      </c>
      <c r="N175" s="160">
        <v>0</v>
      </c>
      <c r="O175" s="160">
        <v>0</v>
      </c>
      <c r="P175" s="163">
        <v>0</v>
      </c>
      <c r="Q175" s="162">
        <v>0</v>
      </c>
      <c r="R175" s="161">
        <v>0</v>
      </c>
      <c r="S175" s="161">
        <v>156735.97785919849</v>
      </c>
      <c r="T175" s="161"/>
      <c r="U175" s="160">
        <v>2579287.366223149</v>
      </c>
      <c r="V175" s="160"/>
      <c r="W175" s="160">
        <v>0</v>
      </c>
    </row>
    <row r="176" spans="2:23" s="155" customFormat="1" hidden="1" x14ac:dyDescent="0.25">
      <c r="B176" s="167">
        <v>14</v>
      </c>
      <c r="C176" s="167">
        <v>10</v>
      </c>
      <c r="D176" s="167">
        <v>2034</v>
      </c>
      <c r="E176" s="166" t="s">
        <v>642</v>
      </c>
      <c r="F176" s="165">
        <v>0</v>
      </c>
      <c r="G176" s="165">
        <v>0</v>
      </c>
      <c r="H176" s="165">
        <v>0</v>
      </c>
      <c r="I176" s="165">
        <v>0</v>
      </c>
      <c r="J176" s="161">
        <v>0</v>
      </c>
      <c r="K176" s="161">
        <v>0</v>
      </c>
      <c r="L176" s="164">
        <v>0</v>
      </c>
      <c r="M176" s="160">
        <v>0</v>
      </c>
      <c r="N176" s="160">
        <v>0</v>
      </c>
      <c r="O176" s="160">
        <v>0</v>
      </c>
      <c r="P176" s="163">
        <v>0</v>
      </c>
      <c r="Q176" s="162">
        <v>0</v>
      </c>
      <c r="R176" s="161">
        <v>0</v>
      </c>
      <c r="S176" s="161">
        <v>156735.97785919849</v>
      </c>
      <c r="T176" s="161"/>
      <c r="U176" s="160">
        <v>2579287.366223149</v>
      </c>
      <c r="V176" s="160"/>
      <c r="W176" s="160">
        <v>0</v>
      </c>
    </row>
    <row r="177" spans="2:23" s="155" customFormat="1" hidden="1" x14ac:dyDescent="0.25">
      <c r="B177" s="167">
        <v>14</v>
      </c>
      <c r="C177" s="167">
        <v>11</v>
      </c>
      <c r="D177" s="167">
        <v>2034</v>
      </c>
      <c r="E177" s="166" t="s">
        <v>643</v>
      </c>
      <c r="F177" s="165">
        <v>0</v>
      </c>
      <c r="G177" s="165">
        <v>0</v>
      </c>
      <c r="H177" s="165">
        <v>0</v>
      </c>
      <c r="I177" s="165">
        <v>0</v>
      </c>
      <c r="J177" s="161">
        <v>0</v>
      </c>
      <c r="K177" s="161">
        <v>0</v>
      </c>
      <c r="L177" s="164">
        <v>0</v>
      </c>
      <c r="M177" s="160">
        <v>0</v>
      </c>
      <c r="N177" s="160">
        <v>0</v>
      </c>
      <c r="O177" s="160">
        <v>0</v>
      </c>
      <c r="P177" s="163">
        <v>0</v>
      </c>
      <c r="Q177" s="162">
        <v>0</v>
      </c>
      <c r="R177" s="161">
        <v>0</v>
      </c>
      <c r="S177" s="161">
        <v>156735.97785919849</v>
      </c>
      <c r="T177" s="161"/>
      <c r="U177" s="160">
        <v>2579287.366223149</v>
      </c>
      <c r="V177" s="160"/>
      <c r="W177" s="160">
        <v>0</v>
      </c>
    </row>
    <row r="178" spans="2:23" s="155" customFormat="1" hidden="1" x14ac:dyDescent="0.25">
      <c r="B178" s="167">
        <v>14</v>
      </c>
      <c r="C178" s="167">
        <v>12</v>
      </c>
      <c r="D178" s="167">
        <v>2034</v>
      </c>
      <c r="E178" s="166" t="s">
        <v>644</v>
      </c>
      <c r="F178" s="165">
        <v>0</v>
      </c>
      <c r="G178" s="165">
        <v>0</v>
      </c>
      <c r="H178" s="165">
        <v>0</v>
      </c>
      <c r="I178" s="165">
        <v>0</v>
      </c>
      <c r="J178" s="161">
        <v>0</v>
      </c>
      <c r="K178" s="161">
        <v>0</v>
      </c>
      <c r="L178" s="164">
        <v>0</v>
      </c>
      <c r="M178" s="160">
        <v>0</v>
      </c>
      <c r="N178" s="160">
        <v>0</v>
      </c>
      <c r="O178" s="160">
        <v>0</v>
      </c>
      <c r="P178" s="163">
        <v>0</v>
      </c>
      <c r="Q178" s="162">
        <v>0</v>
      </c>
      <c r="R178" s="161">
        <v>0</v>
      </c>
      <c r="S178" s="161">
        <v>156735.97785919849</v>
      </c>
      <c r="T178" s="161"/>
      <c r="U178" s="160">
        <v>2579287.366223149</v>
      </c>
      <c r="V178" s="160"/>
      <c r="W178" s="160">
        <v>0</v>
      </c>
    </row>
    <row r="179" spans="2:23" s="155" customFormat="1" hidden="1" x14ac:dyDescent="0.25">
      <c r="B179" s="167">
        <v>15</v>
      </c>
      <c r="C179" s="167">
        <v>1</v>
      </c>
      <c r="D179" s="167">
        <v>2035</v>
      </c>
      <c r="E179" s="166" t="s">
        <v>645</v>
      </c>
      <c r="F179" s="165">
        <v>0</v>
      </c>
      <c r="G179" s="165">
        <v>0</v>
      </c>
      <c r="H179" s="165">
        <v>0</v>
      </c>
      <c r="I179" s="165">
        <v>0</v>
      </c>
      <c r="J179" s="161">
        <v>0</v>
      </c>
      <c r="K179" s="161">
        <v>0</v>
      </c>
      <c r="L179" s="164">
        <v>0</v>
      </c>
      <c r="M179" s="160">
        <v>0</v>
      </c>
      <c r="N179" s="160">
        <v>0</v>
      </c>
      <c r="O179" s="160">
        <v>0</v>
      </c>
      <c r="P179" s="163">
        <v>0</v>
      </c>
      <c r="Q179" s="162">
        <v>0</v>
      </c>
      <c r="R179" s="161">
        <v>0</v>
      </c>
      <c r="S179" s="161">
        <v>156735.97785919849</v>
      </c>
      <c r="T179" s="161"/>
      <c r="U179" s="160">
        <v>2579287.366223149</v>
      </c>
      <c r="V179" s="160"/>
      <c r="W179" s="160">
        <v>0</v>
      </c>
    </row>
    <row r="180" spans="2:23" s="155" customFormat="1" hidden="1" x14ac:dyDescent="0.25">
      <c r="B180" s="167">
        <v>15</v>
      </c>
      <c r="C180" s="167">
        <v>2</v>
      </c>
      <c r="D180" s="167">
        <v>2035</v>
      </c>
      <c r="E180" s="166" t="s">
        <v>646</v>
      </c>
      <c r="F180" s="165">
        <v>0</v>
      </c>
      <c r="G180" s="165">
        <v>0</v>
      </c>
      <c r="H180" s="165">
        <v>0</v>
      </c>
      <c r="I180" s="165">
        <v>0</v>
      </c>
      <c r="J180" s="161">
        <v>0</v>
      </c>
      <c r="K180" s="161">
        <v>0</v>
      </c>
      <c r="L180" s="164">
        <v>0</v>
      </c>
      <c r="M180" s="160">
        <v>0</v>
      </c>
      <c r="N180" s="160">
        <v>0</v>
      </c>
      <c r="O180" s="160">
        <v>0</v>
      </c>
      <c r="P180" s="163">
        <v>0</v>
      </c>
      <c r="Q180" s="162">
        <v>0</v>
      </c>
      <c r="R180" s="161">
        <v>0</v>
      </c>
      <c r="S180" s="161">
        <v>156735.97785919849</v>
      </c>
      <c r="T180" s="161"/>
      <c r="U180" s="160">
        <v>2579287.366223149</v>
      </c>
      <c r="V180" s="160"/>
      <c r="W180" s="160">
        <v>0</v>
      </c>
    </row>
    <row r="181" spans="2:23" s="155" customFormat="1" hidden="1" x14ac:dyDescent="0.25">
      <c r="B181" s="167">
        <v>15</v>
      </c>
      <c r="C181" s="167">
        <v>3</v>
      </c>
      <c r="D181" s="167">
        <v>2035</v>
      </c>
      <c r="E181" s="166" t="s">
        <v>647</v>
      </c>
      <c r="F181" s="165">
        <v>0</v>
      </c>
      <c r="G181" s="165">
        <v>0</v>
      </c>
      <c r="H181" s="165">
        <v>0</v>
      </c>
      <c r="I181" s="165">
        <v>0</v>
      </c>
      <c r="J181" s="161">
        <v>0</v>
      </c>
      <c r="K181" s="161">
        <v>0</v>
      </c>
      <c r="L181" s="164">
        <v>0</v>
      </c>
      <c r="M181" s="160">
        <v>0</v>
      </c>
      <c r="N181" s="160">
        <v>0</v>
      </c>
      <c r="O181" s="160">
        <v>0</v>
      </c>
      <c r="P181" s="163">
        <v>0</v>
      </c>
      <c r="Q181" s="162">
        <v>0</v>
      </c>
      <c r="R181" s="161">
        <v>0</v>
      </c>
      <c r="S181" s="161">
        <v>156735.97785919849</v>
      </c>
      <c r="T181" s="161"/>
      <c r="U181" s="160">
        <v>2579287.366223149</v>
      </c>
      <c r="V181" s="160"/>
      <c r="W181" s="160">
        <v>0</v>
      </c>
    </row>
    <row r="182" spans="2:23" s="155" customFormat="1" hidden="1" x14ac:dyDescent="0.25">
      <c r="B182" s="167">
        <v>15</v>
      </c>
      <c r="C182" s="167">
        <v>4</v>
      </c>
      <c r="D182" s="167">
        <v>2035</v>
      </c>
      <c r="E182" s="166" t="s">
        <v>648</v>
      </c>
      <c r="F182" s="165">
        <v>0</v>
      </c>
      <c r="G182" s="165">
        <v>0</v>
      </c>
      <c r="H182" s="165">
        <v>0</v>
      </c>
      <c r="I182" s="165">
        <v>0</v>
      </c>
      <c r="J182" s="161">
        <v>0</v>
      </c>
      <c r="K182" s="161">
        <v>0</v>
      </c>
      <c r="L182" s="164">
        <v>0</v>
      </c>
      <c r="M182" s="160">
        <v>0</v>
      </c>
      <c r="N182" s="160">
        <v>0</v>
      </c>
      <c r="O182" s="160">
        <v>0</v>
      </c>
      <c r="P182" s="163">
        <v>0</v>
      </c>
      <c r="Q182" s="162">
        <v>0</v>
      </c>
      <c r="R182" s="161">
        <v>0</v>
      </c>
      <c r="S182" s="161">
        <v>156735.97785919849</v>
      </c>
      <c r="T182" s="161"/>
      <c r="U182" s="160">
        <v>2579287.366223149</v>
      </c>
      <c r="V182" s="160"/>
      <c r="W182" s="160">
        <v>0</v>
      </c>
    </row>
    <row r="183" spans="2:23" s="155" customFormat="1" hidden="1" x14ac:dyDescent="0.25">
      <c r="B183" s="167">
        <v>15</v>
      </c>
      <c r="C183" s="167">
        <v>5</v>
      </c>
      <c r="D183" s="167">
        <v>2035</v>
      </c>
      <c r="E183" s="166" t="s">
        <v>649</v>
      </c>
      <c r="F183" s="165">
        <v>0</v>
      </c>
      <c r="G183" s="165">
        <v>0</v>
      </c>
      <c r="H183" s="165">
        <v>0</v>
      </c>
      <c r="I183" s="165">
        <v>0</v>
      </c>
      <c r="J183" s="161">
        <v>0</v>
      </c>
      <c r="K183" s="161">
        <v>0</v>
      </c>
      <c r="L183" s="164">
        <v>0</v>
      </c>
      <c r="M183" s="160">
        <v>0</v>
      </c>
      <c r="N183" s="160">
        <v>0</v>
      </c>
      <c r="O183" s="160">
        <v>0</v>
      </c>
      <c r="P183" s="163">
        <v>0</v>
      </c>
      <c r="Q183" s="162">
        <v>0</v>
      </c>
      <c r="R183" s="161">
        <v>0</v>
      </c>
      <c r="S183" s="161">
        <v>156735.97785919849</v>
      </c>
      <c r="T183" s="161"/>
      <c r="U183" s="160">
        <v>2579287.366223149</v>
      </c>
      <c r="V183" s="160"/>
      <c r="W183" s="160">
        <v>0</v>
      </c>
    </row>
    <row r="184" spans="2:23" s="155" customFormat="1" hidden="1" x14ac:dyDescent="0.25">
      <c r="B184" s="167">
        <v>15</v>
      </c>
      <c r="C184" s="167">
        <v>6</v>
      </c>
      <c r="D184" s="167">
        <v>2035</v>
      </c>
      <c r="E184" s="166" t="s">
        <v>650</v>
      </c>
      <c r="F184" s="165">
        <v>0</v>
      </c>
      <c r="G184" s="165">
        <v>0</v>
      </c>
      <c r="H184" s="165">
        <v>0</v>
      </c>
      <c r="I184" s="165">
        <v>0</v>
      </c>
      <c r="J184" s="161">
        <v>0</v>
      </c>
      <c r="K184" s="161">
        <v>0</v>
      </c>
      <c r="L184" s="164">
        <v>0</v>
      </c>
      <c r="M184" s="160">
        <v>0</v>
      </c>
      <c r="N184" s="160">
        <v>0</v>
      </c>
      <c r="O184" s="160">
        <v>0</v>
      </c>
      <c r="P184" s="163">
        <v>0</v>
      </c>
      <c r="Q184" s="162">
        <v>0</v>
      </c>
      <c r="R184" s="161">
        <v>0</v>
      </c>
      <c r="S184" s="161">
        <v>156735.97785919849</v>
      </c>
      <c r="T184" s="161"/>
      <c r="U184" s="160">
        <v>2579287.366223149</v>
      </c>
      <c r="V184" s="160"/>
      <c r="W184" s="160">
        <v>0</v>
      </c>
    </row>
    <row r="185" spans="2:23" s="155" customFormat="1" hidden="1" x14ac:dyDescent="0.25">
      <c r="B185" s="167">
        <v>15</v>
      </c>
      <c r="C185" s="167">
        <v>7</v>
      </c>
      <c r="D185" s="167">
        <v>2035</v>
      </c>
      <c r="E185" s="166" t="s">
        <v>651</v>
      </c>
      <c r="F185" s="165">
        <v>0</v>
      </c>
      <c r="G185" s="165">
        <v>0</v>
      </c>
      <c r="H185" s="165">
        <v>0</v>
      </c>
      <c r="I185" s="165">
        <v>0</v>
      </c>
      <c r="J185" s="161">
        <v>0</v>
      </c>
      <c r="K185" s="161">
        <v>0</v>
      </c>
      <c r="L185" s="164">
        <v>0</v>
      </c>
      <c r="M185" s="160">
        <v>0</v>
      </c>
      <c r="N185" s="160">
        <v>0</v>
      </c>
      <c r="O185" s="160">
        <v>0</v>
      </c>
      <c r="P185" s="163">
        <v>0</v>
      </c>
      <c r="Q185" s="162">
        <v>0</v>
      </c>
      <c r="R185" s="161">
        <v>0</v>
      </c>
      <c r="S185" s="161">
        <v>156735.97785919849</v>
      </c>
      <c r="T185" s="161"/>
      <c r="U185" s="160">
        <v>2579287.366223149</v>
      </c>
      <c r="V185" s="160"/>
      <c r="W185" s="160">
        <v>0</v>
      </c>
    </row>
    <row r="186" spans="2:23" s="155" customFormat="1" hidden="1" x14ac:dyDescent="0.25">
      <c r="B186" s="167">
        <v>15</v>
      </c>
      <c r="C186" s="167">
        <v>8</v>
      </c>
      <c r="D186" s="167">
        <v>2035</v>
      </c>
      <c r="E186" s="166" t="s">
        <v>652</v>
      </c>
      <c r="F186" s="165">
        <v>0</v>
      </c>
      <c r="G186" s="165">
        <v>0</v>
      </c>
      <c r="H186" s="165">
        <v>0</v>
      </c>
      <c r="I186" s="165">
        <v>0</v>
      </c>
      <c r="J186" s="161">
        <v>0</v>
      </c>
      <c r="K186" s="161">
        <v>0</v>
      </c>
      <c r="L186" s="164">
        <v>0</v>
      </c>
      <c r="M186" s="160">
        <v>0</v>
      </c>
      <c r="N186" s="160">
        <v>0</v>
      </c>
      <c r="O186" s="160">
        <v>0</v>
      </c>
      <c r="P186" s="163">
        <v>0</v>
      </c>
      <c r="Q186" s="162">
        <v>0</v>
      </c>
      <c r="R186" s="161">
        <v>0</v>
      </c>
      <c r="S186" s="161">
        <v>156735.97785919849</v>
      </c>
      <c r="T186" s="161"/>
      <c r="U186" s="160">
        <v>2579287.366223149</v>
      </c>
      <c r="V186" s="160"/>
      <c r="W186" s="160">
        <v>0</v>
      </c>
    </row>
    <row r="187" spans="2:23" s="155" customFormat="1" hidden="1" x14ac:dyDescent="0.25">
      <c r="B187" s="167">
        <v>15</v>
      </c>
      <c r="C187" s="167">
        <v>9</v>
      </c>
      <c r="D187" s="167">
        <v>2035</v>
      </c>
      <c r="E187" s="166" t="s">
        <v>653</v>
      </c>
      <c r="F187" s="165">
        <v>0</v>
      </c>
      <c r="G187" s="165">
        <v>0</v>
      </c>
      <c r="H187" s="165">
        <v>0</v>
      </c>
      <c r="I187" s="165">
        <v>0</v>
      </c>
      <c r="J187" s="161">
        <v>0</v>
      </c>
      <c r="K187" s="161">
        <v>0</v>
      </c>
      <c r="L187" s="164">
        <v>0</v>
      </c>
      <c r="M187" s="160">
        <v>0</v>
      </c>
      <c r="N187" s="160">
        <v>0</v>
      </c>
      <c r="O187" s="160">
        <v>0</v>
      </c>
      <c r="P187" s="163">
        <v>0</v>
      </c>
      <c r="Q187" s="162">
        <v>0</v>
      </c>
      <c r="R187" s="161">
        <v>0</v>
      </c>
      <c r="S187" s="161">
        <v>156735.97785919849</v>
      </c>
      <c r="T187" s="161"/>
      <c r="U187" s="160">
        <v>2579287.366223149</v>
      </c>
      <c r="V187" s="160"/>
      <c r="W187" s="160">
        <v>0</v>
      </c>
    </row>
    <row r="188" spans="2:23" s="155" customFormat="1" hidden="1" x14ac:dyDescent="0.25">
      <c r="B188" s="167">
        <v>15</v>
      </c>
      <c r="C188" s="167">
        <v>10</v>
      </c>
      <c r="D188" s="167">
        <v>2035</v>
      </c>
      <c r="E188" s="166" t="s">
        <v>654</v>
      </c>
      <c r="F188" s="165">
        <v>0</v>
      </c>
      <c r="G188" s="165">
        <v>0</v>
      </c>
      <c r="H188" s="165">
        <v>0</v>
      </c>
      <c r="I188" s="165">
        <v>0</v>
      </c>
      <c r="J188" s="161">
        <v>0</v>
      </c>
      <c r="K188" s="161">
        <v>0</v>
      </c>
      <c r="L188" s="164">
        <v>0</v>
      </c>
      <c r="M188" s="160">
        <v>0</v>
      </c>
      <c r="N188" s="160">
        <v>0</v>
      </c>
      <c r="O188" s="160">
        <v>0</v>
      </c>
      <c r="P188" s="163">
        <v>0</v>
      </c>
      <c r="Q188" s="162">
        <v>0</v>
      </c>
      <c r="R188" s="161">
        <v>0</v>
      </c>
      <c r="S188" s="161">
        <v>156735.97785919849</v>
      </c>
      <c r="T188" s="161"/>
      <c r="U188" s="160">
        <v>2579287.366223149</v>
      </c>
      <c r="V188" s="160"/>
      <c r="W188" s="160">
        <v>0</v>
      </c>
    </row>
    <row r="189" spans="2:23" s="155" customFormat="1" hidden="1" x14ac:dyDescent="0.25">
      <c r="B189" s="167">
        <v>15</v>
      </c>
      <c r="C189" s="167">
        <v>11</v>
      </c>
      <c r="D189" s="167">
        <v>2035</v>
      </c>
      <c r="E189" s="166" t="s">
        <v>655</v>
      </c>
      <c r="F189" s="165">
        <v>0</v>
      </c>
      <c r="G189" s="165">
        <v>0</v>
      </c>
      <c r="H189" s="165">
        <v>0</v>
      </c>
      <c r="I189" s="165">
        <v>0</v>
      </c>
      <c r="J189" s="161">
        <v>0</v>
      </c>
      <c r="K189" s="161">
        <v>0</v>
      </c>
      <c r="L189" s="164">
        <v>0</v>
      </c>
      <c r="M189" s="160">
        <v>0</v>
      </c>
      <c r="N189" s="160">
        <v>0</v>
      </c>
      <c r="O189" s="160">
        <v>0</v>
      </c>
      <c r="P189" s="163">
        <v>0</v>
      </c>
      <c r="Q189" s="162">
        <v>0</v>
      </c>
      <c r="R189" s="161">
        <v>0</v>
      </c>
      <c r="S189" s="161">
        <v>156735.97785919849</v>
      </c>
      <c r="T189" s="161"/>
      <c r="U189" s="160">
        <v>2579287.366223149</v>
      </c>
      <c r="V189" s="160"/>
      <c r="W189" s="160">
        <v>0</v>
      </c>
    </row>
    <row r="190" spans="2:23" s="155" customFormat="1" hidden="1" x14ac:dyDescent="0.25">
      <c r="B190" s="167">
        <v>15</v>
      </c>
      <c r="C190" s="167">
        <v>12</v>
      </c>
      <c r="D190" s="167">
        <v>2035</v>
      </c>
      <c r="E190" s="166" t="s">
        <v>656</v>
      </c>
      <c r="F190" s="165">
        <v>0</v>
      </c>
      <c r="G190" s="165">
        <v>0</v>
      </c>
      <c r="H190" s="165">
        <v>0</v>
      </c>
      <c r="I190" s="165">
        <v>0</v>
      </c>
      <c r="J190" s="161">
        <v>0</v>
      </c>
      <c r="K190" s="161">
        <v>0</v>
      </c>
      <c r="L190" s="164">
        <v>0</v>
      </c>
      <c r="M190" s="160">
        <v>0</v>
      </c>
      <c r="N190" s="160">
        <v>0</v>
      </c>
      <c r="O190" s="160">
        <v>0</v>
      </c>
      <c r="P190" s="163">
        <v>0</v>
      </c>
      <c r="Q190" s="162">
        <v>0</v>
      </c>
      <c r="R190" s="161">
        <v>0</v>
      </c>
      <c r="S190" s="161">
        <v>156735.97785919849</v>
      </c>
      <c r="T190" s="161"/>
      <c r="U190" s="160">
        <v>2579287.366223149</v>
      </c>
      <c r="V190" s="160"/>
      <c r="W190" s="160">
        <v>0</v>
      </c>
    </row>
    <row r="191" spans="2:23" s="155" customFormat="1" hidden="1" x14ac:dyDescent="0.25">
      <c r="B191" s="167">
        <v>16</v>
      </c>
      <c r="C191" s="167">
        <v>1</v>
      </c>
      <c r="D191" s="167">
        <v>2036</v>
      </c>
      <c r="E191" s="166" t="s">
        <v>657</v>
      </c>
      <c r="F191" s="165">
        <v>0</v>
      </c>
      <c r="G191" s="165">
        <v>0</v>
      </c>
      <c r="H191" s="165">
        <v>0</v>
      </c>
      <c r="I191" s="165">
        <v>0</v>
      </c>
      <c r="J191" s="161">
        <v>0</v>
      </c>
      <c r="K191" s="161">
        <v>0</v>
      </c>
      <c r="L191" s="164">
        <v>0</v>
      </c>
      <c r="M191" s="160">
        <v>0</v>
      </c>
      <c r="N191" s="160">
        <v>0</v>
      </c>
      <c r="O191" s="160">
        <v>0</v>
      </c>
      <c r="P191" s="163">
        <v>0</v>
      </c>
      <c r="Q191" s="162">
        <v>0</v>
      </c>
      <c r="R191" s="161">
        <v>0</v>
      </c>
      <c r="S191" s="161">
        <v>156735.97785919849</v>
      </c>
      <c r="T191" s="161"/>
      <c r="U191" s="160">
        <v>2579287.366223149</v>
      </c>
      <c r="V191" s="160"/>
      <c r="W191" s="160">
        <v>0</v>
      </c>
    </row>
    <row r="192" spans="2:23" s="155" customFormat="1" hidden="1" x14ac:dyDescent="0.25">
      <c r="B192" s="167">
        <v>16</v>
      </c>
      <c r="C192" s="167">
        <v>2</v>
      </c>
      <c r="D192" s="167">
        <v>2036</v>
      </c>
      <c r="E192" s="166" t="s">
        <v>658</v>
      </c>
      <c r="F192" s="165">
        <v>0</v>
      </c>
      <c r="G192" s="165">
        <v>0</v>
      </c>
      <c r="H192" s="165">
        <v>0</v>
      </c>
      <c r="I192" s="165">
        <v>0</v>
      </c>
      <c r="J192" s="161">
        <v>0</v>
      </c>
      <c r="K192" s="161">
        <v>0</v>
      </c>
      <c r="L192" s="164">
        <v>0</v>
      </c>
      <c r="M192" s="160">
        <v>0</v>
      </c>
      <c r="N192" s="160">
        <v>0</v>
      </c>
      <c r="O192" s="160">
        <v>0</v>
      </c>
      <c r="P192" s="163">
        <v>0</v>
      </c>
      <c r="Q192" s="162">
        <v>0</v>
      </c>
      <c r="R192" s="161">
        <v>0</v>
      </c>
      <c r="S192" s="161">
        <v>156735.97785919849</v>
      </c>
      <c r="T192" s="161"/>
      <c r="U192" s="160">
        <v>2579287.366223149</v>
      </c>
      <c r="V192" s="160"/>
      <c r="W192" s="160">
        <v>0</v>
      </c>
    </row>
    <row r="193" spans="2:23" s="155" customFormat="1" hidden="1" x14ac:dyDescent="0.25">
      <c r="B193" s="167">
        <v>16</v>
      </c>
      <c r="C193" s="167">
        <v>3</v>
      </c>
      <c r="D193" s="167">
        <v>2036</v>
      </c>
      <c r="E193" s="166" t="s">
        <v>659</v>
      </c>
      <c r="F193" s="165">
        <v>0</v>
      </c>
      <c r="G193" s="165">
        <v>0</v>
      </c>
      <c r="H193" s="165">
        <v>0</v>
      </c>
      <c r="I193" s="165">
        <v>0</v>
      </c>
      <c r="J193" s="161">
        <v>0</v>
      </c>
      <c r="K193" s="161">
        <v>0</v>
      </c>
      <c r="L193" s="164">
        <v>0</v>
      </c>
      <c r="M193" s="160">
        <v>0</v>
      </c>
      <c r="N193" s="160">
        <v>0</v>
      </c>
      <c r="O193" s="160">
        <v>0</v>
      </c>
      <c r="P193" s="163">
        <v>0</v>
      </c>
      <c r="Q193" s="162">
        <v>0</v>
      </c>
      <c r="R193" s="161">
        <v>0</v>
      </c>
      <c r="S193" s="161">
        <v>156735.97785919849</v>
      </c>
      <c r="T193" s="161"/>
      <c r="U193" s="160">
        <v>2579287.366223149</v>
      </c>
      <c r="V193" s="160"/>
      <c r="W193" s="160">
        <v>0</v>
      </c>
    </row>
    <row r="194" spans="2:23" s="155" customFormat="1" hidden="1" x14ac:dyDescent="0.25">
      <c r="B194" s="167">
        <v>16</v>
      </c>
      <c r="C194" s="167">
        <v>4</v>
      </c>
      <c r="D194" s="167">
        <v>2036</v>
      </c>
      <c r="E194" s="166" t="s">
        <v>660</v>
      </c>
      <c r="F194" s="165">
        <v>0</v>
      </c>
      <c r="G194" s="165">
        <v>0</v>
      </c>
      <c r="H194" s="165">
        <v>0</v>
      </c>
      <c r="I194" s="165">
        <v>0</v>
      </c>
      <c r="J194" s="161">
        <v>0</v>
      </c>
      <c r="K194" s="161">
        <v>0</v>
      </c>
      <c r="L194" s="164">
        <v>0</v>
      </c>
      <c r="M194" s="160">
        <v>0</v>
      </c>
      <c r="N194" s="160">
        <v>0</v>
      </c>
      <c r="O194" s="160">
        <v>0</v>
      </c>
      <c r="P194" s="163">
        <v>0</v>
      </c>
      <c r="Q194" s="162">
        <v>0</v>
      </c>
      <c r="R194" s="161">
        <v>0</v>
      </c>
      <c r="S194" s="161">
        <v>156735.97785919849</v>
      </c>
      <c r="T194" s="161"/>
      <c r="U194" s="160">
        <v>2579287.366223149</v>
      </c>
      <c r="V194" s="160"/>
      <c r="W194" s="160">
        <v>0</v>
      </c>
    </row>
    <row r="195" spans="2:23" s="155" customFormat="1" hidden="1" x14ac:dyDescent="0.25">
      <c r="B195" s="167">
        <v>16</v>
      </c>
      <c r="C195" s="167">
        <v>5</v>
      </c>
      <c r="D195" s="167">
        <v>2036</v>
      </c>
      <c r="E195" s="166" t="s">
        <v>661</v>
      </c>
      <c r="F195" s="165">
        <v>0</v>
      </c>
      <c r="G195" s="165">
        <v>0</v>
      </c>
      <c r="H195" s="165">
        <v>0</v>
      </c>
      <c r="I195" s="165">
        <v>0</v>
      </c>
      <c r="J195" s="161">
        <v>0</v>
      </c>
      <c r="K195" s="161">
        <v>0</v>
      </c>
      <c r="L195" s="164">
        <v>0</v>
      </c>
      <c r="M195" s="160">
        <v>0</v>
      </c>
      <c r="N195" s="160">
        <v>0</v>
      </c>
      <c r="O195" s="160">
        <v>0</v>
      </c>
      <c r="P195" s="163">
        <v>0</v>
      </c>
      <c r="Q195" s="162">
        <v>0</v>
      </c>
      <c r="R195" s="161">
        <v>0</v>
      </c>
      <c r="S195" s="161">
        <v>156735.97785919849</v>
      </c>
      <c r="T195" s="161"/>
      <c r="U195" s="160">
        <v>2579287.366223149</v>
      </c>
      <c r="V195" s="160"/>
      <c r="W195" s="160">
        <v>0</v>
      </c>
    </row>
    <row r="196" spans="2:23" s="155" customFormat="1" hidden="1" x14ac:dyDescent="0.25">
      <c r="B196" s="167">
        <v>16</v>
      </c>
      <c r="C196" s="167">
        <v>6</v>
      </c>
      <c r="D196" s="167">
        <v>2036</v>
      </c>
      <c r="E196" s="166" t="s">
        <v>662</v>
      </c>
      <c r="F196" s="165">
        <v>0</v>
      </c>
      <c r="G196" s="165">
        <v>0</v>
      </c>
      <c r="H196" s="165">
        <v>0</v>
      </c>
      <c r="I196" s="165">
        <v>0</v>
      </c>
      <c r="J196" s="161">
        <v>0</v>
      </c>
      <c r="K196" s="161">
        <v>0</v>
      </c>
      <c r="L196" s="164">
        <v>0</v>
      </c>
      <c r="M196" s="160">
        <v>0</v>
      </c>
      <c r="N196" s="160">
        <v>0</v>
      </c>
      <c r="O196" s="160">
        <v>0</v>
      </c>
      <c r="P196" s="163">
        <v>0</v>
      </c>
      <c r="Q196" s="162">
        <v>0</v>
      </c>
      <c r="R196" s="161">
        <v>0</v>
      </c>
      <c r="S196" s="161">
        <v>156735.97785919849</v>
      </c>
      <c r="T196" s="161"/>
      <c r="U196" s="160">
        <v>2579287.366223149</v>
      </c>
      <c r="V196" s="160"/>
      <c r="W196" s="160">
        <v>0</v>
      </c>
    </row>
    <row r="197" spans="2:23" s="155" customFormat="1" hidden="1" x14ac:dyDescent="0.25">
      <c r="B197" s="167">
        <v>16</v>
      </c>
      <c r="C197" s="167">
        <v>7</v>
      </c>
      <c r="D197" s="167">
        <v>2036</v>
      </c>
      <c r="E197" s="166" t="s">
        <v>663</v>
      </c>
      <c r="F197" s="165">
        <v>0</v>
      </c>
      <c r="G197" s="165">
        <v>0</v>
      </c>
      <c r="H197" s="165">
        <v>0</v>
      </c>
      <c r="I197" s="165">
        <v>0</v>
      </c>
      <c r="J197" s="161">
        <v>0</v>
      </c>
      <c r="K197" s="161">
        <v>0</v>
      </c>
      <c r="L197" s="164">
        <v>0</v>
      </c>
      <c r="M197" s="160">
        <v>0</v>
      </c>
      <c r="N197" s="160">
        <v>0</v>
      </c>
      <c r="O197" s="160">
        <v>0</v>
      </c>
      <c r="P197" s="163">
        <v>0</v>
      </c>
      <c r="Q197" s="162">
        <v>0</v>
      </c>
      <c r="R197" s="161">
        <v>0</v>
      </c>
      <c r="S197" s="161">
        <v>156735.97785919849</v>
      </c>
      <c r="T197" s="161"/>
      <c r="U197" s="160">
        <v>2579287.366223149</v>
      </c>
      <c r="V197" s="160"/>
      <c r="W197" s="160">
        <v>0</v>
      </c>
    </row>
    <row r="198" spans="2:23" s="155" customFormat="1" hidden="1" x14ac:dyDescent="0.25">
      <c r="B198" s="167">
        <v>16</v>
      </c>
      <c r="C198" s="167">
        <v>8</v>
      </c>
      <c r="D198" s="167">
        <v>2036</v>
      </c>
      <c r="E198" s="166" t="s">
        <v>664</v>
      </c>
      <c r="F198" s="165">
        <v>0</v>
      </c>
      <c r="G198" s="165">
        <v>0</v>
      </c>
      <c r="H198" s="165">
        <v>0</v>
      </c>
      <c r="I198" s="165">
        <v>0</v>
      </c>
      <c r="J198" s="161">
        <v>0</v>
      </c>
      <c r="K198" s="161">
        <v>0</v>
      </c>
      <c r="L198" s="164">
        <v>0</v>
      </c>
      <c r="M198" s="160">
        <v>0</v>
      </c>
      <c r="N198" s="160">
        <v>0</v>
      </c>
      <c r="O198" s="160">
        <v>0</v>
      </c>
      <c r="P198" s="163">
        <v>0</v>
      </c>
      <c r="Q198" s="162">
        <v>0</v>
      </c>
      <c r="R198" s="161">
        <v>0</v>
      </c>
      <c r="S198" s="161">
        <v>156735.97785919849</v>
      </c>
      <c r="T198" s="161"/>
      <c r="U198" s="160">
        <v>2579287.366223149</v>
      </c>
      <c r="V198" s="160"/>
      <c r="W198" s="160">
        <v>0</v>
      </c>
    </row>
    <row r="199" spans="2:23" s="155" customFormat="1" hidden="1" x14ac:dyDescent="0.25">
      <c r="B199" s="167">
        <v>16</v>
      </c>
      <c r="C199" s="167">
        <v>9</v>
      </c>
      <c r="D199" s="167">
        <v>2036</v>
      </c>
      <c r="E199" s="166" t="s">
        <v>665</v>
      </c>
      <c r="F199" s="165">
        <v>0</v>
      </c>
      <c r="G199" s="165">
        <v>0</v>
      </c>
      <c r="H199" s="165">
        <v>0</v>
      </c>
      <c r="I199" s="165">
        <v>0</v>
      </c>
      <c r="J199" s="161">
        <v>0</v>
      </c>
      <c r="K199" s="161">
        <v>0</v>
      </c>
      <c r="L199" s="164">
        <v>0</v>
      </c>
      <c r="M199" s="160">
        <v>0</v>
      </c>
      <c r="N199" s="160">
        <v>0</v>
      </c>
      <c r="O199" s="160">
        <v>0</v>
      </c>
      <c r="P199" s="163">
        <v>0</v>
      </c>
      <c r="Q199" s="162">
        <v>0</v>
      </c>
      <c r="R199" s="161">
        <v>0</v>
      </c>
      <c r="S199" s="161">
        <v>156735.97785919849</v>
      </c>
      <c r="T199" s="161"/>
      <c r="U199" s="160">
        <v>2579287.366223149</v>
      </c>
      <c r="V199" s="160"/>
      <c r="W199" s="160">
        <v>0</v>
      </c>
    </row>
    <row r="200" spans="2:23" s="155" customFormat="1" hidden="1" x14ac:dyDescent="0.25">
      <c r="B200" s="167">
        <v>16</v>
      </c>
      <c r="C200" s="167">
        <v>10</v>
      </c>
      <c r="D200" s="167">
        <v>2036</v>
      </c>
      <c r="E200" s="166" t="s">
        <v>666</v>
      </c>
      <c r="F200" s="165">
        <v>0</v>
      </c>
      <c r="G200" s="165">
        <v>0</v>
      </c>
      <c r="H200" s="165">
        <v>0</v>
      </c>
      <c r="I200" s="165">
        <v>0</v>
      </c>
      <c r="J200" s="161">
        <v>0</v>
      </c>
      <c r="K200" s="161">
        <v>0</v>
      </c>
      <c r="L200" s="164">
        <v>0</v>
      </c>
      <c r="M200" s="160">
        <v>0</v>
      </c>
      <c r="N200" s="160">
        <v>0</v>
      </c>
      <c r="O200" s="160">
        <v>0</v>
      </c>
      <c r="P200" s="163">
        <v>0</v>
      </c>
      <c r="Q200" s="162">
        <v>0</v>
      </c>
      <c r="R200" s="161">
        <v>0</v>
      </c>
      <c r="S200" s="161">
        <v>156735.97785919849</v>
      </c>
      <c r="T200" s="161"/>
      <c r="U200" s="160">
        <v>2579287.366223149</v>
      </c>
      <c r="V200" s="160"/>
      <c r="W200" s="160">
        <v>0</v>
      </c>
    </row>
    <row r="201" spans="2:23" s="155" customFormat="1" hidden="1" x14ac:dyDescent="0.25">
      <c r="B201" s="167">
        <v>16</v>
      </c>
      <c r="C201" s="167">
        <v>11</v>
      </c>
      <c r="D201" s="167">
        <v>2036</v>
      </c>
      <c r="E201" s="166" t="s">
        <v>667</v>
      </c>
      <c r="F201" s="165">
        <v>0</v>
      </c>
      <c r="G201" s="165">
        <v>0</v>
      </c>
      <c r="H201" s="165">
        <v>0</v>
      </c>
      <c r="I201" s="165">
        <v>0</v>
      </c>
      <c r="J201" s="161">
        <v>0</v>
      </c>
      <c r="K201" s="161">
        <v>0</v>
      </c>
      <c r="L201" s="164">
        <v>0</v>
      </c>
      <c r="M201" s="160">
        <v>0</v>
      </c>
      <c r="N201" s="160">
        <v>0</v>
      </c>
      <c r="O201" s="160">
        <v>0</v>
      </c>
      <c r="P201" s="163">
        <v>0</v>
      </c>
      <c r="Q201" s="162">
        <v>0</v>
      </c>
      <c r="R201" s="161">
        <v>0</v>
      </c>
      <c r="S201" s="161">
        <v>156735.97785919849</v>
      </c>
      <c r="T201" s="161"/>
      <c r="U201" s="160">
        <v>2579287.366223149</v>
      </c>
      <c r="V201" s="160"/>
      <c r="W201" s="160">
        <v>0</v>
      </c>
    </row>
    <row r="202" spans="2:23" s="155" customFormat="1" hidden="1" x14ac:dyDescent="0.25">
      <c r="B202" s="167">
        <v>16</v>
      </c>
      <c r="C202" s="167">
        <v>12</v>
      </c>
      <c r="D202" s="167">
        <v>2036</v>
      </c>
      <c r="E202" s="166" t="s">
        <v>668</v>
      </c>
      <c r="F202" s="165">
        <v>0</v>
      </c>
      <c r="G202" s="165">
        <v>0</v>
      </c>
      <c r="H202" s="165">
        <v>0</v>
      </c>
      <c r="I202" s="165">
        <v>0</v>
      </c>
      <c r="J202" s="161">
        <v>0</v>
      </c>
      <c r="K202" s="161">
        <v>0</v>
      </c>
      <c r="L202" s="164">
        <v>0</v>
      </c>
      <c r="M202" s="160">
        <v>0</v>
      </c>
      <c r="N202" s="160">
        <v>0</v>
      </c>
      <c r="O202" s="160">
        <v>0</v>
      </c>
      <c r="P202" s="163">
        <v>0</v>
      </c>
      <c r="Q202" s="162">
        <v>0</v>
      </c>
      <c r="R202" s="161">
        <v>0</v>
      </c>
      <c r="S202" s="161">
        <v>156735.97785919849</v>
      </c>
      <c r="T202" s="161"/>
      <c r="U202" s="160">
        <v>2579287.366223149</v>
      </c>
      <c r="V202" s="160"/>
      <c r="W202" s="160">
        <v>0</v>
      </c>
    </row>
    <row r="203" spans="2:23" s="155" customFormat="1" hidden="1" x14ac:dyDescent="0.25">
      <c r="B203" s="167">
        <v>17</v>
      </c>
      <c r="C203" s="167">
        <v>1</v>
      </c>
      <c r="D203" s="167">
        <v>2037</v>
      </c>
      <c r="E203" s="166" t="s">
        <v>669</v>
      </c>
      <c r="F203" s="165">
        <v>0</v>
      </c>
      <c r="G203" s="165">
        <v>0</v>
      </c>
      <c r="H203" s="165">
        <v>0</v>
      </c>
      <c r="I203" s="165">
        <v>0</v>
      </c>
      <c r="J203" s="161">
        <v>0</v>
      </c>
      <c r="K203" s="161">
        <v>0</v>
      </c>
      <c r="L203" s="164">
        <v>0</v>
      </c>
      <c r="M203" s="160">
        <v>0</v>
      </c>
      <c r="N203" s="160">
        <v>0</v>
      </c>
      <c r="O203" s="160">
        <v>0</v>
      </c>
      <c r="P203" s="163">
        <v>0</v>
      </c>
      <c r="Q203" s="162">
        <v>0</v>
      </c>
      <c r="R203" s="161">
        <v>0</v>
      </c>
      <c r="S203" s="161">
        <v>156735.97785919849</v>
      </c>
      <c r="T203" s="161"/>
      <c r="U203" s="160">
        <v>2579287.366223149</v>
      </c>
      <c r="V203" s="160"/>
      <c r="W203" s="160">
        <v>0</v>
      </c>
    </row>
    <row r="204" spans="2:23" s="155" customFormat="1" hidden="1" x14ac:dyDescent="0.25">
      <c r="B204" s="167">
        <v>17</v>
      </c>
      <c r="C204" s="167">
        <v>2</v>
      </c>
      <c r="D204" s="167">
        <v>2037</v>
      </c>
      <c r="E204" s="166" t="s">
        <v>670</v>
      </c>
      <c r="F204" s="165">
        <v>0</v>
      </c>
      <c r="G204" s="165">
        <v>0</v>
      </c>
      <c r="H204" s="165">
        <v>0</v>
      </c>
      <c r="I204" s="165">
        <v>0</v>
      </c>
      <c r="J204" s="161">
        <v>0</v>
      </c>
      <c r="K204" s="161">
        <v>0</v>
      </c>
      <c r="L204" s="164">
        <v>0</v>
      </c>
      <c r="M204" s="160">
        <v>0</v>
      </c>
      <c r="N204" s="160">
        <v>0</v>
      </c>
      <c r="O204" s="160">
        <v>0</v>
      </c>
      <c r="P204" s="163">
        <v>0</v>
      </c>
      <c r="Q204" s="162">
        <v>0</v>
      </c>
      <c r="R204" s="161">
        <v>0</v>
      </c>
      <c r="S204" s="161">
        <v>156735.97785919849</v>
      </c>
      <c r="T204" s="161"/>
      <c r="U204" s="160">
        <v>2579287.366223149</v>
      </c>
      <c r="V204" s="160"/>
      <c r="W204" s="160">
        <v>0</v>
      </c>
    </row>
    <row r="205" spans="2:23" s="155" customFormat="1" hidden="1" x14ac:dyDescent="0.25">
      <c r="B205" s="167">
        <v>17</v>
      </c>
      <c r="C205" s="167">
        <v>3</v>
      </c>
      <c r="D205" s="167">
        <v>2037</v>
      </c>
      <c r="E205" s="166" t="s">
        <v>671</v>
      </c>
      <c r="F205" s="165">
        <v>0</v>
      </c>
      <c r="G205" s="165">
        <v>0</v>
      </c>
      <c r="H205" s="165">
        <v>0</v>
      </c>
      <c r="I205" s="165">
        <v>0</v>
      </c>
      <c r="J205" s="161">
        <v>0</v>
      </c>
      <c r="K205" s="161">
        <v>0</v>
      </c>
      <c r="L205" s="164">
        <v>0</v>
      </c>
      <c r="M205" s="160">
        <v>0</v>
      </c>
      <c r="N205" s="160">
        <v>0</v>
      </c>
      <c r="O205" s="160">
        <v>0</v>
      </c>
      <c r="P205" s="163">
        <v>0</v>
      </c>
      <c r="Q205" s="162">
        <v>0</v>
      </c>
      <c r="R205" s="161">
        <v>0</v>
      </c>
      <c r="S205" s="161">
        <v>156735.97785919849</v>
      </c>
      <c r="T205" s="161"/>
      <c r="U205" s="160">
        <v>2579287.366223149</v>
      </c>
      <c r="V205" s="160"/>
      <c r="W205" s="160">
        <v>0</v>
      </c>
    </row>
    <row r="206" spans="2:23" s="155" customFormat="1" hidden="1" x14ac:dyDescent="0.25">
      <c r="B206" s="167">
        <v>17</v>
      </c>
      <c r="C206" s="167">
        <v>4</v>
      </c>
      <c r="D206" s="167">
        <v>2037</v>
      </c>
      <c r="E206" s="166" t="s">
        <v>672</v>
      </c>
      <c r="F206" s="165">
        <v>0</v>
      </c>
      <c r="G206" s="165">
        <v>0</v>
      </c>
      <c r="H206" s="165">
        <v>0</v>
      </c>
      <c r="I206" s="165">
        <v>0</v>
      </c>
      <c r="J206" s="161">
        <v>0</v>
      </c>
      <c r="K206" s="161">
        <v>0</v>
      </c>
      <c r="L206" s="164">
        <v>0</v>
      </c>
      <c r="M206" s="160">
        <v>0</v>
      </c>
      <c r="N206" s="160">
        <v>0</v>
      </c>
      <c r="O206" s="160">
        <v>0</v>
      </c>
      <c r="P206" s="163">
        <v>0</v>
      </c>
      <c r="Q206" s="162">
        <v>0</v>
      </c>
      <c r="R206" s="161">
        <v>0</v>
      </c>
      <c r="S206" s="161">
        <v>156735.97785919849</v>
      </c>
      <c r="T206" s="161"/>
      <c r="U206" s="160">
        <v>2579287.366223149</v>
      </c>
      <c r="V206" s="160"/>
      <c r="W206" s="160">
        <v>0</v>
      </c>
    </row>
    <row r="207" spans="2:23" s="155" customFormat="1" hidden="1" x14ac:dyDescent="0.25">
      <c r="B207" s="167">
        <v>17</v>
      </c>
      <c r="C207" s="167">
        <v>5</v>
      </c>
      <c r="D207" s="167">
        <v>2037</v>
      </c>
      <c r="E207" s="166" t="s">
        <v>673</v>
      </c>
      <c r="F207" s="165">
        <v>0</v>
      </c>
      <c r="G207" s="165">
        <v>0</v>
      </c>
      <c r="H207" s="165">
        <v>0</v>
      </c>
      <c r="I207" s="165">
        <v>0</v>
      </c>
      <c r="J207" s="161">
        <v>0</v>
      </c>
      <c r="K207" s="161">
        <v>0</v>
      </c>
      <c r="L207" s="164">
        <v>0</v>
      </c>
      <c r="M207" s="160">
        <v>0</v>
      </c>
      <c r="N207" s="160">
        <v>0</v>
      </c>
      <c r="O207" s="160">
        <v>0</v>
      </c>
      <c r="P207" s="163">
        <v>0</v>
      </c>
      <c r="Q207" s="162">
        <v>0</v>
      </c>
      <c r="R207" s="161">
        <v>0</v>
      </c>
      <c r="S207" s="161">
        <v>156735.97785919849</v>
      </c>
      <c r="T207" s="161"/>
      <c r="U207" s="160">
        <v>2579287.366223149</v>
      </c>
      <c r="V207" s="160"/>
      <c r="W207" s="160">
        <v>0</v>
      </c>
    </row>
    <row r="208" spans="2:23" s="155" customFormat="1" hidden="1" x14ac:dyDescent="0.25">
      <c r="B208" s="167">
        <v>17</v>
      </c>
      <c r="C208" s="167">
        <v>6</v>
      </c>
      <c r="D208" s="167">
        <v>2037</v>
      </c>
      <c r="E208" s="166" t="s">
        <v>674</v>
      </c>
      <c r="F208" s="165">
        <v>0</v>
      </c>
      <c r="G208" s="165">
        <v>0</v>
      </c>
      <c r="H208" s="165">
        <v>0</v>
      </c>
      <c r="I208" s="165">
        <v>0</v>
      </c>
      <c r="J208" s="161">
        <v>0</v>
      </c>
      <c r="K208" s="161">
        <v>0</v>
      </c>
      <c r="L208" s="164">
        <v>0</v>
      </c>
      <c r="M208" s="160">
        <v>0</v>
      </c>
      <c r="N208" s="160">
        <v>0</v>
      </c>
      <c r="O208" s="160">
        <v>0</v>
      </c>
      <c r="P208" s="163">
        <v>0</v>
      </c>
      <c r="Q208" s="162">
        <v>0</v>
      </c>
      <c r="R208" s="161">
        <v>0</v>
      </c>
      <c r="S208" s="161">
        <v>156735.97785919849</v>
      </c>
      <c r="T208" s="161"/>
      <c r="U208" s="160">
        <v>2579287.366223149</v>
      </c>
      <c r="V208" s="160"/>
      <c r="W208" s="160">
        <v>0</v>
      </c>
    </row>
    <row r="209" spans="2:23" s="155" customFormat="1" hidden="1" x14ac:dyDescent="0.25">
      <c r="B209" s="167">
        <v>17</v>
      </c>
      <c r="C209" s="167">
        <v>7</v>
      </c>
      <c r="D209" s="167">
        <v>2037</v>
      </c>
      <c r="E209" s="166" t="s">
        <v>675</v>
      </c>
      <c r="F209" s="165">
        <v>0</v>
      </c>
      <c r="G209" s="165">
        <v>0</v>
      </c>
      <c r="H209" s="165">
        <v>0</v>
      </c>
      <c r="I209" s="165">
        <v>0</v>
      </c>
      <c r="J209" s="161">
        <v>0</v>
      </c>
      <c r="K209" s="161">
        <v>0</v>
      </c>
      <c r="L209" s="164">
        <v>0</v>
      </c>
      <c r="M209" s="160">
        <v>0</v>
      </c>
      <c r="N209" s="160">
        <v>0</v>
      </c>
      <c r="O209" s="160">
        <v>0</v>
      </c>
      <c r="P209" s="163">
        <v>0</v>
      </c>
      <c r="Q209" s="162">
        <v>0</v>
      </c>
      <c r="R209" s="161">
        <v>0</v>
      </c>
      <c r="S209" s="161">
        <v>156735.97785919849</v>
      </c>
      <c r="T209" s="161"/>
      <c r="U209" s="160">
        <v>2579287.366223149</v>
      </c>
      <c r="V209" s="160"/>
      <c r="W209" s="160">
        <v>0</v>
      </c>
    </row>
    <row r="210" spans="2:23" s="155" customFormat="1" hidden="1" x14ac:dyDescent="0.25">
      <c r="B210" s="167">
        <v>17</v>
      </c>
      <c r="C210" s="167">
        <v>8</v>
      </c>
      <c r="D210" s="167">
        <v>2037</v>
      </c>
      <c r="E210" s="166" t="s">
        <v>676</v>
      </c>
      <c r="F210" s="165">
        <v>0</v>
      </c>
      <c r="G210" s="165">
        <v>0</v>
      </c>
      <c r="H210" s="165">
        <v>0</v>
      </c>
      <c r="I210" s="165">
        <v>0</v>
      </c>
      <c r="J210" s="161">
        <v>0</v>
      </c>
      <c r="K210" s="161">
        <v>0</v>
      </c>
      <c r="L210" s="164">
        <v>0</v>
      </c>
      <c r="M210" s="160">
        <v>0</v>
      </c>
      <c r="N210" s="160">
        <v>0</v>
      </c>
      <c r="O210" s="160">
        <v>0</v>
      </c>
      <c r="P210" s="163">
        <v>0</v>
      </c>
      <c r="Q210" s="162">
        <v>0</v>
      </c>
      <c r="R210" s="161">
        <v>0</v>
      </c>
      <c r="S210" s="161">
        <v>156735.97785919849</v>
      </c>
      <c r="T210" s="161"/>
      <c r="U210" s="160">
        <v>2579287.366223149</v>
      </c>
      <c r="V210" s="160"/>
      <c r="W210" s="160">
        <v>0</v>
      </c>
    </row>
    <row r="211" spans="2:23" s="155" customFormat="1" hidden="1" x14ac:dyDescent="0.25">
      <c r="B211" s="167">
        <v>17</v>
      </c>
      <c r="C211" s="167">
        <v>9</v>
      </c>
      <c r="D211" s="167">
        <v>2037</v>
      </c>
      <c r="E211" s="166" t="s">
        <v>677</v>
      </c>
      <c r="F211" s="165">
        <v>0</v>
      </c>
      <c r="G211" s="165">
        <v>0</v>
      </c>
      <c r="H211" s="165">
        <v>0</v>
      </c>
      <c r="I211" s="165">
        <v>0</v>
      </c>
      <c r="J211" s="161">
        <v>0</v>
      </c>
      <c r="K211" s="161">
        <v>0</v>
      </c>
      <c r="L211" s="164">
        <v>0</v>
      </c>
      <c r="M211" s="160">
        <v>0</v>
      </c>
      <c r="N211" s="160">
        <v>0</v>
      </c>
      <c r="O211" s="160">
        <v>0</v>
      </c>
      <c r="P211" s="163">
        <v>0</v>
      </c>
      <c r="Q211" s="162">
        <v>0</v>
      </c>
      <c r="R211" s="161">
        <v>0</v>
      </c>
      <c r="S211" s="161">
        <v>156735.97785919849</v>
      </c>
      <c r="T211" s="161"/>
      <c r="U211" s="160">
        <v>2579287.366223149</v>
      </c>
      <c r="V211" s="160"/>
      <c r="W211" s="160">
        <v>0</v>
      </c>
    </row>
    <row r="212" spans="2:23" s="155" customFormat="1" hidden="1" x14ac:dyDescent="0.25">
      <c r="B212" s="167">
        <v>17</v>
      </c>
      <c r="C212" s="167">
        <v>10</v>
      </c>
      <c r="D212" s="167">
        <v>2037</v>
      </c>
      <c r="E212" s="166" t="s">
        <v>678</v>
      </c>
      <c r="F212" s="165">
        <v>0</v>
      </c>
      <c r="G212" s="165">
        <v>0</v>
      </c>
      <c r="H212" s="165">
        <v>0</v>
      </c>
      <c r="I212" s="165">
        <v>0</v>
      </c>
      <c r="J212" s="161">
        <v>0</v>
      </c>
      <c r="K212" s="161">
        <v>0</v>
      </c>
      <c r="L212" s="164">
        <v>0</v>
      </c>
      <c r="M212" s="160">
        <v>0</v>
      </c>
      <c r="N212" s="160">
        <v>0</v>
      </c>
      <c r="O212" s="160">
        <v>0</v>
      </c>
      <c r="P212" s="163">
        <v>0</v>
      </c>
      <c r="Q212" s="162">
        <v>0</v>
      </c>
      <c r="R212" s="161">
        <v>0</v>
      </c>
      <c r="S212" s="161">
        <v>156735.97785919849</v>
      </c>
      <c r="T212" s="161"/>
      <c r="U212" s="160">
        <v>2579287.366223149</v>
      </c>
      <c r="V212" s="160"/>
      <c r="W212" s="160">
        <v>0</v>
      </c>
    </row>
    <row r="213" spans="2:23" s="155" customFormat="1" hidden="1" x14ac:dyDescent="0.25">
      <c r="B213" s="167">
        <v>17</v>
      </c>
      <c r="C213" s="167">
        <v>11</v>
      </c>
      <c r="D213" s="167">
        <v>2037</v>
      </c>
      <c r="E213" s="166" t="s">
        <v>679</v>
      </c>
      <c r="F213" s="165">
        <v>0</v>
      </c>
      <c r="G213" s="165">
        <v>0</v>
      </c>
      <c r="H213" s="165">
        <v>0</v>
      </c>
      <c r="I213" s="165">
        <v>0</v>
      </c>
      <c r="J213" s="161">
        <v>0</v>
      </c>
      <c r="K213" s="161">
        <v>0</v>
      </c>
      <c r="L213" s="164">
        <v>0</v>
      </c>
      <c r="M213" s="160">
        <v>0</v>
      </c>
      <c r="N213" s="160">
        <v>0</v>
      </c>
      <c r="O213" s="160">
        <v>0</v>
      </c>
      <c r="P213" s="163">
        <v>0</v>
      </c>
      <c r="Q213" s="162">
        <v>0</v>
      </c>
      <c r="R213" s="161">
        <v>0</v>
      </c>
      <c r="S213" s="161">
        <v>156735.97785919849</v>
      </c>
      <c r="T213" s="161"/>
      <c r="U213" s="160">
        <v>2579287.366223149</v>
      </c>
      <c r="V213" s="160"/>
      <c r="W213" s="160">
        <v>0</v>
      </c>
    </row>
    <row r="214" spans="2:23" s="155" customFormat="1" hidden="1" x14ac:dyDescent="0.25">
      <c r="B214" s="167">
        <v>17</v>
      </c>
      <c r="C214" s="167">
        <v>12</v>
      </c>
      <c r="D214" s="167">
        <v>2037</v>
      </c>
      <c r="E214" s="166" t="s">
        <v>680</v>
      </c>
      <c r="F214" s="165">
        <v>0</v>
      </c>
      <c r="G214" s="165">
        <v>0</v>
      </c>
      <c r="H214" s="165">
        <v>0</v>
      </c>
      <c r="I214" s="165">
        <v>0</v>
      </c>
      <c r="J214" s="161">
        <v>0</v>
      </c>
      <c r="K214" s="161">
        <v>0</v>
      </c>
      <c r="L214" s="164">
        <v>0</v>
      </c>
      <c r="M214" s="160">
        <v>0</v>
      </c>
      <c r="N214" s="160">
        <v>0</v>
      </c>
      <c r="O214" s="160">
        <v>0</v>
      </c>
      <c r="P214" s="163">
        <v>0</v>
      </c>
      <c r="Q214" s="162">
        <v>0</v>
      </c>
      <c r="R214" s="161">
        <v>0</v>
      </c>
      <c r="S214" s="161">
        <v>156735.97785919849</v>
      </c>
      <c r="T214" s="161"/>
      <c r="U214" s="160">
        <v>2579287.366223149</v>
      </c>
      <c r="V214" s="160"/>
      <c r="W214" s="160">
        <v>0</v>
      </c>
    </row>
    <row r="215" spans="2:23" s="155" customFormat="1" hidden="1" x14ac:dyDescent="0.25">
      <c r="B215" s="167">
        <v>18</v>
      </c>
      <c r="C215" s="167">
        <v>1</v>
      </c>
      <c r="D215" s="167">
        <v>2038</v>
      </c>
      <c r="E215" s="166" t="s">
        <v>681</v>
      </c>
      <c r="F215" s="165">
        <v>0</v>
      </c>
      <c r="G215" s="165">
        <v>0</v>
      </c>
      <c r="H215" s="165">
        <v>0</v>
      </c>
      <c r="I215" s="165">
        <v>0</v>
      </c>
      <c r="J215" s="161">
        <v>0</v>
      </c>
      <c r="K215" s="161">
        <v>0</v>
      </c>
      <c r="L215" s="164">
        <v>0</v>
      </c>
      <c r="M215" s="160">
        <v>0</v>
      </c>
      <c r="N215" s="160">
        <v>0</v>
      </c>
      <c r="O215" s="160">
        <v>0</v>
      </c>
      <c r="P215" s="163">
        <v>0</v>
      </c>
      <c r="Q215" s="162">
        <v>0</v>
      </c>
      <c r="R215" s="161">
        <v>0</v>
      </c>
      <c r="S215" s="161">
        <v>156735.97785919849</v>
      </c>
      <c r="T215" s="161"/>
      <c r="U215" s="160">
        <v>2579287.366223149</v>
      </c>
      <c r="V215" s="160"/>
      <c r="W215" s="160">
        <v>0</v>
      </c>
    </row>
    <row r="216" spans="2:23" s="155" customFormat="1" hidden="1" x14ac:dyDescent="0.25">
      <c r="B216" s="167">
        <v>18</v>
      </c>
      <c r="C216" s="167">
        <v>2</v>
      </c>
      <c r="D216" s="167">
        <v>2038</v>
      </c>
      <c r="E216" s="166" t="s">
        <v>682</v>
      </c>
      <c r="F216" s="165">
        <v>0</v>
      </c>
      <c r="G216" s="165">
        <v>0</v>
      </c>
      <c r="H216" s="165">
        <v>0</v>
      </c>
      <c r="I216" s="165">
        <v>0</v>
      </c>
      <c r="J216" s="161">
        <v>0</v>
      </c>
      <c r="K216" s="161">
        <v>0</v>
      </c>
      <c r="L216" s="164">
        <v>0</v>
      </c>
      <c r="M216" s="160">
        <v>0</v>
      </c>
      <c r="N216" s="160">
        <v>0</v>
      </c>
      <c r="O216" s="160">
        <v>0</v>
      </c>
      <c r="P216" s="163">
        <v>0</v>
      </c>
      <c r="Q216" s="162">
        <v>0</v>
      </c>
      <c r="R216" s="161">
        <v>0</v>
      </c>
      <c r="S216" s="161">
        <v>156735.97785919849</v>
      </c>
      <c r="T216" s="161"/>
      <c r="U216" s="160">
        <v>2579287.366223149</v>
      </c>
      <c r="V216" s="160"/>
      <c r="W216" s="160">
        <v>0</v>
      </c>
    </row>
    <row r="217" spans="2:23" s="155" customFormat="1" hidden="1" x14ac:dyDescent="0.25">
      <c r="B217" s="167">
        <v>18</v>
      </c>
      <c r="C217" s="167">
        <v>3</v>
      </c>
      <c r="D217" s="167">
        <v>2038</v>
      </c>
      <c r="E217" s="166" t="s">
        <v>683</v>
      </c>
      <c r="F217" s="165">
        <v>0</v>
      </c>
      <c r="G217" s="165">
        <v>0</v>
      </c>
      <c r="H217" s="165">
        <v>0</v>
      </c>
      <c r="I217" s="165">
        <v>0</v>
      </c>
      <c r="J217" s="161">
        <v>0</v>
      </c>
      <c r="K217" s="161">
        <v>0</v>
      </c>
      <c r="L217" s="164">
        <v>0</v>
      </c>
      <c r="M217" s="160">
        <v>0</v>
      </c>
      <c r="N217" s="160">
        <v>0</v>
      </c>
      <c r="O217" s="160">
        <v>0</v>
      </c>
      <c r="P217" s="163">
        <v>0</v>
      </c>
      <c r="Q217" s="162">
        <v>0</v>
      </c>
      <c r="R217" s="161">
        <v>0</v>
      </c>
      <c r="S217" s="161">
        <v>156735.97785919849</v>
      </c>
      <c r="T217" s="161"/>
      <c r="U217" s="160">
        <v>2579287.366223149</v>
      </c>
      <c r="V217" s="160"/>
      <c r="W217" s="160">
        <v>0</v>
      </c>
    </row>
    <row r="218" spans="2:23" s="155" customFormat="1" hidden="1" x14ac:dyDescent="0.25">
      <c r="B218" s="167">
        <v>18</v>
      </c>
      <c r="C218" s="167">
        <v>4</v>
      </c>
      <c r="D218" s="167">
        <v>2038</v>
      </c>
      <c r="E218" s="166" t="s">
        <v>684</v>
      </c>
      <c r="F218" s="165">
        <v>0</v>
      </c>
      <c r="G218" s="165">
        <v>0</v>
      </c>
      <c r="H218" s="165">
        <v>0</v>
      </c>
      <c r="I218" s="165">
        <v>0</v>
      </c>
      <c r="J218" s="161">
        <v>0</v>
      </c>
      <c r="K218" s="161">
        <v>0</v>
      </c>
      <c r="L218" s="164">
        <v>0</v>
      </c>
      <c r="M218" s="160">
        <v>0</v>
      </c>
      <c r="N218" s="160">
        <v>0</v>
      </c>
      <c r="O218" s="160">
        <v>0</v>
      </c>
      <c r="P218" s="163">
        <v>0</v>
      </c>
      <c r="Q218" s="162">
        <v>0</v>
      </c>
      <c r="R218" s="161">
        <v>0</v>
      </c>
      <c r="S218" s="161">
        <v>156735.97785919849</v>
      </c>
      <c r="T218" s="161"/>
      <c r="U218" s="160">
        <v>2579287.366223149</v>
      </c>
      <c r="V218" s="160"/>
      <c r="W218" s="160">
        <v>0</v>
      </c>
    </row>
    <row r="219" spans="2:23" s="155" customFormat="1" hidden="1" x14ac:dyDescent="0.25">
      <c r="B219" s="167">
        <v>18</v>
      </c>
      <c r="C219" s="167">
        <v>5</v>
      </c>
      <c r="D219" s="167">
        <v>2038</v>
      </c>
      <c r="E219" s="166" t="s">
        <v>685</v>
      </c>
      <c r="F219" s="165">
        <v>0</v>
      </c>
      <c r="G219" s="165">
        <v>0</v>
      </c>
      <c r="H219" s="165">
        <v>0</v>
      </c>
      <c r="I219" s="165">
        <v>0</v>
      </c>
      <c r="J219" s="161">
        <v>0</v>
      </c>
      <c r="K219" s="161">
        <v>0</v>
      </c>
      <c r="L219" s="164">
        <v>0</v>
      </c>
      <c r="M219" s="160">
        <v>0</v>
      </c>
      <c r="N219" s="160">
        <v>0</v>
      </c>
      <c r="O219" s="160">
        <v>0</v>
      </c>
      <c r="P219" s="163">
        <v>0</v>
      </c>
      <c r="Q219" s="162">
        <v>0</v>
      </c>
      <c r="R219" s="161">
        <v>0</v>
      </c>
      <c r="S219" s="161">
        <v>156735.97785919849</v>
      </c>
      <c r="T219" s="161"/>
      <c r="U219" s="160">
        <v>2579287.366223149</v>
      </c>
      <c r="V219" s="160"/>
      <c r="W219" s="160">
        <v>0</v>
      </c>
    </row>
    <row r="220" spans="2:23" s="155" customFormat="1" hidden="1" x14ac:dyDescent="0.25">
      <c r="B220" s="167">
        <v>18</v>
      </c>
      <c r="C220" s="167">
        <v>6</v>
      </c>
      <c r="D220" s="167">
        <v>2038</v>
      </c>
      <c r="E220" s="166" t="s">
        <v>686</v>
      </c>
      <c r="F220" s="165">
        <v>0</v>
      </c>
      <c r="G220" s="165">
        <v>0</v>
      </c>
      <c r="H220" s="165">
        <v>0</v>
      </c>
      <c r="I220" s="165">
        <v>0</v>
      </c>
      <c r="J220" s="161">
        <v>0</v>
      </c>
      <c r="K220" s="161">
        <v>0</v>
      </c>
      <c r="L220" s="164">
        <v>0</v>
      </c>
      <c r="M220" s="160">
        <v>0</v>
      </c>
      <c r="N220" s="160">
        <v>0</v>
      </c>
      <c r="O220" s="160">
        <v>0</v>
      </c>
      <c r="P220" s="163">
        <v>0</v>
      </c>
      <c r="Q220" s="162">
        <v>0</v>
      </c>
      <c r="R220" s="161">
        <v>0</v>
      </c>
      <c r="S220" s="161">
        <v>156735.97785919849</v>
      </c>
      <c r="T220" s="161"/>
      <c r="U220" s="160">
        <v>2579287.366223149</v>
      </c>
      <c r="V220" s="160"/>
      <c r="W220" s="160">
        <v>0</v>
      </c>
    </row>
    <row r="221" spans="2:23" s="155" customFormat="1" hidden="1" x14ac:dyDescent="0.25">
      <c r="B221" s="167">
        <v>18</v>
      </c>
      <c r="C221" s="167">
        <v>7</v>
      </c>
      <c r="D221" s="167">
        <v>2038</v>
      </c>
      <c r="E221" s="166" t="s">
        <v>687</v>
      </c>
      <c r="F221" s="165">
        <v>0</v>
      </c>
      <c r="G221" s="165">
        <v>0</v>
      </c>
      <c r="H221" s="165">
        <v>0</v>
      </c>
      <c r="I221" s="165">
        <v>0</v>
      </c>
      <c r="J221" s="161">
        <v>0</v>
      </c>
      <c r="K221" s="161">
        <v>0</v>
      </c>
      <c r="L221" s="164">
        <v>0</v>
      </c>
      <c r="M221" s="160">
        <v>0</v>
      </c>
      <c r="N221" s="160">
        <v>0</v>
      </c>
      <c r="O221" s="160">
        <v>0</v>
      </c>
      <c r="P221" s="163">
        <v>0</v>
      </c>
      <c r="Q221" s="162">
        <v>0</v>
      </c>
      <c r="R221" s="161">
        <v>0</v>
      </c>
      <c r="S221" s="161">
        <v>156735.97785919849</v>
      </c>
      <c r="T221" s="161"/>
      <c r="U221" s="160">
        <v>2579287.366223149</v>
      </c>
      <c r="V221" s="160"/>
      <c r="W221" s="160">
        <v>0</v>
      </c>
    </row>
    <row r="222" spans="2:23" s="155" customFormat="1" hidden="1" x14ac:dyDescent="0.25">
      <c r="B222" s="167">
        <v>18</v>
      </c>
      <c r="C222" s="167">
        <v>8</v>
      </c>
      <c r="D222" s="167">
        <v>2038</v>
      </c>
      <c r="E222" s="166" t="s">
        <v>688</v>
      </c>
      <c r="F222" s="165">
        <v>0</v>
      </c>
      <c r="G222" s="165">
        <v>0</v>
      </c>
      <c r="H222" s="165">
        <v>0</v>
      </c>
      <c r="I222" s="165">
        <v>0</v>
      </c>
      <c r="J222" s="161">
        <v>0</v>
      </c>
      <c r="K222" s="161">
        <v>0</v>
      </c>
      <c r="L222" s="164">
        <v>0</v>
      </c>
      <c r="M222" s="160">
        <v>0</v>
      </c>
      <c r="N222" s="160">
        <v>0</v>
      </c>
      <c r="O222" s="160">
        <v>0</v>
      </c>
      <c r="P222" s="163">
        <v>0</v>
      </c>
      <c r="Q222" s="162">
        <v>0</v>
      </c>
      <c r="R222" s="161">
        <v>0</v>
      </c>
      <c r="S222" s="161">
        <v>156735.97785919849</v>
      </c>
      <c r="T222" s="161"/>
      <c r="U222" s="160">
        <v>2579287.366223149</v>
      </c>
      <c r="V222" s="160"/>
      <c r="W222" s="160">
        <v>0</v>
      </c>
    </row>
    <row r="223" spans="2:23" s="155" customFormat="1" hidden="1" x14ac:dyDescent="0.25">
      <c r="B223" s="167">
        <v>18</v>
      </c>
      <c r="C223" s="167">
        <v>9</v>
      </c>
      <c r="D223" s="167">
        <v>2038</v>
      </c>
      <c r="E223" s="166" t="s">
        <v>689</v>
      </c>
      <c r="F223" s="165">
        <v>0</v>
      </c>
      <c r="G223" s="165">
        <v>0</v>
      </c>
      <c r="H223" s="165">
        <v>0</v>
      </c>
      <c r="I223" s="165">
        <v>0</v>
      </c>
      <c r="J223" s="161">
        <v>0</v>
      </c>
      <c r="K223" s="161">
        <v>0</v>
      </c>
      <c r="L223" s="164">
        <v>0</v>
      </c>
      <c r="M223" s="160">
        <v>0</v>
      </c>
      <c r="N223" s="160">
        <v>0</v>
      </c>
      <c r="O223" s="160">
        <v>0</v>
      </c>
      <c r="P223" s="163">
        <v>0</v>
      </c>
      <c r="Q223" s="162">
        <v>0</v>
      </c>
      <c r="R223" s="161">
        <v>0</v>
      </c>
      <c r="S223" s="161">
        <v>156735.97785919849</v>
      </c>
      <c r="T223" s="161"/>
      <c r="U223" s="160">
        <v>2579287.366223149</v>
      </c>
      <c r="V223" s="160"/>
      <c r="W223" s="160">
        <v>0</v>
      </c>
    </row>
    <row r="224" spans="2:23" s="155" customFormat="1" hidden="1" x14ac:dyDescent="0.25">
      <c r="B224" s="167">
        <v>18</v>
      </c>
      <c r="C224" s="167">
        <v>10</v>
      </c>
      <c r="D224" s="167">
        <v>2038</v>
      </c>
      <c r="E224" s="166" t="s">
        <v>690</v>
      </c>
      <c r="F224" s="165">
        <v>0</v>
      </c>
      <c r="G224" s="165">
        <v>0</v>
      </c>
      <c r="H224" s="165">
        <v>0</v>
      </c>
      <c r="I224" s="165">
        <v>0</v>
      </c>
      <c r="J224" s="161">
        <v>0</v>
      </c>
      <c r="K224" s="161">
        <v>0</v>
      </c>
      <c r="L224" s="164">
        <v>0</v>
      </c>
      <c r="M224" s="160">
        <v>0</v>
      </c>
      <c r="N224" s="160">
        <v>0</v>
      </c>
      <c r="O224" s="160">
        <v>0</v>
      </c>
      <c r="P224" s="163">
        <v>0</v>
      </c>
      <c r="Q224" s="162">
        <v>0</v>
      </c>
      <c r="R224" s="161">
        <v>0</v>
      </c>
      <c r="S224" s="161">
        <v>156735.97785919849</v>
      </c>
      <c r="T224" s="161"/>
      <c r="U224" s="160">
        <v>2579287.366223149</v>
      </c>
      <c r="V224" s="160"/>
      <c r="W224" s="160">
        <v>0</v>
      </c>
    </row>
    <row r="225" spans="2:23" s="155" customFormat="1" hidden="1" x14ac:dyDescent="0.25">
      <c r="B225" s="167">
        <v>18</v>
      </c>
      <c r="C225" s="167">
        <v>11</v>
      </c>
      <c r="D225" s="167">
        <v>2038</v>
      </c>
      <c r="E225" s="166" t="s">
        <v>691</v>
      </c>
      <c r="F225" s="165">
        <v>0</v>
      </c>
      <c r="G225" s="165">
        <v>0</v>
      </c>
      <c r="H225" s="165">
        <v>0</v>
      </c>
      <c r="I225" s="165">
        <v>0</v>
      </c>
      <c r="J225" s="161">
        <v>0</v>
      </c>
      <c r="K225" s="161">
        <v>0</v>
      </c>
      <c r="L225" s="164">
        <v>0</v>
      </c>
      <c r="M225" s="160">
        <v>0</v>
      </c>
      <c r="N225" s="160">
        <v>0</v>
      </c>
      <c r="O225" s="160">
        <v>0</v>
      </c>
      <c r="P225" s="163">
        <v>0</v>
      </c>
      <c r="Q225" s="162">
        <v>0</v>
      </c>
      <c r="R225" s="161">
        <v>0</v>
      </c>
      <c r="S225" s="161">
        <v>156735.97785919849</v>
      </c>
      <c r="T225" s="161"/>
      <c r="U225" s="160">
        <v>2579287.366223149</v>
      </c>
      <c r="V225" s="160"/>
      <c r="W225" s="160">
        <v>0</v>
      </c>
    </row>
    <row r="226" spans="2:23" s="155" customFormat="1" hidden="1" x14ac:dyDescent="0.25">
      <c r="B226" s="167">
        <v>18</v>
      </c>
      <c r="C226" s="167">
        <v>12</v>
      </c>
      <c r="D226" s="167">
        <v>2038</v>
      </c>
      <c r="E226" s="166" t="s">
        <v>692</v>
      </c>
      <c r="F226" s="165">
        <v>0</v>
      </c>
      <c r="G226" s="165">
        <v>0</v>
      </c>
      <c r="H226" s="165">
        <v>0</v>
      </c>
      <c r="I226" s="165">
        <v>0</v>
      </c>
      <c r="J226" s="161">
        <v>0</v>
      </c>
      <c r="K226" s="161">
        <v>0</v>
      </c>
      <c r="L226" s="164">
        <v>0</v>
      </c>
      <c r="M226" s="160">
        <v>0</v>
      </c>
      <c r="N226" s="160">
        <v>0</v>
      </c>
      <c r="O226" s="160">
        <v>0</v>
      </c>
      <c r="P226" s="163">
        <v>0</v>
      </c>
      <c r="Q226" s="162">
        <v>0</v>
      </c>
      <c r="R226" s="161">
        <v>0</v>
      </c>
      <c r="S226" s="161">
        <v>156735.97785919849</v>
      </c>
      <c r="T226" s="161"/>
      <c r="U226" s="160">
        <v>2579287.366223149</v>
      </c>
      <c r="V226" s="160"/>
      <c r="W226" s="160">
        <v>0</v>
      </c>
    </row>
    <row r="227" spans="2:23" s="155" customFormat="1" hidden="1" x14ac:dyDescent="0.25">
      <c r="B227" s="167">
        <v>19</v>
      </c>
      <c r="C227" s="167">
        <v>1</v>
      </c>
      <c r="D227" s="167">
        <v>2039</v>
      </c>
      <c r="E227" s="166" t="s">
        <v>693</v>
      </c>
      <c r="F227" s="165">
        <v>0</v>
      </c>
      <c r="G227" s="165">
        <v>0</v>
      </c>
      <c r="H227" s="165">
        <v>0</v>
      </c>
      <c r="I227" s="165">
        <v>0</v>
      </c>
      <c r="J227" s="161">
        <v>0</v>
      </c>
      <c r="K227" s="161">
        <v>0</v>
      </c>
      <c r="L227" s="164">
        <v>0</v>
      </c>
      <c r="M227" s="160">
        <v>0</v>
      </c>
      <c r="N227" s="160">
        <v>0</v>
      </c>
      <c r="O227" s="160">
        <v>0</v>
      </c>
      <c r="P227" s="163">
        <v>0</v>
      </c>
      <c r="Q227" s="162">
        <v>0</v>
      </c>
      <c r="R227" s="161">
        <v>0</v>
      </c>
      <c r="S227" s="161">
        <v>156735.97785919849</v>
      </c>
      <c r="T227" s="161"/>
      <c r="U227" s="160">
        <v>2579287.366223149</v>
      </c>
      <c r="V227" s="160"/>
      <c r="W227" s="160">
        <v>0</v>
      </c>
    </row>
    <row r="228" spans="2:23" s="155" customFormat="1" hidden="1" x14ac:dyDescent="0.25">
      <c r="B228" s="167">
        <v>19</v>
      </c>
      <c r="C228" s="167">
        <v>2</v>
      </c>
      <c r="D228" s="167">
        <v>2039</v>
      </c>
      <c r="E228" s="166" t="s">
        <v>694</v>
      </c>
      <c r="F228" s="165">
        <v>0</v>
      </c>
      <c r="G228" s="165">
        <v>0</v>
      </c>
      <c r="H228" s="165">
        <v>0</v>
      </c>
      <c r="I228" s="165">
        <v>0</v>
      </c>
      <c r="J228" s="161">
        <v>0</v>
      </c>
      <c r="K228" s="161">
        <v>0</v>
      </c>
      <c r="L228" s="164">
        <v>0</v>
      </c>
      <c r="M228" s="160">
        <v>0</v>
      </c>
      <c r="N228" s="160">
        <v>0</v>
      </c>
      <c r="O228" s="160">
        <v>0</v>
      </c>
      <c r="P228" s="163">
        <v>0</v>
      </c>
      <c r="Q228" s="162">
        <v>0</v>
      </c>
      <c r="R228" s="161">
        <v>0</v>
      </c>
      <c r="S228" s="161">
        <v>156735.97785919849</v>
      </c>
      <c r="T228" s="161"/>
      <c r="U228" s="160">
        <v>2579287.366223149</v>
      </c>
      <c r="V228" s="160"/>
      <c r="W228" s="160">
        <v>0</v>
      </c>
    </row>
    <row r="229" spans="2:23" s="155" customFormat="1" hidden="1" x14ac:dyDescent="0.25">
      <c r="B229" s="167">
        <v>19</v>
      </c>
      <c r="C229" s="167">
        <v>3</v>
      </c>
      <c r="D229" s="167">
        <v>2039</v>
      </c>
      <c r="E229" s="166" t="s">
        <v>695</v>
      </c>
      <c r="F229" s="165">
        <v>0</v>
      </c>
      <c r="G229" s="165">
        <v>0</v>
      </c>
      <c r="H229" s="165">
        <v>0</v>
      </c>
      <c r="I229" s="165">
        <v>0</v>
      </c>
      <c r="J229" s="161">
        <v>0</v>
      </c>
      <c r="K229" s="161">
        <v>0</v>
      </c>
      <c r="L229" s="164">
        <v>0</v>
      </c>
      <c r="M229" s="160">
        <v>0</v>
      </c>
      <c r="N229" s="160">
        <v>0</v>
      </c>
      <c r="O229" s="160">
        <v>0</v>
      </c>
      <c r="P229" s="163">
        <v>0</v>
      </c>
      <c r="Q229" s="162">
        <v>0</v>
      </c>
      <c r="R229" s="161">
        <v>0</v>
      </c>
      <c r="S229" s="161">
        <v>156735.97785919849</v>
      </c>
      <c r="T229" s="161"/>
      <c r="U229" s="160">
        <v>2579287.366223149</v>
      </c>
      <c r="V229" s="160"/>
      <c r="W229" s="160">
        <v>0</v>
      </c>
    </row>
    <row r="230" spans="2:23" s="155" customFormat="1" hidden="1" x14ac:dyDescent="0.25">
      <c r="B230" s="167">
        <v>19</v>
      </c>
      <c r="C230" s="167">
        <v>4</v>
      </c>
      <c r="D230" s="167">
        <v>2039</v>
      </c>
      <c r="E230" s="166" t="s">
        <v>696</v>
      </c>
      <c r="F230" s="165">
        <v>0</v>
      </c>
      <c r="G230" s="165">
        <v>0</v>
      </c>
      <c r="H230" s="165">
        <v>0</v>
      </c>
      <c r="I230" s="165">
        <v>0</v>
      </c>
      <c r="J230" s="161">
        <v>0</v>
      </c>
      <c r="K230" s="161">
        <v>0</v>
      </c>
      <c r="L230" s="164">
        <v>0</v>
      </c>
      <c r="M230" s="160">
        <v>0</v>
      </c>
      <c r="N230" s="160">
        <v>0</v>
      </c>
      <c r="O230" s="160">
        <v>0</v>
      </c>
      <c r="P230" s="163">
        <v>0</v>
      </c>
      <c r="Q230" s="162">
        <v>0</v>
      </c>
      <c r="R230" s="161">
        <v>0</v>
      </c>
      <c r="S230" s="161">
        <v>156735.97785919849</v>
      </c>
      <c r="T230" s="161"/>
      <c r="U230" s="160">
        <v>2579287.366223149</v>
      </c>
      <c r="V230" s="160"/>
      <c r="W230" s="160">
        <v>0</v>
      </c>
    </row>
    <row r="231" spans="2:23" s="155" customFormat="1" hidden="1" x14ac:dyDescent="0.25">
      <c r="B231" s="167">
        <v>19</v>
      </c>
      <c r="C231" s="167">
        <v>5</v>
      </c>
      <c r="D231" s="167">
        <v>2039</v>
      </c>
      <c r="E231" s="166" t="s">
        <v>697</v>
      </c>
      <c r="F231" s="165">
        <v>0</v>
      </c>
      <c r="G231" s="165">
        <v>0</v>
      </c>
      <c r="H231" s="165">
        <v>0</v>
      </c>
      <c r="I231" s="165">
        <v>0</v>
      </c>
      <c r="J231" s="161">
        <v>0</v>
      </c>
      <c r="K231" s="161">
        <v>0</v>
      </c>
      <c r="L231" s="164">
        <v>0</v>
      </c>
      <c r="M231" s="160">
        <v>0</v>
      </c>
      <c r="N231" s="160">
        <v>0</v>
      </c>
      <c r="O231" s="160">
        <v>0</v>
      </c>
      <c r="P231" s="163">
        <v>0</v>
      </c>
      <c r="Q231" s="162">
        <v>0</v>
      </c>
      <c r="R231" s="161">
        <v>0</v>
      </c>
      <c r="S231" s="161">
        <v>156735.97785919849</v>
      </c>
      <c r="T231" s="161"/>
      <c r="U231" s="160">
        <v>2579287.366223149</v>
      </c>
      <c r="V231" s="160"/>
      <c r="W231" s="160">
        <v>0</v>
      </c>
    </row>
    <row r="232" spans="2:23" s="155" customFormat="1" hidden="1" x14ac:dyDescent="0.25">
      <c r="B232" s="167">
        <v>19</v>
      </c>
      <c r="C232" s="167">
        <v>6</v>
      </c>
      <c r="D232" s="167">
        <v>2039</v>
      </c>
      <c r="E232" s="166" t="s">
        <v>698</v>
      </c>
      <c r="F232" s="165">
        <v>0</v>
      </c>
      <c r="G232" s="165">
        <v>0</v>
      </c>
      <c r="H232" s="165">
        <v>0</v>
      </c>
      <c r="I232" s="165">
        <v>0</v>
      </c>
      <c r="J232" s="161">
        <v>0</v>
      </c>
      <c r="K232" s="161">
        <v>0</v>
      </c>
      <c r="L232" s="164">
        <v>0</v>
      </c>
      <c r="M232" s="160">
        <v>0</v>
      </c>
      <c r="N232" s="160">
        <v>0</v>
      </c>
      <c r="O232" s="160">
        <v>0</v>
      </c>
      <c r="P232" s="163">
        <v>0</v>
      </c>
      <c r="Q232" s="162">
        <v>0</v>
      </c>
      <c r="R232" s="161">
        <v>0</v>
      </c>
      <c r="S232" s="161">
        <v>156735.97785919849</v>
      </c>
      <c r="T232" s="161"/>
      <c r="U232" s="160">
        <v>2579287.366223149</v>
      </c>
      <c r="V232" s="160"/>
      <c r="W232" s="160">
        <v>0</v>
      </c>
    </row>
    <row r="233" spans="2:23" s="155" customFormat="1" hidden="1" x14ac:dyDescent="0.25">
      <c r="B233" s="167">
        <v>19</v>
      </c>
      <c r="C233" s="167">
        <v>7</v>
      </c>
      <c r="D233" s="167">
        <v>2039</v>
      </c>
      <c r="E233" s="166" t="s">
        <v>699</v>
      </c>
      <c r="F233" s="165">
        <v>0</v>
      </c>
      <c r="G233" s="165">
        <v>0</v>
      </c>
      <c r="H233" s="165">
        <v>0</v>
      </c>
      <c r="I233" s="165">
        <v>0</v>
      </c>
      <c r="J233" s="161">
        <v>0</v>
      </c>
      <c r="K233" s="161">
        <v>0</v>
      </c>
      <c r="L233" s="164">
        <v>0</v>
      </c>
      <c r="M233" s="160">
        <v>0</v>
      </c>
      <c r="N233" s="160">
        <v>0</v>
      </c>
      <c r="O233" s="160">
        <v>0</v>
      </c>
      <c r="P233" s="163">
        <v>0</v>
      </c>
      <c r="Q233" s="162">
        <v>0</v>
      </c>
      <c r="R233" s="161">
        <v>0</v>
      </c>
      <c r="S233" s="161">
        <v>156735.97785919849</v>
      </c>
      <c r="T233" s="161"/>
      <c r="U233" s="160">
        <v>2579287.366223149</v>
      </c>
      <c r="V233" s="160"/>
      <c r="W233" s="160">
        <v>0</v>
      </c>
    </row>
    <row r="234" spans="2:23" s="155" customFormat="1" hidden="1" x14ac:dyDescent="0.25">
      <c r="B234" s="167">
        <v>19</v>
      </c>
      <c r="C234" s="167">
        <v>8</v>
      </c>
      <c r="D234" s="167">
        <v>2039</v>
      </c>
      <c r="E234" s="166" t="s">
        <v>700</v>
      </c>
      <c r="F234" s="165">
        <v>0</v>
      </c>
      <c r="G234" s="165">
        <v>0</v>
      </c>
      <c r="H234" s="165">
        <v>0</v>
      </c>
      <c r="I234" s="165">
        <v>0</v>
      </c>
      <c r="J234" s="161">
        <v>0</v>
      </c>
      <c r="K234" s="161">
        <v>0</v>
      </c>
      <c r="L234" s="164">
        <v>0</v>
      </c>
      <c r="M234" s="160">
        <v>0</v>
      </c>
      <c r="N234" s="160">
        <v>0</v>
      </c>
      <c r="O234" s="160">
        <v>0</v>
      </c>
      <c r="P234" s="163">
        <v>0</v>
      </c>
      <c r="Q234" s="162">
        <v>0</v>
      </c>
      <c r="R234" s="161">
        <v>0</v>
      </c>
      <c r="S234" s="161">
        <v>156735.97785919849</v>
      </c>
      <c r="T234" s="161"/>
      <c r="U234" s="160">
        <v>2579287.366223149</v>
      </c>
      <c r="V234" s="160"/>
      <c r="W234" s="160">
        <v>0</v>
      </c>
    </row>
    <row r="235" spans="2:23" s="155" customFormat="1" hidden="1" x14ac:dyDescent="0.25">
      <c r="B235" s="167">
        <v>19</v>
      </c>
      <c r="C235" s="167">
        <v>9</v>
      </c>
      <c r="D235" s="167">
        <v>2039</v>
      </c>
      <c r="E235" s="166" t="s">
        <v>701</v>
      </c>
      <c r="F235" s="165">
        <v>0</v>
      </c>
      <c r="G235" s="165">
        <v>0</v>
      </c>
      <c r="H235" s="165">
        <v>0</v>
      </c>
      <c r="I235" s="165">
        <v>0</v>
      </c>
      <c r="J235" s="161">
        <v>0</v>
      </c>
      <c r="K235" s="161">
        <v>0</v>
      </c>
      <c r="L235" s="164">
        <v>0</v>
      </c>
      <c r="M235" s="160">
        <v>0</v>
      </c>
      <c r="N235" s="160">
        <v>0</v>
      </c>
      <c r="O235" s="160">
        <v>0</v>
      </c>
      <c r="P235" s="163">
        <v>0</v>
      </c>
      <c r="Q235" s="162">
        <v>0</v>
      </c>
      <c r="R235" s="161">
        <v>0</v>
      </c>
      <c r="S235" s="161">
        <v>156735.97785919849</v>
      </c>
      <c r="T235" s="161"/>
      <c r="U235" s="160">
        <v>2579287.366223149</v>
      </c>
      <c r="V235" s="160"/>
      <c r="W235" s="160">
        <v>0</v>
      </c>
    </row>
    <row r="236" spans="2:23" s="155" customFormat="1" hidden="1" x14ac:dyDescent="0.25">
      <c r="B236" s="167">
        <v>19</v>
      </c>
      <c r="C236" s="167">
        <v>10</v>
      </c>
      <c r="D236" s="167">
        <v>2039</v>
      </c>
      <c r="E236" s="166" t="s">
        <v>702</v>
      </c>
      <c r="F236" s="165">
        <v>0</v>
      </c>
      <c r="G236" s="165">
        <v>0</v>
      </c>
      <c r="H236" s="165">
        <v>0</v>
      </c>
      <c r="I236" s="165">
        <v>0</v>
      </c>
      <c r="J236" s="161">
        <v>0</v>
      </c>
      <c r="K236" s="161">
        <v>0</v>
      </c>
      <c r="L236" s="164">
        <v>0</v>
      </c>
      <c r="M236" s="160">
        <v>0</v>
      </c>
      <c r="N236" s="160">
        <v>0</v>
      </c>
      <c r="O236" s="160">
        <v>0</v>
      </c>
      <c r="P236" s="163">
        <v>0</v>
      </c>
      <c r="Q236" s="162">
        <v>0</v>
      </c>
      <c r="R236" s="161">
        <v>0</v>
      </c>
      <c r="S236" s="161">
        <v>156735.97785919849</v>
      </c>
      <c r="T236" s="161"/>
      <c r="U236" s="160">
        <v>2579287.366223149</v>
      </c>
      <c r="V236" s="160"/>
      <c r="W236" s="160">
        <v>0</v>
      </c>
    </row>
    <row r="237" spans="2:23" s="155" customFormat="1" hidden="1" x14ac:dyDescent="0.25">
      <c r="B237" s="167">
        <v>19</v>
      </c>
      <c r="C237" s="167">
        <v>11</v>
      </c>
      <c r="D237" s="167">
        <v>2039</v>
      </c>
      <c r="E237" s="166" t="s">
        <v>703</v>
      </c>
      <c r="F237" s="165">
        <v>0</v>
      </c>
      <c r="G237" s="165">
        <v>0</v>
      </c>
      <c r="H237" s="165">
        <v>0</v>
      </c>
      <c r="I237" s="165">
        <v>0</v>
      </c>
      <c r="J237" s="161">
        <v>0</v>
      </c>
      <c r="K237" s="161">
        <v>0</v>
      </c>
      <c r="L237" s="164">
        <v>0</v>
      </c>
      <c r="M237" s="160">
        <v>0</v>
      </c>
      <c r="N237" s="160">
        <v>0</v>
      </c>
      <c r="O237" s="160">
        <v>0</v>
      </c>
      <c r="P237" s="163">
        <v>0</v>
      </c>
      <c r="Q237" s="162">
        <v>0</v>
      </c>
      <c r="R237" s="161">
        <v>0</v>
      </c>
      <c r="S237" s="161">
        <v>156735.97785919849</v>
      </c>
      <c r="T237" s="161"/>
      <c r="U237" s="160">
        <v>2579287.366223149</v>
      </c>
      <c r="V237" s="160"/>
      <c r="W237" s="160">
        <v>0</v>
      </c>
    </row>
    <row r="238" spans="2:23" s="155" customFormat="1" hidden="1" x14ac:dyDescent="0.25">
      <c r="B238" s="167">
        <v>19</v>
      </c>
      <c r="C238" s="167">
        <v>12</v>
      </c>
      <c r="D238" s="167">
        <v>2039</v>
      </c>
      <c r="E238" s="166" t="s">
        <v>704</v>
      </c>
      <c r="F238" s="165">
        <v>0</v>
      </c>
      <c r="G238" s="165">
        <v>0</v>
      </c>
      <c r="H238" s="165">
        <v>0</v>
      </c>
      <c r="I238" s="165">
        <v>0</v>
      </c>
      <c r="J238" s="161">
        <v>0</v>
      </c>
      <c r="K238" s="161">
        <v>0</v>
      </c>
      <c r="L238" s="164">
        <v>0</v>
      </c>
      <c r="M238" s="160">
        <v>0</v>
      </c>
      <c r="N238" s="160">
        <v>0</v>
      </c>
      <c r="O238" s="160">
        <v>0</v>
      </c>
      <c r="P238" s="163">
        <v>0</v>
      </c>
      <c r="Q238" s="162">
        <v>0</v>
      </c>
      <c r="R238" s="161">
        <v>0</v>
      </c>
      <c r="S238" s="161">
        <v>156735.97785919849</v>
      </c>
      <c r="T238" s="161"/>
      <c r="U238" s="160">
        <v>2579287.366223149</v>
      </c>
      <c r="V238" s="160"/>
      <c r="W238" s="160">
        <v>0</v>
      </c>
    </row>
    <row r="239" spans="2:23" s="155" customFormat="1" hidden="1" x14ac:dyDescent="0.25">
      <c r="B239" s="167">
        <v>20</v>
      </c>
      <c r="C239" s="167">
        <v>1</v>
      </c>
      <c r="D239" s="167">
        <v>2040</v>
      </c>
      <c r="E239" s="166" t="s">
        <v>705</v>
      </c>
      <c r="F239" s="165">
        <v>0</v>
      </c>
      <c r="G239" s="165">
        <v>0</v>
      </c>
      <c r="H239" s="165">
        <v>0</v>
      </c>
      <c r="I239" s="165">
        <v>0</v>
      </c>
      <c r="J239" s="161">
        <v>0</v>
      </c>
      <c r="K239" s="161">
        <v>0</v>
      </c>
      <c r="L239" s="164">
        <v>0</v>
      </c>
      <c r="M239" s="160">
        <v>0</v>
      </c>
      <c r="N239" s="160">
        <v>0</v>
      </c>
      <c r="O239" s="160">
        <v>0</v>
      </c>
      <c r="P239" s="163">
        <v>0</v>
      </c>
      <c r="Q239" s="162">
        <v>0</v>
      </c>
      <c r="R239" s="161">
        <v>0</v>
      </c>
      <c r="S239" s="161">
        <v>156735.97785919849</v>
      </c>
      <c r="T239" s="161"/>
      <c r="U239" s="160">
        <v>2579287.366223149</v>
      </c>
      <c r="V239" s="160"/>
      <c r="W239" s="160">
        <v>0</v>
      </c>
    </row>
    <row r="240" spans="2:23" s="155" customFormat="1" hidden="1" x14ac:dyDescent="0.25">
      <c r="B240" s="167">
        <v>20</v>
      </c>
      <c r="C240" s="167">
        <v>2</v>
      </c>
      <c r="D240" s="167">
        <v>2040</v>
      </c>
      <c r="E240" s="166" t="s">
        <v>706</v>
      </c>
      <c r="F240" s="165">
        <v>0</v>
      </c>
      <c r="G240" s="165">
        <v>0</v>
      </c>
      <c r="H240" s="165">
        <v>0</v>
      </c>
      <c r="I240" s="165">
        <v>0</v>
      </c>
      <c r="J240" s="161">
        <v>0</v>
      </c>
      <c r="K240" s="161">
        <v>0</v>
      </c>
      <c r="L240" s="164">
        <v>0</v>
      </c>
      <c r="M240" s="160">
        <v>0</v>
      </c>
      <c r="N240" s="160">
        <v>0</v>
      </c>
      <c r="O240" s="160">
        <v>0</v>
      </c>
      <c r="P240" s="163">
        <v>0</v>
      </c>
      <c r="Q240" s="162">
        <v>0</v>
      </c>
      <c r="R240" s="161">
        <v>0</v>
      </c>
      <c r="S240" s="161">
        <v>156735.97785919849</v>
      </c>
      <c r="T240" s="161"/>
      <c r="U240" s="160">
        <v>2579287.366223149</v>
      </c>
      <c r="V240" s="160"/>
      <c r="W240" s="160">
        <v>0</v>
      </c>
    </row>
    <row r="241" spans="2:23" s="155" customFormat="1" hidden="1" x14ac:dyDescent="0.25">
      <c r="B241" s="167">
        <v>20</v>
      </c>
      <c r="C241" s="167">
        <v>3</v>
      </c>
      <c r="D241" s="167">
        <v>2040</v>
      </c>
      <c r="E241" s="166" t="s">
        <v>707</v>
      </c>
      <c r="F241" s="165">
        <v>0</v>
      </c>
      <c r="G241" s="165">
        <v>0</v>
      </c>
      <c r="H241" s="165">
        <v>0</v>
      </c>
      <c r="I241" s="165">
        <v>0</v>
      </c>
      <c r="J241" s="161">
        <v>0</v>
      </c>
      <c r="K241" s="161">
        <v>0</v>
      </c>
      <c r="L241" s="164">
        <v>0</v>
      </c>
      <c r="M241" s="160">
        <v>0</v>
      </c>
      <c r="N241" s="160">
        <v>0</v>
      </c>
      <c r="O241" s="160">
        <v>0</v>
      </c>
      <c r="P241" s="163">
        <v>0</v>
      </c>
      <c r="Q241" s="162">
        <v>0</v>
      </c>
      <c r="R241" s="161">
        <v>0</v>
      </c>
      <c r="S241" s="161">
        <v>156735.97785919849</v>
      </c>
      <c r="T241" s="161"/>
      <c r="U241" s="160">
        <v>2579287.366223149</v>
      </c>
      <c r="V241" s="160"/>
      <c r="W241" s="160">
        <v>0</v>
      </c>
    </row>
    <row r="242" spans="2:23" s="155" customFormat="1" hidden="1" x14ac:dyDescent="0.25">
      <c r="B242" s="167">
        <v>20</v>
      </c>
      <c r="C242" s="167">
        <v>4</v>
      </c>
      <c r="D242" s="167">
        <v>2040</v>
      </c>
      <c r="E242" s="166" t="s">
        <v>708</v>
      </c>
      <c r="F242" s="165">
        <v>0</v>
      </c>
      <c r="G242" s="165">
        <v>0</v>
      </c>
      <c r="H242" s="165">
        <v>0</v>
      </c>
      <c r="I242" s="165">
        <v>0</v>
      </c>
      <c r="J242" s="161">
        <v>0</v>
      </c>
      <c r="K242" s="161">
        <v>0</v>
      </c>
      <c r="L242" s="164">
        <v>0</v>
      </c>
      <c r="M242" s="160">
        <v>0</v>
      </c>
      <c r="N242" s="160">
        <v>0</v>
      </c>
      <c r="O242" s="160">
        <v>0</v>
      </c>
      <c r="P242" s="163">
        <v>0</v>
      </c>
      <c r="Q242" s="162">
        <v>0</v>
      </c>
      <c r="R242" s="161">
        <v>0</v>
      </c>
      <c r="S242" s="161">
        <v>156735.97785919849</v>
      </c>
      <c r="T242" s="161"/>
      <c r="U242" s="160">
        <v>2579287.366223149</v>
      </c>
      <c r="V242" s="160"/>
      <c r="W242" s="160">
        <v>0</v>
      </c>
    </row>
    <row r="243" spans="2:23" s="155" customFormat="1" hidden="1" x14ac:dyDescent="0.25">
      <c r="B243" s="167">
        <v>20</v>
      </c>
      <c r="C243" s="167">
        <v>5</v>
      </c>
      <c r="D243" s="167">
        <v>2040</v>
      </c>
      <c r="E243" s="166" t="s">
        <v>709</v>
      </c>
      <c r="F243" s="165">
        <v>0</v>
      </c>
      <c r="G243" s="165">
        <v>0</v>
      </c>
      <c r="H243" s="165">
        <v>0</v>
      </c>
      <c r="I243" s="165">
        <v>0</v>
      </c>
      <c r="J243" s="161">
        <v>0</v>
      </c>
      <c r="K243" s="161">
        <v>0</v>
      </c>
      <c r="L243" s="164">
        <v>0</v>
      </c>
      <c r="M243" s="160">
        <v>0</v>
      </c>
      <c r="N243" s="160">
        <v>0</v>
      </c>
      <c r="O243" s="160">
        <v>0</v>
      </c>
      <c r="P243" s="163">
        <v>0</v>
      </c>
      <c r="Q243" s="162">
        <v>0</v>
      </c>
      <c r="R243" s="161">
        <v>0</v>
      </c>
      <c r="S243" s="161">
        <v>156735.97785919849</v>
      </c>
      <c r="T243" s="161"/>
      <c r="U243" s="160">
        <v>2579287.366223149</v>
      </c>
      <c r="V243" s="160"/>
      <c r="W243" s="160">
        <v>0</v>
      </c>
    </row>
    <row r="244" spans="2:23" s="155" customFormat="1" hidden="1" x14ac:dyDescent="0.25">
      <c r="B244" s="167">
        <v>20</v>
      </c>
      <c r="C244" s="167">
        <v>6</v>
      </c>
      <c r="D244" s="167">
        <v>2040</v>
      </c>
      <c r="E244" s="166" t="s">
        <v>710</v>
      </c>
      <c r="F244" s="165">
        <v>0</v>
      </c>
      <c r="G244" s="165">
        <v>0</v>
      </c>
      <c r="H244" s="165">
        <v>0</v>
      </c>
      <c r="I244" s="165">
        <v>0</v>
      </c>
      <c r="J244" s="161">
        <v>0</v>
      </c>
      <c r="K244" s="161">
        <v>0</v>
      </c>
      <c r="L244" s="164">
        <v>0</v>
      </c>
      <c r="M244" s="160">
        <v>0</v>
      </c>
      <c r="N244" s="160">
        <v>0</v>
      </c>
      <c r="O244" s="160">
        <v>0</v>
      </c>
      <c r="P244" s="163">
        <v>0</v>
      </c>
      <c r="Q244" s="162">
        <v>0</v>
      </c>
      <c r="R244" s="161">
        <v>0</v>
      </c>
      <c r="S244" s="161">
        <v>156735.97785919849</v>
      </c>
      <c r="T244" s="161"/>
      <c r="U244" s="160">
        <v>2579287.366223149</v>
      </c>
      <c r="V244" s="160"/>
      <c r="W244" s="160">
        <v>0</v>
      </c>
    </row>
    <row r="245" spans="2:23" s="155" customFormat="1" hidden="1" x14ac:dyDescent="0.25">
      <c r="B245" s="167">
        <v>20</v>
      </c>
      <c r="C245" s="167">
        <v>7</v>
      </c>
      <c r="D245" s="167">
        <v>2040</v>
      </c>
      <c r="E245" s="166" t="s">
        <v>711</v>
      </c>
      <c r="F245" s="165">
        <v>0</v>
      </c>
      <c r="G245" s="165">
        <v>0</v>
      </c>
      <c r="H245" s="165">
        <v>0</v>
      </c>
      <c r="I245" s="165">
        <v>0</v>
      </c>
      <c r="J245" s="161">
        <v>0</v>
      </c>
      <c r="K245" s="161">
        <v>0</v>
      </c>
      <c r="L245" s="164">
        <v>0</v>
      </c>
      <c r="M245" s="160">
        <v>0</v>
      </c>
      <c r="N245" s="160">
        <v>0</v>
      </c>
      <c r="O245" s="160">
        <v>0</v>
      </c>
      <c r="P245" s="163">
        <v>0</v>
      </c>
      <c r="Q245" s="162">
        <v>0</v>
      </c>
      <c r="R245" s="161">
        <v>0</v>
      </c>
      <c r="S245" s="161">
        <v>156735.97785919849</v>
      </c>
      <c r="T245" s="161"/>
      <c r="U245" s="160">
        <v>2579287.366223149</v>
      </c>
      <c r="V245" s="160"/>
      <c r="W245" s="160">
        <v>0</v>
      </c>
    </row>
    <row r="246" spans="2:23" s="155" customFormat="1" hidden="1" x14ac:dyDescent="0.25">
      <c r="B246" s="167">
        <v>20</v>
      </c>
      <c r="C246" s="167">
        <v>8</v>
      </c>
      <c r="D246" s="167">
        <v>2040</v>
      </c>
      <c r="E246" s="166" t="s">
        <v>712</v>
      </c>
      <c r="F246" s="165">
        <v>0</v>
      </c>
      <c r="G246" s="165">
        <v>0</v>
      </c>
      <c r="H246" s="165">
        <v>0</v>
      </c>
      <c r="I246" s="165">
        <v>0</v>
      </c>
      <c r="J246" s="161">
        <v>0</v>
      </c>
      <c r="K246" s="161">
        <v>0</v>
      </c>
      <c r="L246" s="164">
        <v>0</v>
      </c>
      <c r="M246" s="160">
        <v>0</v>
      </c>
      <c r="N246" s="160">
        <v>0</v>
      </c>
      <c r="O246" s="160">
        <v>0</v>
      </c>
      <c r="P246" s="163">
        <v>0</v>
      </c>
      <c r="Q246" s="162">
        <v>0</v>
      </c>
      <c r="R246" s="161">
        <v>0</v>
      </c>
      <c r="S246" s="161">
        <v>156735.97785919849</v>
      </c>
      <c r="T246" s="161"/>
      <c r="U246" s="160">
        <v>2579287.366223149</v>
      </c>
      <c r="V246" s="160"/>
      <c r="W246" s="160">
        <v>0</v>
      </c>
    </row>
    <row r="247" spans="2:23" s="155" customFormat="1" hidden="1" x14ac:dyDescent="0.25">
      <c r="B247" s="167">
        <v>20</v>
      </c>
      <c r="C247" s="167">
        <v>9</v>
      </c>
      <c r="D247" s="167">
        <v>2040</v>
      </c>
      <c r="E247" s="166" t="s">
        <v>713</v>
      </c>
      <c r="F247" s="165">
        <v>0</v>
      </c>
      <c r="G247" s="165">
        <v>0</v>
      </c>
      <c r="H247" s="165">
        <v>0</v>
      </c>
      <c r="I247" s="165">
        <v>0</v>
      </c>
      <c r="J247" s="161">
        <v>0</v>
      </c>
      <c r="K247" s="161">
        <v>0</v>
      </c>
      <c r="L247" s="164">
        <v>0</v>
      </c>
      <c r="M247" s="160">
        <v>0</v>
      </c>
      <c r="N247" s="160">
        <v>0</v>
      </c>
      <c r="O247" s="160">
        <v>0</v>
      </c>
      <c r="P247" s="163">
        <v>0</v>
      </c>
      <c r="Q247" s="162">
        <v>0</v>
      </c>
      <c r="R247" s="161">
        <v>0</v>
      </c>
      <c r="S247" s="161">
        <v>156735.97785919849</v>
      </c>
      <c r="T247" s="161"/>
      <c r="U247" s="160">
        <v>2579287.366223149</v>
      </c>
      <c r="V247" s="160"/>
      <c r="W247" s="160">
        <v>0</v>
      </c>
    </row>
    <row r="248" spans="2:23" s="155" customFormat="1" hidden="1" x14ac:dyDescent="0.25">
      <c r="B248" s="167">
        <v>20</v>
      </c>
      <c r="C248" s="167">
        <v>10</v>
      </c>
      <c r="D248" s="167">
        <v>2040</v>
      </c>
      <c r="E248" s="166" t="s">
        <v>714</v>
      </c>
      <c r="F248" s="165">
        <v>0</v>
      </c>
      <c r="G248" s="165">
        <v>0</v>
      </c>
      <c r="H248" s="165">
        <v>0</v>
      </c>
      <c r="I248" s="165">
        <v>0</v>
      </c>
      <c r="J248" s="161">
        <v>0</v>
      </c>
      <c r="K248" s="161">
        <v>0</v>
      </c>
      <c r="L248" s="164">
        <v>0</v>
      </c>
      <c r="M248" s="160">
        <v>0</v>
      </c>
      <c r="N248" s="160">
        <v>0</v>
      </c>
      <c r="O248" s="160">
        <v>0</v>
      </c>
      <c r="P248" s="163">
        <v>0</v>
      </c>
      <c r="Q248" s="162">
        <v>0</v>
      </c>
      <c r="R248" s="161">
        <v>0</v>
      </c>
      <c r="S248" s="161">
        <v>156735.97785919849</v>
      </c>
      <c r="T248" s="161"/>
      <c r="U248" s="160">
        <v>2579287.366223149</v>
      </c>
      <c r="V248" s="160"/>
      <c r="W248" s="160">
        <v>0</v>
      </c>
    </row>
    <row r="249" spans="2:23" s="155" customFormat="1" hidden="1" x14ac:dyDescent="0.25">
      <c r="B249" s="167">
        <v>20</v>
      </c>
      <c r="C249" s="167">
        <v>11</v>
      </c>
      <c r="D249" s="167">
        <v>2040</v>
      </c>
      <c r="E249" s="166" t="s">
        <v>715</v>
      </c>
      <c r="F249" s="165">
        <v>0</v>
      </c>
      <c r="G249" s="165">
        <v>0</v>
      </c>
      <c r="H249" s="165">
        <v>0</v>
      </c>
      <c r="I249" s="165">
        <v>0</v>
      </c>
      <c r="J249" s="161">
        <v>0</v>
      </c>
      <c r="K249" s="161">
        <v>0</v>
      </c>
      <c r="L249" s="164">
        <v>0</v>
      </c>
      <c r="M249" s="160">
        <v>0</v>
      </c>
      <c r="N249" s="160">
        <v>0</v>
      </c>
      <c r="O249" s="160">
        <v>0</v>
      </c>
      <c r="P249" s="163">
        <v>0</v>
      </c>
      <c r="Q249" s="162">
        <v>0</v>
      </c>
      <c r="R249" s="161">
        <v>0</v>
      </c>
      <c r="S249" s="161">
        <v>156735.97785919849</v>
      </c>
      <c r="T249" s="161"/>
      <c r="U249" s="160">
        <v>2579287.366223149</v>
      </c>
      <c r="V249" s="160"/>
      <c r="W249" s="160">
        <v>0</v>
      </c>
    </row>
    <row r="250" spans="2:23" s="155" customFormat="1" hidden="1" x14ac:dyDescent="0.25">
      <c r="B250" s="167">
        <v>20</v>
      </c>
      <c r="C250" s="167">
        <v>12</v>
      </c>
      <c r="D250" s="167">
        <v>2040</v>
      </c>
      <c r="E250" s="166" t="s">
        <v>716</v>
      </c>
      <c r="F250" s="165">
        <v>0</v>
      </c>
      <c r="G250" s="165">
        <v>0</v>
      </c>
      <c r="H250" s="165">
        <v>0</v>
      </c>
      <c r="I250" s="165">
        <v>0</v>
      </c>
      <c r="J250" s="161">
        <v>0</v>
      </c>
      <c r="K250" s="161">
        <v>0</v>
      </c>
      <c r="L250" s="164">
        <v>0</v>
      </c>
      <c r="M250" s="160">
        <v>0</v>
      </c>
      <c r="N250" s="160">
        <v>0</v>
      </c>
      <c r="O250" s="160">
        <v>0</v>
      </c>
      <c r="P250" s="163">
        <v>0</v>
      </c>
      <c r="Q250" s="162">
        <v>0</v>
      </c>
      <c r="R250" s="161">
        <v>0</v>
      </c>
      <c r="S250" s="161">
        <v>156735.97785919849</v>
      </c>
      <c r="T250" s="161"/>
      <c r="U250" s="160">
        <v>2579287.366223149</v>
      </c>
      <c r="V250" s="160"/>
      <c r="W250" s="160">
        <v>0</v>
      </c>
    </row>
    <row r="251" spans="2:23" s="155" customFormat="1" hidden="1" x14ac:dyDescent="0.25">
      <c r="B251" s="167">
        <v>21</v>
      </c>
      <c r="C251" s="167">
        <v>1</v>
      </c>
      <c r="D251" s="167">
        <v>2041</v>
      </c>
      <c r="E251" s="166" t="s">
        <v>717</v>
      </c>
      <c r="F251" s="165">
        <v>0</v>
      </c>
      <c r="G251" s="165">
        <v>0</v>
      </c>
      <c r="H251" s="165">
        <v>0</v>
      </c>
      <c r="I251" s="165">
        <v>0</v>
      </c>
      <c r="J251" s="161">
        <v>0</v>
      </c>
      <c r="K251" s="161">
        <v>0</v>
      </c>
      <c r="L251" s="164">
        <v>0</v>
      </c>
      <c r="M251" s="160">
        <v>0</v>
      </c>
      <c r="N251" s="160">
        <v>0</v>
      </c>
      <c r="O251" s="160">
        <v>0</v>
      </c>
      <c r="P251" s="163">
        <v>0</v>
      </c>
      <c r="Q251" s="162">
        <v>0</v>
      </c>
      <c r="R251" s="161">
        <v>0</v>
      </c>
      <c r="S251" s="161">
        <v>156735.97785919849</v>
      </c>
      <c r="T251" s="161"/>
      <c r="U251" s="160">
        <v>2579287.366223149</v>
      </c>
      <c r="V251" s="160"/>
      <c r="W251" s="160">
        <v>0</v>
      </c>
    </row>
    <row r="252" spans="2:23" s="155" customFormat="1" hidden="1" x14ac:dyDescent="0.25">
      <c r="B252" s="167">
        <v>21</v>
      </c>
      <c r="C252" s="167">
        <v>2</v>
      </c>
      <c r="D252" s="167">
        <v>2041</v>
      </c>
      <c r="E252" s="166" t="s">
        <v>718</v>
      </c>
      <c r="F252" s="165">
        <v>0</v>
      </c>
      <c r="G252" s="165">
        <v>0</v>
      </c>
      <c r="H252" s="165">
        <v>0</v>
      </c>
      <c r="I252" s="165">
        <v>0</v>
      </c>
      <c r="J252" s="161">
        <v>0</v>
      </c>
      <c r="K252" s="161">
        <v>0</v>
      </c>
      <c r="L252" s="164">
        <v>0</v>
      </c>
      <c r="M252" s="160" t="e">
        <v>#VALUE!</v>
      </c>
      <c r="N252" s="160">
        <v>0</v>
      </c>
      <c r="O252" s="160">
        <v>0</v>
      </c>
      <c r="P252" s="163">
        <v>0</v>
      </c>
      <c r="Q252" s="162">
        <v>0</v>
      </c>
      <c r="R252" s="161">
        <v>0</v>
      </c>
      <c r="S252" s="161">
        <v>156735.97785919849</v>
      </c>
      <c r="T252" s="161"/>
      <c r="U252" s="160">
        <v>2579287.366223149</v>
      </c>
      <c r="V252" s="160"/>
      <c r="W252" s="160">
        <v>0</v>
      </c>
    </row>
    <row r="253" spans="2:23" s="155" customFormat="1" hidden="1" x14ac:dyDescent="0.25">
      <c r="B253" s="167">
        <v>21</v>
      </c>
      <c r="C253" s="167">
        <v>3</v>
      </c>
      <c r="D253" s="167">
        <v>2041</v>
      </c>
      <c r="E253" s="166" t="s">
        <v>719</v>
      </c>
      <c r="F253" s="165">
        <v>0</v>
      </c>
      <c r="G253" s="165">
        <v>0</v>
      </c>
      <c r="H253" s="165">
        <v>0</v>
      </c>
      <c r="I253" s="165">
        <v>0</v>
      </c>
      <c r="J253" s="161">
        <v>0</v>
      </c>
      <c r="K253" s="161">
        <v>0</v>
      </c>
      <c r="L253" s="164">
        <v>0</v>
      </c>
      <c r="M253" s="160">
        <v>0</v>
      </c>
      <c r="N253" s="160">
        <v>0</v>
      </c>
      <c r="O253" s="160">
        <v>0</v>
      </c>
      <c r="P253" s="163">
        <v>0</v>
      </c>
      <c r="Q253" s="162">
        <v>0</v>
      </c>
      <c r="R253" s="161">
        <v>0</v>
      </c>
      <c r="S253" s="161">
        <v>156735.97785919849</v>
      </c>
      <c r="T253" s="161"/>
      <c r="U253" s="160">
        <v>2579287.366223149</v>
      </c>
      <c r="V253" s="160"/>
      <c r="W253" s="160">
        <v>0</v>
      </c>
    </row>
    <row r="254" spans="2:23" s="155" customFormat="1" hidden="1" x14ac:dyDescent="0.25">
      <c r="B254" s="167">
        <v>21</v>
      </c>
      <c r="C254" s="167">
        <v>4</v>
      </c>
      <c r="D254" s="167">
        <v>2041</v>
      </c>
      <c r="E254" s="166" t="s">
        <v>720</v>
      </c>
      <c r="F254" s="165">
        <v>0</v>
      </c>
      <c r="G254" s="165">
        <v>0</v>
      </c>
      <c r="H254" s="165">
        <v>0</v>
      </c>
      <c r="I254" s="165">
        <v>0</v>
      </c>
      <c r="J254" s="161">
        <v>0</v>
      </c>
      <c r="K254" s="161">
        <v>0</v>
      </c>
      <c r="L254" s="164">
        <v>0</v>
      </c>
      <c r="M254" s="160">
        <v>0</v>
      </c>
      <c r="N254" s="160">
        <v>0</v>
      </c>
      <c r="O254" s="160">
        <v>0</v>
      </c>
      <c r="P254" s="163">
        <v>0</v>
      </c>
      <c r="Q254" s="162">
        <v>0</v>
      </c>
      <c r="R254" s="161">
        <v>0</v>
      </c>
      <c r="S254" s="161">
        <v>156735.97785919849</v>
      </c>
      <c r="T254" s="161"/>
      <c r="U254" s="160">
        <v>2579287.366223149</v>
      </c>
      <c r="V254" s="160"/>
      <c r="W254" s="160">
        <v>0</v>
      </c>
    </row>
    <row r="255" spans="2:23" s="155" customFormat="1" hidden="1" x14ac:dyDescent="0.25">
      <c r="B255" s="167">
        <v>21</v>
      </c>
      <c r="C255" s="167">
        <v>5</v>
      </c>
      <c r="D255" s="167">
        <v>2041</v>
      </c>
      <c r="E255" s="166" t="s">
        <v>721</v>
      </c>
      <c r="F255" s="165">
        <v>0</v>
      </c>
      <c r="G255" s="165">
        <v>0</v>
      </c>
      <c r="H255" s="165">
        <v>0</v>
      </c>
      <c r="I255" s="165">
        <v>0</v>
      </c>
      <c r="J255" s="161">
        <v>0</v>
      </c>
      <c r="K255" s="161">
        <v>0</v>
      </c>
      <c r="L255" s="164">
        <v>0</v>
      </c>
      <c r="M255" s="160">
        <v>0</v>
      </c>
      <c r="N255" s="160">
        <v>0</v>
      </c>
      <c r="O255" s="160">
        <v>0</v>
      </c>
      <c r="P255" s="163">
        <v>0</v>
      </c>
      <c r="Q255" s="162">
        <v>0</v>
      </c>
      <c r="R255" s="161">
        <v>0</v>
      </c>
      <c r="S255" s="161">
        <v>156735.97785919849</v>
      </c>
      <c r="T255" s="161"/>
      <c r="U255" s="160">
        <v>2579287.366223149</v>
      </c>
      <c r="V255" s="160"/>
      <c r="W255" s="160">
        <v>0</v>
      </c>
    </row>
    <row r="256" spans="2:23" s="155" customFormat="1" hidden="1" x14ac:dyDescent="0.25">
      <c r="B256" s="167">
        <v>21</v>
      </c>
      <c r="C256" s="167">
        <v>6</v>
      </c>
      <c r="D256" s="167">
        <v>2041</v>
      </c>
      <c r="E256" s="166" t="s">
        <v>722</v>
      </c>
      <c r="F256" s="165">
        <v>0</v>
      </c>
      <c r="G256" s="165">
        <v>0</v>
      </c>
      <c r="H256" s="165">
        <v>0</v>
      </c>
      <c r="I256" s="165">
        <v>0</v>
      </c>
      <c r="J256" s="161">
        <v>0</v>
      </c>
      <c r="K256" s="161">
        <v>0</v>
      </c>
      <c r="L256" s="164">
        <v>0</v>
      </c>
      <c r="M256" s="160">
        <v>0</v>
      </c>
      <c r="N256" s="160">
        <v>0</v>
      </c>
      <c r="O256" s="160">
        <v>0</v>
      </c>
      <c r="P256" s="163">
        <v>0</v>
      </c>
      <c r="Q256" s="162">
        <v>0</v>
      </c>
      <c r="R256" s="161">
        <v>0</v>
      </c>
      <c r="S256" s="161">
        <v>156735.97785919849</v>
      </c>
      <c r="T256" s="161"/>
      <c r="U256" s="160">
        <v>2579287.366223149</v>
      </c>
      <c r="V256" s="160"/>
      <c r="W256" s="160">
        <v>0</v>
      </c>
    </row>
    <row r="257" spans="2:23" s="155" customFormat="1" hidden="1" x14ac:dyDescent="0.25">
      <c r="B257" s="167">
        <v>21</v>
      </c>
      <c r="C257" s="167">
        <v>7</v>
      </c>
      <c r="D257" s="167">
        <v>2041</v>
      </c>
      <c r="E257" s="166" t="s">
        <v>723</v>
      </c>
      <c r="F257" s="165">
        <v>0</v>
      </c>
      <c r="G257" s="165">
        <v>0</v>
      </c>
      <c r="H257" s="165">
        <v>0</v>
      </c>
      <c r="I257" s="165">
        <v>0</v>
      </c>
      <c r="J257" s="161">
        <v>0</v>
      </c>
      <c r="K257" s="161">
        <v>0</v>
      </c>
      <c r="L257" s="164">
        <v>0</v>
      </c>
      <c r="M257" s="160">
        <v>0</v>
      </c>
      <c r="N257" s="160">
        <v>0</v>
      </c>
      <c r="O257" s="160">
        <v>0</v>
      </c>
      <c r="P257" s="163">
        <v>0</v>
      </c>
      <c r="Q257" s="162">
        <v>0</v>
      </c>
      <c r="R257" s="161">
        <v>0</v>
      </c>
      <c r="S257" s="161">
        <v>156735.97785919849</v>
      </c>
      <c r="T257" s="161"/>
      <c r="U257" s="160">
        <v>2579287.366223149</v>
      </c>
      <c r="V257" s="160"/>
      <c r="W257" s="160">
        <v>0</v>
      </c>
    </row>
    <row r="258" spans="2:23" s="155" customFormat="1" hidden="1" x14ac:dyDescent="0.25">
      <c r="B258" s="167">
        <v>21</v>
      </c>
      <c r="C258" s="167">
        <v>8</v>
      </c>
      <c r="D258" s="167">
        <v>2041</v>
      </c>
      <c r="E258" s="166" t="s">
        <v>724</v>
      </c>
      <c r="F258" s="165">
        <v>0</v>
      </c>
      <c r="G258" s="165">
        <v>0</v>
      </c>
      <c r="H258" s="165">
        <v>0</v>
      </c>
      <c r="I258" s="165">
        <v>0</v>
      </c>
      <c r="J258" s="161">
        <v>0</v>
      </c>
      <c r="K258" s="161">
        <v>0</v>
      </c>
      <c r="L258" s="164">
        <v>0</v>
      </c>
      <c r="M258" s="160">
        <v>0</v>
      </c>
      <c r="N258" s="160">
        <v>0</v>
      </c>
      <c r="O258" s="160">
        <v>0</v>
      </c>
      <c r="P258" s="163">
        <v>0</v>
      </c>
      <c r="Q258" s="162">
        <v>0</v>
      </c>
      <c r="R258" s="161">
        <v>0</v>
      </c>
      <c r="S258" s="161">
        <v>156735.97785919849</v>
      </c>
      <c r="T258" s="161"/>
      <c r="U258" s="160">
        <v>2579287.366223149</v>
      </c>
      <c r="V258" s="160"/>
      <c r="W258" s="160">
        <v>0</v>
      </c>
    </row>
    <row r="259" spans="2:23" s="155" customFormat="1" hidden="1" x14ac:dyDescent="0.25">
      <c r="B259" s="167">
        <v>21</v>
      </c>
      <c r="C259" s="167">
        <v>9</v>
      </c>
      <c r="D259" s="167">
        <v>2041</v>
      </c>
      <c r="E259" s="166" t="s">
        <v>725</v>
      </c>
      <c r="F259" s="165">
        <v>0</v>
      </c>
      <c r="G259" s="165">
        <v>0</v>
      </c>
      <c r="H259" s="165">
        <v>0</v>
      </c>
      <c r="I259" s="165">
        <v>0</v>
      </c>
      <c r="J259" s="161">
        <v>0</v>
      </c>
      <c r="K259" s="161">
        <v>0</v>
      </c>
      <c r="L259" s="164">
        <v>0</v>
      </c>
      <c r="M259" s="160">
        <v>0</v>
      </c>
      <c r="N259" s="160">
        <v>0</v>
      </c>
      <c r="O259" s="160">
        <v>0</v>
      </c>
      <c r="P259" s="163">
        <v>0</v>
      </c>
      <c r="Q259" s="162">
        <v>0</v>
      </c>
      <c r="R259" s="161">
        <v>0</v>
      </c>
      <c r="S259" s="161">
        <v>156735.97785919849</v>
      </c>
      <c r="T259" s="161"/>
      <c r="U259" s="160">
        <v>2579287.366223149</v>
      </c>
      <c r="V259" s="160"/>
      <c r="W259" s="160">
        <v>0</v>
      </c>
    </row>
    <row r="260" spans="2:23" s="155" customFormat="1" hidden="1" x14ac:dyDescent="0.25">
      <c r="B260" s="167">
        <v>21</v>
      </c>
      <c r="C260" s="167">
        <v>10</v>
      </c>
      <c r="D260" s="167">
        <v>2041</v>
      </c>
      <c r="E260" s="166" t="s">
        <v>726</v>
      </c>
      <c r="F260" s="165">
        <v>0</v>
      </c>
      <c r="G260" s="165">
        <v>0</v>
      </c>
      <c r="H260" s="165">
        <v>0</v>
      </c>
      <c r="I260" s="165">
        <v>0</v>
      </c>
      <c r="J260" s="161">
        <v>0</v>
      </c>
      <c r="K260" s="161">
        <v>0</v>
      </c>
      <c r="L260" s="164">
        <v>0</v>
      </c>
      <c r="M260" s="160">
        <v>0</v>
      </c>
      <c r="N260" s="160">
        <v>0</v>
      </c>
      <c r="O260" s="160">
        <v>0</v>
      </c>
      <c r="P260" s="163">
        <v>0</v>
      </c>
      <c r="Q260" s="162">
        <v>0</v>
      </c>
      <c r="R260" s="161">
        <v>0</v>
      </c>
      <c r="S260" s="161">
        <v>156735.97785919849</v>
      </c>
      <c r="T260" s="161"/>
      <c r="U260" s="160">
        <v>2579287.366223149</v>
      </c>
      <c r="V260" s="160"/>
      <c r="W260" s="160">
        <v>0</v>
      </c>
    </row>
    <row r="261" spans="2:23" s="155" customFormat="1" hidden="1" x14ac:dyDescent="0.25">
      <c r="B261" s="167">
        <v>21</v>
      </c>
      <c r="C261" s="167">
        <v>11</v>
      </c>
      <c r="D261" s="167">
        <v>2041</v>
      </c>
      <c r="E261" s="166" t="s">
        <v>727</v>
      </c>
      <c r="F261" s="165">
        <v>0</v>
      </c>
      <c r="G261" s="165">
        <v>0</v>
      </c>
      <c r="H261" s="165">
        <v>0</v>
      </c>
      <c r="I261" s="165">
        <v>0</v>
      </c>
      <c r="J261" s="161">
        <v>0</v>
      </c>
      <c r="K261" s="161">
        <v>0</v>
      </c>
      <c r="L261" s="164">
        <v>0</v>
      </c>
      <c r="M261" s="160">
        <v>0</v>
      </c>
      <c r="N261" s="160">
        <v>0</v>
      </c>
      <c r="O261" s="160">
        <v>0</v>
      </c>
      <c r="P261" s="163">
        <v>0</v>
      </c>
      <c r="Q261" s="162">
        <v>0</v>
      </c>
      <c r="R261" s="161">
        <v>0</v>
      </c>
      <c r="S261" s="161">
        <v>156735.97785919849</v>
      </c>
      <c r="T261" s="161"/>
      <c r="U261" s="160">
        <v>2579287.366223149</v>
      </c>
      <c r="V261" s="160"/>
      <c r="W261" s="160">
        <v>0</v>
      </c>
    </row>
    <row r="262" spans="2:23" s="155" customFormat="1" hidden="1" x14ac:dyDescent="0.25">
      <c r="B262" s="167">
        <v>21</v>
      </c>
      <c r="C262" s="167">
        <v>12</v>
      </c>
      <c r="D262" s="167">
        <v>2041</v>
      </c>
      <c r="E262" s="166" t="s">
        <v>728</v>
      </c>
      <c r="F262" s="165">
        <v>0</v>
      </c>
      <c r="G262" s="165">
        <v>0</v>
      </c>
      <c r="H262" s="165">
        <v>0</v>
      </c>
      <c r="I262" s="165">
        <v>0</v>
      </c>
      <c r="J262" s="161">
        <v>0</v>
      </c>
      <c r="K262" s="161">
        <v>0</v>
      </c>
      <c r="L262" s="164">
        <v>0</v>
      </c>
      <c r="M262" s="160">
        <v>0</v>
      </c>
      <c r="N262" s="160">
        <v>0</v>
      </c>
      <c r="O262" s="160">
        <v>0</v>
      </c>
      <c r="P262" s="163">
        <v>0</v>
      </c>
      <c r="Q262" s="162">
        <v>0</v>
      </c>
      <c r="R262" s="161">
        <v>0</v>
      </c>
      <c r="S262" s="161">
        <v>156735.97785919849</v>
      </c>
      <c r="T262" s="161"/>
      <c r="U262" s="160">
        <v>2579287.366223149</v>
      </c>
      <c r="V262" s="160"/>
      <c r="W262" s="160">
        <v>0</v>
      </c>
    </row>
    <row r="263" spans="2:23" s="155" customFormat="1" hidden="1" x14ac:dyDescent="0.25">
      <c r="B263" s="167">
        <v>22</v>
      </c>
      <c r="C263" s="167">
        <v>1</v>
      </c>
      <c r="D263" s="167">
        <v>2042</v>
      </c>
      <c r="E263" s="166" t="s">
        <v>729</v>
      </c>
      <c r="F263" s="165">
        <v>0</v>
      </c>
      <c r="G263" s="165">
        <v>0</v>
      </c>
      <c r="H263" s="165">
        <v>0</v>
      </c>
      <c r="I263" s="165">
        <v>0</v>
      </c>
      <c r="J263" s="161">
        <v>0</v>
      </c>
      <c r="K263" s="161">
        <v>0</v>
      </c>
      <c r="L263" s="164">
        <v>0</v>
      </c>
      <c r="M263" s="160">
        <v>0</v>
      </c>
      <c r="N263" s="160" t="e">
        <v>#REF!</v>
      </c>
      <c r="O263" s="160">
        <v>0</v>
      </c>
      <c r="P263" s="163">
        <v>0</v>
      </c>
      <c r="Q263" s="162">
        <v>0</v>
      </c>
      <c r="R263" s="161">
        <v>0</v>
      </c>
      <c r="S263" s="161">
        <v>156735.97785919849</v>
      </c>
      <c r="T263" s="161"/>
      <c r="U263" s="160">
        <v>2579287.366223149</v>
      </c>
      <c r="V263" s="160"/>
      <c r="W263" s="160">
        <v>0</v>
      </c>
    </row>
    <row r="264" spans="2:23" s="155" customFormat="1" hidden="1" x14ac:dyDescent="0.25">
      <c r="B264" s="167">
        <v>22</v>
      </c>
      <c r="C264" s="167">
        <v>2</v>
      </c>
      <c r="D264" s="167">
        <v>2042</v>
      </c>
      <c r="E264" s="166" t="s">
        <v>730</v>
      </c>
      <c r="F264" s="165">
        <v>0</v>
      </c>
      <c r="G264" s="165">
        <v>0</v>
      </c>
      <c r="H264" s="165">
        <v>0</v>
      </c>
      <c r="I264" s="165">
        <v>0</v>
      </c>
      <c r="J264" s="161">
        <v>0</v>
      </c>
      <c r="K264" s="161">
        <v>0</v>
      </c>
      <c r="L264" s="164">
        <v>0</v>
      </c>
      <c r="M264" s="160">
        <v>0</v>
      </c>
      <c r="N264" s="160">
        <v>0</v>
      </c>
      <c r="O264" s="160">
        <v>0</v>
      </c>
      <c r="P264" s="163">
        <v>0</v>
      </c>
      <c r="Q264" s="162">
        <v>0</v>
      </c>
      <c r="R264" s="161">
        <v>0</v>
      </c>
      <c r="S264" s="161">
        <v>156735.97785919849</v>
      </c>
      <c r="T264" s="161"/>
      <c r="U264" s="160">
        <v>2579287.366223149</v>
      </c>
      <c r="V264" s="160"/>
      <c r="W264" s="160">
        <v>0</v>
      </c>
    </row>
    <row r="265" spans="2:23" s="155" customFormat="1" hidden="1" x14ac:dyDescent="0.25">
      <c r="B265" s="167">
        <v>22</v>
      </c>
      <c r="C265" s="167">
        <v>3</v>
      </c>
      <c r="D265" s="167">
        <v>2042</v>
      </c>
      <c r="E265" s="166" t="s">
        <v>731</v>
      </c>
      <c r="F265" s="165">
        <v>0</v>
      </c>
      <c r="G265" s="165">
        <v>0</v>
      </c>
      <c r="H265" s="165">
        <v>0</v>
      </c>
      <c r="I265" s="165">
        <v>0</v>
      </c>
      <c r="J265" s="161">
        <v>0</v>
      </c>
      <c r="K265" s="161">
        <v>0</v>
      </c>
      <c r="L265" s="164">
        <v>0</v>
      </c>
      <c r="M265" s="160">
        <v>0</v>
      </c>
      <c r="N265" s="160">
        <v>0</v>
      </c>
      <c r="O265" s="160">
        <v>0</v>
      </c>
      <c r="P265" s="163">
        <v>0</v>
      </c>
      <c r="Q265" s="162">
        <v>0</v>
      </c>
      <c r="R265" s="161">
        <v>0</v>
      </c>
      <c r="S265" s="161">
        <v>156735.97785919849</v>
      </c>
      <c r="T265" s="161"/>
      <c r="U265" s="160">
        <v>2579287.366223149</v>
      </c>
      <c r="V265" s="160"/>
      <c r="W265" s="160">
        <v>0</v>
      </c>
    </row>
    <row r="266" spans="2:23" s="155" customFormat="1" hidden="1" x14ac:dyDescent="0.25">
      <c r="B266" s="167">
        <v>22</v>
      </c>
      <c r="C266" s="167">
        <v>4</v>
      </c>
      <c r="D266" s="167">
        <v>2042</v>
      </c>
      <c r="E266" s="166" t="s">
        <v>732</v>
      </c>
      <c r="F266" s="165">
        <v>0</v>
      </c>
      <c r="G266" s="165">
        <v>0</v>
      </c>
      <c r="H266" s="165">
        <v>0</v>
      </c>
      <c r="I266" s="165">
        <v>0</v>
      </c>
      <c r="J266" s="161">
        <v>0</v>
      </c>
      <c r="K266" s="161">
        <v>0</v>
      </c>
      <c r="L266" s="164">
        <v>0</v>
      </c>
      <c r="M266" s="160">
        <v>0</v>
      </c>
      <c r="N266" s="160">
        <v>0</v>
      </c>
      <c r="O266" s="160">
        <v>0</v>
      </c>
      <c r="P266" s="163">
        <v>0</v>
      </c>
      <c r="Q266" s="162">
        <v>0</v>
      </c>
      <c r="R266" s="161">
        <v>0</v>
      </c>
      <c r="S266" s="161">
        <v>156735.97785919849</v>
      </c>
      <c r="T266" s="161"/>
      <c r="U266" s="160">
        <v>2579287.366223149</v>
      </c>
      <c r="V266" s="160"/>
      <c r="W266" s="160">
        <v>0</v>
      </c>
    </row>
    <row r="267" spans="2:23" s="155" customFormat="1" hidden="1" x14ac:dyDescent="0.25">
      <c r="B267" s="167">
        <v>22</v>
      </c>
      <c r="C267" s="167">
        <v>5</v>
      </c>
      <c r="D267" s="167">
        <v>2042</v>
      </c>
      <c r="E267" s="166" t="s">
        <v>733</v>
      </c>
      <c r="F267" s="165">
        <v>0</v>
      </c>
      <c r="G267" s="165">
        <v>0</v>
      </c>
      <c r="H267" s="165">
        <v>0</v>
      </c>
      <c r="I267" s="165">
        <v>0</v>
      </c>
      <c r="J267" s="161">
        <v>0</v>
      </c>
      <c r="K267" s="161">
        <v>0</v>
      </c>
      <c r="L267" s="164">
        <v>0</v>
      </c>
      <c r="M267" s="160">
        <v>0</v>
      </c>
      <c r="N267" s="160">
        <v>0</v>
      </c>
      <c r="O267" s="160">
        <v>0</v>
      </c>
      <c r="P267" s="163">
        <v>0</v>
      </c>
      <c r="Q267" s="162">
        <v>0</v>
      </c>
      <c r="R267" s="161">
        <v>0</v>
      </c>
      <c r="S267" s="161">
        <v>156735.97785919849</v>
      </c>
      <c r="T267" s="161"/>
      <c r="U267" s="160">
        <v>2579287.366223149</v>
      </c>
      <c r="V267" s="160"/>
      <c r="W267" s="160">
        <v>0</v>
      </c>
    </row>
    <row r="268" spans="2:23" s="155" customFormat="1" hidden="1" x14ac:dyDescent="0.25">
      <c r="B268" s="167">
        <v>22</v>
      </c>
      <c r="C268" s="167">
        <v>6</v>
      </c>
      <c r="D268" s="167">
        <v>2042</v>
      </c>
      <c r="E268" s="166" t="s">
        <v>734</v>
      </c>
      <c r="F268" s="165">
        <v>0</v>
      </c>
      <c r="G268" s="165">
        <v>0</v>
      </c>
      <c r="H268" s="165">
        <v>0</v>
      </c>
      <c r="I268" s="165">
        <v>0</v>
      </c>
      <c r="J268" s="161">
        <v>0</v>
      </c>
      <c r="K268" s="161">
        <v>0</v>
      </c>
      <c r="L268" s="164">
        <v>0</v>
      </c>
      <c r="M268" s="160">
        <v>0</v>
      </c>
      <c r="N268" s="160">
        <v>0</v>
      </c>
      <c r="O268" s="160">
        <v>0</v>
      </c>
      <c r="P268" s="163">
        <v>0</v>
      </c>
      <c r="Q268" s="162">
        <v>0</v>
      </c>
      <c r="R268" s="161">
        <v>0</v>
      </c>
      <c r="S268" s="161">
        <v>156735.97785919849</v>
      </c>
      <c r="T268" s="161"/>
      <c r="U268" s="160">
        <v>2579287.366223149</v>
      </c>
      <c r="V268" s="160"/>
      <c r="W268" s="160">
        <v>0</v>
      </c>
    </row>
    <row r="269" spans="2:23" s="155" customFormat="1" hidden="1" x14ac:dyDescent="0.25">
      <c r="B269" s="167">
        <v>22</v>
      </c>
      <c r="C269" s="167">
        <v>7</v>
      </c>
      <c r="D269" s="167">
        <v>2042</v>
      </c>
      <c r="E269" s="166" t="s">
        <v>735</v>
      </c>
      <c r="F269" s="165">
        <v>0</v>
      </c>
      <c r="G269" s="165">
        <v>0</v>
      </c>
      <c r="H269" s="165">
        <v>0</v>
      </c>
      <c r="I269" s="165">
        <v>0</v>
      </c>
      <c r="J269" s="161">
        <v>0</v>
      </c>
      <c r="K269" s="161">
        <v>0</v>
      </c>
      <c r="L269" s="164">
        <v>0</v>
      </c>
      <c r="M269" s="160">
        <v>0</v>
      </c>
      <c r="N269" s="160">
        <v>0</v>
      </c>
      <c r="O269" s="160">
        <v>0</v>
      </c>
      <c r="P269" s="163">
        <v>0</v>
      </c>
      <c r="Q269" s="162">
        <v>0</v>
      </c>
      <c r="R269" s="161">
        <v>0</v>
      </c>
      <c r="S269" s="161">
        <v>156735.97785919849</v>
      </c>
      <c r="T269" s="161"/>
      <c r="U269" s="160">
        <v>2579287.366223149</v>
      </c>
      <c r="V269" s="160"/>
      <c r="W269" s="160">
        <v>0</v>
      </c>
    </row>
    <row r="270" spans="2:23" s="155" customFormat="1" hidden="1" x14ac:dyDescent="0.25">
      <c r="B270" s="167">
        <v>22</v>
      </c>
      <c r="C270" s="167">
        <v>8</v>
      </c>
      <c r="D270" s="167">
        <v>2042</v>
      </c>
      <c r="E270" s="166" t="s">
        <v>736</v>
      </c>
      <c r="F270" s="165">
        <v>0</v>
      </c>
      <c r="G270" s="165">
        <v>0</v>
      </c>
      <c r="H270" s="165">
        <v>0</v>
      </c>
      <c r="I270" s="165">
        <v>0</v>
      </c>
      <c r="J270" s="161">
        <v>0</v>
      </c>
      <c r="K270" s="161">
        <v>0</v>
      </c>
      <c r="L270" s="164">
        <v>0</v>
      </c>
      <c r="M270" s="160">
        <v>0</v>
      </c>
      <c r="N270" s="160">
        <v>0</v>
      </c>
      <c r="O270" s="160">
        <v>0</v>
      </c>
      <c r="P270" s="163">
        <v>0</v>
      </c>
      <c r="Q270" s="162">
        <v>0</v>
      </c>
      <c r="R270" s="161">
        <v>0</v>
      </c>
      <c r="S270" s="161">
        <v>156735.97785919849</v>
      </c>
      <c r="T270" s="161"/>
      <c r="U270" s="160">
        <v>2579287.366223149</v>
      </c>
      <c r="V270" s="160"/>
      <c r="W270" s="160">
        <v>0</v>
      </c>
    </row>
    <row r="271" spans="2:23" s="155" customFormat="1" hidden="1" x14ac:dyDescent="0.25">
      <c r="B271" s="167">
        <v>22</v>
      </c>
      <c r="C271" s="167">
        <v>9</v>
      </c>
      <c r="D271" s="167">
        <v>2042</v>
      </c>
      <c r="E271" s="166" t="s">
        <v>737</v>
      </c>
      <c r="F271" s="165">
        <v>0</v>
      </c>
      <c r="G271" s="165">
        <v>0</v>
      </c>
      <c r="H271" s="165">
        <v>0</v>
      </c>
      <c r="I271" s="165">
        <v>0</v>
      </c>
      <c r="J271" s="161">
        <v>0</v>
      </c>
      <c r="K271" s="161">
        <v>0</v>
      </c>
      <c r="L271" s="164">
        <v>0</v>
      </c>
      <c r="M271" s="160">
        <v>0</v>
      </c>
      <c r="N271" s="160">
        <v>0</v>
      </c>
      <c r="O271" s="160">
        <v>0</v>
      </c>
      <c r="P271" s="163">
        <v>0</v>
      </c>
      <c r="Q271" s="162">
        <v>0</v>
      </c>
      <c r="R271" s="161">
        <v>0</v>
      </c>
      <c r="S271" s="161">
        <v>156735.97785919849</v>
      </c>
      <c r="T271" s="161"/>
      <c r="U271" s="160">
        <v>2579287.366223149</v>
      </c>
      <c r="V271" s="160"/>
      <c r="W271" s="160">
        <v>0</v>
      </c>
    </row>
    <row r="272" spans="2:23" s="155" customFormat="1" hidden="1" x14ac:dyDescent="0.25">
      <c r="B272" s="167">
        <v>22</v>
      </c>
      <c r="C272" s="167">
        <v>10</v>
      </c>
      <c r="D272" s="167">
        <v>2042</v>
      </c>
      <c r="E272" s="166" t="s">
        <v>738</v>
      </c>
      <c r="F272" s="165">
        <v>0</v>
      </c>
      <c r="G272" s="165">
        <v>0</v>
      </c>
      <c r="H272" s="165">
        <v>0</v>
      </c>
      <c r="I272" s="165">
        <v>0</v>
      </c>
      <c r="J272" s="161">
        <v>0</v>
      </c>
      <c r="K272" s="161">
        <v>0</v>
      </c>
      <c r="L272" s="164">
        <v>0</v>
      </c>
      <c r="M272" s="160">
        <v>0</v>
      </c>
      <c r="N272" s="160">
        <v>0</v>
      </c>
      <c r="O272" s="160">
        <v>0</v>
      </c>
      <c r="P272" s="163">
        <v>0</v>
      </c>
      <c r="Q272" s="162">
        <v>0</v>
      </c>
      <c r="R272" s="161">
        <v>0</v>
      </c>
      <c r="S272" s="161">
        <v>156735.97785919849</v>
      </c>
      <c r="T272" s="161"/>
      <c r="U272" s="160">
        <v>2579287.366223149</v>
      </c>
      <c r="V272" s="160"/>
      <c r="W272" s="160">
        <v>0</v>
      </c>
    </row>
    <row r="273" spans="14:25" ht="13.5" thickTop="1" x14ac:dyDescent="0.25">
      <c r="S273" s="187"/>
      <c r="U273" s="196">
        <v>2620030.4283153811</v>
      </c>
      <c r="Y273" s="196">
        <v>16176.468315381091</v>
      </c>
    </row>
    <row r="274" spans="14:25" ht="13.5" thickBot="1" x14ac:dyDescent="0.3">
      <c r="S274" s="197" t="s">
        <v>258</v>
      </c>
      <c r="U274" s="197" t="s">
        <v>257</v>
      </c>
      <c r="V274" s="197"/>
    </row>
    <row r="275" spans="14:25" ht="14.25" thickTop="1" x14ac:dyDescent="0.25">
      <c r="R275" s="198" t="s">
        <v>256</v>
      </c>
      <c r="S275" s="394" t="s">
        <v>739</v>
      </c>
      <c r="T275" s="198" t="s">
        <v>255</v>
      </c>
      <c r="U275" s="196">
        <v>2578283.5411587358</v>
      </c>
      <c r="V275" s="196"/>
      <c r="W275" s="156" t="s">
        <v>254</v>
      </c>
    </row>
    <row r="276" spans="14:25" ht="13.5" x14ac:dyDescent="0.25">
      <c r="R276" s="199" t="s">
        <v>253</v>
      </c>
      <c r="S276" s="395" t="s">
        <v>739</v>
      </c>
      <c r="T276" s="199" t="s">
        <v>252</v>
      </c>
      <c r="U276" s="200">
        <v>2593166.9978923164</v>
      </c>
      <c r="V276" s="200"/>
      <c r="W276" s="156" t="s">
        <v>251</v>
      </c>
    </row>
    <row r="277" spans="14:25" ht="14.25" thickBot="1" x14ac:dyDescent="0.3">
      <c r="S277" s="396" t="s">
        <v>739</v>
      </c>
      <c r="U277" s="201">
        <v>-14883.456733580679</v>
      </c>
      <c r="V277" s="195" t="s">
        <v>250</v>
      </c>
      <c r="W277" s="186" t="s">
        <v>249</v>
      </c>
    </row>
    <row r="278" spans="14:25" ht="13.5" thickTop="1" x14ac:dyDescent="0.25">
      <c r="U278" s="196"/>
    </row>
    <row r="279" spans="14:25" x14ac:dyDescent="0.25">
      <c r="S279" s="187"/>
      <c r="U279" s="196"/>
    </row>
    <row r="280" spans="14:25" x14ac:dyDescent="0.25">
      <c r="U280" s="187"/>
    </row>
    <row r="281" spans="14:25" x14ac:dyDescent="0.25">
      <c r="U281" s="196"/>
    </row>
    <row r="282" spans="14:25" x14ac:dyDescent="0.25">
      <c r="U282" s="187"/>
    </row>
    <row r="283" spans="14:25" ht="15" x14ac:dyDescent="0.25">
      <c r="N283" s="202"/>
    </row>
  </sheetData>
  <autoFilter ref="B8:X272">
    <filterColumn colId="4">
      <filters>
        <filter val="10,253"/>
        <filter val="17,172"/>
        <filter val="190"/>
        <filter val="39,886"/>
        <filter val="44,188"/>
        <filter val="47,026"/>
        <filter val="49,324"/>
        <filter val="49,428"/>
        <filter val="53,387"/>
        <filter val="55,494"/>
        <filter val="55,693"/>
        <filter val="57,014"/>
        <filter val="57,602"/>
        <filter val="57,774"/>
        <filter val="57,883"/>
        <filter val="59,727"/>
        <filter val="59,825"/>
        <filter val="60,730"/>
        <filter val="60,847"/>
        <filter val="61,006"/>
        <filter val="61,092"/>
        <filter val="62,175"/>
        <filter val="62,809"/>
        <filter val="64,954"/>
        <filter val="67,173"/>
        <filter val="68,858"/>
        <filter val="70,408"/>
        <filter val="74,977"/>
      </filters>
    </filterColumn>
  </autoFilter>
  <mergeCells count="1">
    <mergeCell ref="A3:M3"/>
  </mergeCells>
  <pageMargins left="0.5" right="0.5" top="0.5" bottom="0.5" header="0" footer="0"/>
  <pageSetup paperSize="5" scale="67" fitToHeight="0" orientation="landscape" r:id="rId1"/>
  <headerFooter>
    <oddFooter>&amp;L&amp;Z&amp;F - &amp;A&amp;R&amp;"Arial,Bold"&amp;12&amp;KFF0000B</oddFooter>
  </headerFooter>
  <customProperties>
    <customPr name="_pios_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1"/>
  <sheetViews>
    <sheetView zoomScaleNormal="100" workbookViewId="0">
      <selection activeCell="K29" sqref="K29"/>
    </sheetView>
  </sheetViews>
  <sheetFormatPr defaultRowHeight="12.75" x14ac:dyDescent="0.25"/>
  <cols>
    <col min="1" max="1" width="9.140625" style="155"/>
    <col min="2" max="2" width="11.28515625" style="155" customWidth="1"/>
    <col min="3" max="3" width="11.5703125" style="155" bestFit="1" customWidth="1"/>
    <col min="4" max="4" width="9.140625" style="155"/>
    <col min="5" max="5" width="11.5703125" style="155" bestFit="1" customWidth="1"/>
    <col min="6" max="8" width="9.140625" style="155"/>
    <col min="9" max="9" width="10.85546875" style="155" bestFit="1" customWidth="1"/>
    <col min="10" max="10" width="14.28515625" style="155" bestFit="1" customWidth="1"/>
    <col min="11" max="11" width="18.28515625" style="155" bestFit="1" customWidth="1"/>
    <col min="12" max="12" width="9.140625" style="155"/>
    <col min="13" max="13" width="7.140625" style="155" customWidth="1"/>
    <col min="14" max="14" width="10.42578125" style="155" bestFit="1" customWidth="1"/>
    <col min="15" max="15" width="3.85546875" style="155" bestFit="1" customWidth="1"/>
    <col min="16" max="16" width="7.7109375" style="155" bestFit="1" customWidth="1"/>
    <col min="17" max="17" width="10.5703125" style="155" bestFit="1" customWidth="1"/>
    <col min="18" max="18" width="12.28515625" style="155" bestFit="1" customWidth="1"/>
    <col min="19" max="22" width="9.140625" style="155"/>
    <col min="23" max="23" width="11" style="155" bestFit="1" customWidth="1"/>
    <col min="24" max="24" width="10.28515625" style="155" bestFit="1" customWidth="1"/>
    <col min="25" max="26" width="9.140625" style="155"/>
    <col min="27" max="27" width="10.7109375" style="155" bestFit="1" customWidth="1"/>
    <col min="28" max="16384" width="9.140625" style="155"/>
  </cols>
  <sheetData>
    <row r="1" spans="1:23" ht="26.25" x14ac:dyDescent="0.4">
      <c r="A1" s="401" t="s">
        <v>740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</row>
    <row r="3" spans="1:23" ht="26.25" x14ac:dyDescent="0.4">
      <c r="A3" s="401" t="s">
        <v>462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</row>
    <row r="8" spans="1:23" x14ac:dyDescent="0.25">
      <c r="A8" s="157" t="s">
        <v>316</v>
      </c>
      <c r="B8" s="157"/>
      <c r="G8" s="157" t="s">
        <v>315</v>
      </c>
      <c r="H8" s="157"/>
      <c r="M8" s="157" t="s">
        <v>314</v>
      </c>
    </row>
    <row r="9" spans="1:23" ht="13.5" thickBot="1" x14ac:dyDescent="0.3">
      <c r="B9" s="179" t="s">
        <v>276</v>
      </c>
      <c r="C9" s="298" t="s">
        <v>307</v>
      </c>
      <c r="D9" s="298" t="s">
        <v>313</v>
      </c>
      <c r="G9" s="179"/>
      <c r="H9" s="179"/>
      <c r="I9" s="298" t="s">
        <v>312</v>
      </c>
      <c r="J9" s="298" t="s">
        <v>311</v>
      </c>
      <c r="K9" s="298" t="s">
        <v>310</v>
      </c>
      <c r="M9" s="179" t="s">
        <v>278</v>
      </c>
      <c r="N9" s="179" t="s">
        <v>309</v>
      </c>
      <c r="O9" s="179" t="s">
        <v>276</v>
      </c>
      <c r="P9" s="179" t="s">
        <v>308</v>
      </c>
      <c r="Q9" s="179" t="s">
        <v>307</v>
      </c>
      <c r="R9" s="179" t="s">
        <v>306</v>
      </c>
    </row>
    <row r="10" spans="1:23" ht="13.5" thickTop="1" x14ac:dyDescent="0.25">
      <c r="B10" s="297">
        <v>2020</v>
      </c>
      <c r="C10" s="334" t="s">
        <v>739</v>
      </c>
      <c r="D10" s="335" t="s">
        <v>739</v>
      </c>
      <c r="G10" s="167" t="s">
        <v>305</v>
      </c>
      <c r="H10" s="297">
        <v>1</v>
      </c>
      <c r="I10" s="341" t="s">
        <v>739</v>
      </c>
      <c r="J10" s="342" t="s">
        <v>739</v>
      </c>
      <c r="K10" s="343" t="s">
        <v>739</v>
      </c>
      <c r="M10" s="167">
        <v>1</v>
      </c>
      <c r="N10" s="167">
        <v>1</v>
      </c>
      <c r="O10" s="167">
        <v>2020</v>
      </c>
      <c r="P10" s="167" t="s">
        <v>465</v>
      </c>
      <c r="Q10" s="174">
        <v>0</v>
      </c>
      <c r="R10" s="174">
        <v>0</v>
      </c>
    </row>
    <row r="11" spans="1:23" x14ac:dyDescent="0.25">
      <c r="B11" s="297">
        <v>2021</v>
      </c>
      <c r="C11" s="336" t="s">
        <v>739</v>
      </c>
      <c r="D11" s="337" t="s">
        <v>739</v>
      </c>
      <c r="G11" s="167" t="s">
        <v>304</v>
      </c>
      <c r="H11" s="297">
        <v>2</v>
      </c>
      <c r="I11" s="344" t="s">
        <v>739</v>
      </c>
      <c r="J11" s="345" t="s">
        <v>739</v>
      </c>
      <c r="K11" s="346" t="s">
        <v>739</v>
      </c>
      <c r="M11" s="167">
        <v>1</v>
      </c>
      <c r="N11" s="167">
        <v>2</v>
      </c>
      <c r="O11" s="167">
        <v>2020</v>
      </c>
      <c r="P11" s="167" t="s">
        <v>466</v>
      </c>
      <c r="Q11" s="174">
        <v>0</v>
      </c>
      <c r="R11" s="174">
        <v>0</v>
      </c>
    </row>
    <row r="12" spans="1:23" x14ac:dyDescent="0.25">
      <c r="B12" s="297">
        <v>2022</v>
      </c>
      <c r="C12" s="336" t="s">
        <v>739</v>
      </c>
      <c r="D12" s="337" t="s">
        <v>739</v>
      </c>
      <c r="G12" s="167" t="s">
        <v>303</v>
      </c>
      <c r="H12" s="297">
        <v>3</v>
      </c>
      <c r="I12" s="344" t="s">
        <v>739</v>
      </c>
      <c r="J12" s="345" t="s">
        <v>739</v>
      </c>
      <c r="K12" s="346" t="s">
        <v>739</v>
      </c>
      <c r="M12" s="167">
        <v>1</v>
      </c>
      <c r="N12" s="167">
        <v>3</v>
      </c>
      <c r="O12" s="167">
        <v>2020</v>
      </c>
      <c r="P12" s="167" t="s">
        <v>467</v>
      </c>
      <c r="Q12" s="174">
        <v>0</v>
      </c>
      <c r="R12" s="174">
        <v>0</v>
      </c>
    </row>
    <row r="13" spans="1:23" x14ac:dyDescent="0.25">
      <c r="B13" s="297">
        <v>2023</v>
      </c>
      <c r="C13" s="336" t="s">
        <v>739</v>
      </c>
      <c r="D13" s="337" t="s">
        <v>739</v>
      </c>
      <c r="G13" s="167" t="s">
        <v>302</v>
      </c>
      <c r="H13" s="297">
        <v>4</v>
      </c>
      <c r="I13" s="344" t="s">
        <v>739</v>
      </c>
      <c r="J13" s="345" t="s">
        <v>739</v>
      </c>
      <c r="K13" s="346" t="s">
        <v>739</v>
      </c>
      <c r="M13" s="167">
        <v>1</v>
      </c>
      <c r="N13" s="167">
        <v>4</v>
      </c>
      <c r="O13" s="167">
        <v>2020</v>
      </c>
      <c r="P13" s="167" t="s">
        <v>468</v>
      </c>
      <c r="Q13" s="174">
        <v>0</v>
      </c>
      <c r="R13" s="174">
        <v>0</v>
      </c>
    </row>
    <row r="14" spans="1:23" x14ac:dyDescent="0.25">
      <c r="B14" s="297">
        <v>2024</v>
      </c>
      <c r="C14" s="336" t="s">
        <v>739</v>
      </c>
      <c r="D14" s="337" t="s">
        <v>739</v>
      </c>
      <c r="G14" s="167" t="s">
        <v>301</v>
      </c>
      <c r="H14" s="297">
        <v>5</v>
      </c>
      <c r="I14" s="344" t="s">
        <v>739</v>
      </c>
      <c r="J14" s="345" t="s">
        <v>739</v>
      </c>
      <c r="K14" s="346" t="s">
        <v>739</v>
      </c>
      <c r="M14" s="167">
        <v>1</v>
      </c>
      <c r="N14" s="167">
        <v>5</v>
      </c>
      <c r="O14" s="167">
        <v>2020</v>
      </c>
      <c r="P14" s="167" t="s">
        <v>469</v>
      </c>
      <c r="Q14" s="174">
        <v>0</v>
      </c>
      <c r="R14" s="174">
        <v>0</v>
      </c>
    </row>
    <row r="15" spans="1:23" x14ac:dyDescent="0.25">
      <c r="B15" s="297">
        <v>2025</v>
      </c>
      <c r="C15" s="336" t="s">
        <v>739</v>
      </c>
      <c r="D15" s="337" t="s">
        <v>739</v>
      </c>
      <c r="G15" s="167" t="s">
        <v>300</v>
      </c>
      <c r="H15" s="297">
        <v>6</v>
      </c>
      <c r="I15" s="344" t="s">
        <v>739</v>
      </c>
      <c r="J15" s="345" t="s">
        <v>739</v>
      </c>
      <c r="K15" s="346" t="s">
        <v>739</v>
      </c>
      <c r="M15" s="167">
        <v>1</v>
      </c>
      <c r="N15" s="167">
        <v>6</v>
      </c>
      <c r="O15" s="167">
        <v>2020</v>
      </c>
      <c r="P15" s="167" t="s">
        <v>470</v>
      </c>
      <c r="Q15" s="174">
        <v>0</v>
      </c>
      <c r="R15" s="174">
        <v>0</v>
      </c>
    </row>
    <row r="16" spans="1:23" x14ac:dyDescent="0.25">
      <c r="B16" s="297">
        <v>2026</v>
      </c>
      <c r="C16" s="336" t="s">
        <v>739</v>
      </c>
      <c r="D16" s="337" t="s">
        <v>739</v>
      </c>
      <c r="G16" s="167" t="s">
        <v>299</v>
      </c>
      <c r="H16" s="297">
        <v>7</v>
      </c>
      <c r="I16" s="344" t="s">
        <v>739</v>
      </c>
      <c r="J16" s="345" t="s">
        <v>739</v>
      </c>
      <c r="K16" s="346" t="s">
        <v>739</v>
      </c>
      <c r="M16" s="167">
        <v>1</v>
      </c>
      <c r="N16" s="167">
        <v>7</v>
      </c>
      <c r="O16" s="167">
        <v>2020</v>
      </c>
      <c r="P16" s="167" t="s">
        <v>471</v>
      </c>
      <c r="Q16" s="174">
        <v>0</v>
      </c>
      <c r="R16" s="174">
        <v>0</v>
      </c>
    </row>
    <row r="17" spans="2:28" x14ac:dyDescent="0.25">
      <c r="B17" s="297">
        <v>2027</v>
      </c>
      <c r="C17" s="336" t="s">
        <v>739</v>
      </c>
      <c r="D17" s="337" t="s">
        <v>739</v>
      </c>
      <c r="G17" s="167" t="s">
        <v>298</v>
      </c>
      <c r="H17" s="297">
        <v>8</v>
      </c>
      <c r="I17" s="344" t="s">
        <v>739</v>
      </c>
      <c r="J17" s="345" t="s">
        <v>739</v>
      </c>
      <c r="K17" s="346" t="s">
        <v>739</v>
      </c>
      <c r="M17" s="167">
        <v>1</v>
      </c>
      <c r="N17" s="167">
        <v>8</v>
      </c>
      <c r="O17" s="167">
        <v>2020</v>
      </c>
      <c r="P17" s="167" t="s">
        <v>472</v>
      </c>
      <c r="Q17" s="174">
        <v>0</v>
      </c>
      <c r="R17" s="174">
        <v>0</v>
      </c>
    </row>
    <row r="18" spans="2:28" x14ac:dyDescent="0.25">
      <c r="B18" s="297">
        <v>2028</v>
      </c>
      <c r="C18" s="336" t="s">
        <v>739</v>
      </c>
      <c r="D18" s="337" t="s">
        <v>739</v>
      </c>
      <c r="G18" s="167" t="s">
        <v>297</v>
      </c>
      <c r="H18" s="297">
        <v>9</v>
      </c>
      <c r="I18" s="344" t="s">
        <v>739</v>
      </c>
      <c r="J18" s="345" t="s">
        <v>739</v>
      </c>
      <c r="K18" s="346" t="s">
        <v>739</v>
      </c>
      <c r="M18" s="167">
        <v>1</v>
      </c>
      <c r="N18" s="167">
        <v>9</v>
      </c>
      <c r="O18" s="167">
        <v>2020</v>
      </c>
      <c r="P18" s="167" t="s">
        <v>473</v>
      </c>
      <c r="Q18" s="174">
        <v>0</v>
      </c>
      <c r="R18" s="301">
        <v>0</v>
      </c>
    </row>
    <row r="19" spans="2:28" ht="13.5" thickBot="1" x14ac:dyDescent="0.3">
      <c r="B19" s="297">
        <v>2029</v>
      </c>
      <c r="C19" s="336" t="s">
        <v>739</v>
      </c>
      <c r="D19" s="337" t="s">
        <v>739</v>
      </c>
      <c r="G19" s="167" t="s">
        <v>296</v>
      </c>
      <c r="H19" s="297">
        <v>10</v>
      </c>
      <c r="I19" s="344" t="s">
        <v>739</v>
      </c>
      <c r="J19" s="345" t="s">
        <v>739</v>
      </c>
      <c r="K19" s="346" t="s">
        <v>739</v>
      </c>
      <c r="M19" s="167">
        <v>1</v>
      </c>
      <c r="N19" s="167">
        <v>10</v>
      </c>
      <c r="O19" s="167">
        <v>2020</v>
      </c>
      <c r="P19" s="167" t="s">
        <v>474</v>
      </c>
      <c r="Q19" s="304">
        <v>0</v>
      </c>
      <c r="R19" s="305">
        <v>0</v>
      </c>
      <c r="S19" s="173"/>
      <c r="T19" s="173"/>
    </row>
    <row r="20" spans="2:28" ht="13.5" thickTop="1" x14ac:dyDescent="0.25">
      <c r="B20" s="297">
        <v>2030</v>
      </c>
      <c r="C20" s="336" t="s">
        <v>739</v>
      </c>
      <c r="D20" s="337" t="s">
        <v>739</v>
      </c>
      <c r="G20" s="167" t="s">
        <v>295</v>
      </c>
      <c r="H20" s="297">
        <v>11</v>
      </c>
      <c r="I20" s="344" t="s">
        <v>739</v>
      </c>
      <c r="J20" s="345" t="s">
        <v>739</v>
      </c>
      <c r="K20" s="346" t="s">
        <v>739</v>
      </c>
      <c r="M20" s="167">
        <v>1</v>
      </c>
      <c r="N20" s="167">
        <v>11</v>
      </c>
      <c r="O20" s="167">
        <v>2020</v>
      </c>
      <c r="P20" s="297" t="s">
        <v>475</v>
      </c>
      <c r="Q20" s="350" t="s">
        <v>739</v>
      </c>
      <c r="R20" s="305">
        <v>0</v>
      </c>
      <c r="S20" s="173"/>
      <c r="T20" s="173"/>
      <c r="U20" s="173"/>
    </row>
    <row r="21" spans="2:28" x14ac:dyDescent="0.25">
      <c r="B21" s="297">
        <v>2031</v>
      </c>
      <c r="C21" s="336" t="s">
        <v>739</v>
      </c>
      <c r="D21" s="337" t="s">
        <v>739</v>
      </c>
      <c r="G21" s="167" t="s">
        <v>294</v>
      </c>
      <c r="H21" s="297">
        <v>12</v>
      </c>
      <c r="I21" s="344" t="s">
        <v>739</v>
      </c>
      <c r="J21" s="345" t="s">
        <v>739</v>
      </c>
      <c r="K21" s="346" t="s">
        <v>739</v>
      </c>
      <c r="M21" s="167">
        <v>1</v>
      </c>
      <c r="N21" s="167">
        <v>12</v>
      </c>
      <c r="O21" s="167">
        <v>2020</v>
      </c>
      <c r="P21" s="297" t="s">
        <v>476</v>
      </c>
      <c r="Q21" s="351" t="s">
        <v>739</v>
      </c>
      <c r="R21" s="305">
        <v>0</v>
      </c>
      <c r="S21" s="173"/>
      <c r="T21" s="173"/>
      <c r="U21" s="173"/>
    </row>
    <row r="22" spans="2:28" ht="13.5" thickBot="1" x14ac:dyDescent="0.3">
      <c r="B22" s="297">
        <v>2032</v>
      </c>
      <c r="C22" s="336" t="s">
        <v>739</v>
      </c>
      <c r="D22" s="337" t="s">
        <v>739</v>
      </c>
      <c r="G22" s="167"/>
      <c r="H22" s="297" t="s">
        <v>293</v>
      </c>
      <c r="I22" s="347" t="s">
        <v>739</v>
      </c>
      <c r="J22" s="348" t="s">
        <v>739</v>
      </c>
      <c r="K22" s="349" t="s">
        <v>739</v>
      </c>
      <c r="M22" s="167">
        <v>2</v>
      </c>
      <c r="N22" s="167">
        <v>1</v>
      </c>
      <c r="O22" s="167">
        <v>2021</v>
      </c>
      <c r="P22" s="297" t="s">
        <v>477</v>
      </c>
      <c r="Q22" s="351" t="s">
        <v>739</v>
      </c>
      <c r="R22" s="305">
        <v>0</v>
      </c>
      <c r="S22" s="173"/>
      <c r="T22" s="173"/>
      <c r="U22" s="173"/>
    </row>
    <row r="23" spans="2:28" ht="14.25" thickTop="1" thickBot="1" x14ac:dyDescent="0.3">
      <c r="B23" s="297">
        <v>2033</v>
      </c>
      <c r="C23" s="336" t="s">
        <v>739</v>
      </c>
      <c r="D23" s="337" t="s">
        <v>739</v>
      </c>
      <c r="M23" s="167">
        <v>2</v>
      </c>
      <c r="N23" s="167">
        <v>2</v>
      </c>
      <c r="O23" s="167">
        <v>2021</v>
      </c>
      <c r="P23" s="297" t="s">
        <v>478</v>
      </c>
      <c r="Q23" s="351" t="s">
        <v>739</v>
      </c>
      <c r="R23" s="307">
        <v>0</v>
      </c>
      <c r="S23" s="306" t="s">
        <v>292</v>
      </c>
      <c r="T23" s="306" t="s">
        <v>291</v>
      </c>
      <c r="U23" s="173"/>
    </row>
    <row r="24" spans="2:28" ht="13.5" thickTop="1" x14ac:dyDescent="0.25">
      <c r="B24" s="297">
        <v>2034</v>
      </c>
      <c r="C24" s="336" t="s">
        <v>739</v>
      </c>
      <c r="D24" s="337" t="s">
        <v>739</v>
      </c>
      <c r="M24" s="167">
        <v>2</v>
      </c>
      <c r="N24" s="167">
        <v>3</v>
      </c>
      <c r="O24" s="167">
        <v>2021</v>
      </c>
      <c r="P24" s="297" t="s">
        <v>479</v>
      </c>
      <c r="Q24" s="352" t="s">
        <v>739</v>
      </c>
      <c r="R24" s="354" t="s">
        <v>739</v>
      </c>
      <c r="S24" s="354" t="s">
        <v>739</v>
      </c>
      <c r="T24" s="355" t="s">
        <v>739</v>
      </c>
    </row>
    <row r="25" spans="2:28" x14ac:dyDescent="0.25">
      <c r="B25" s="297">
        <v>2035</v>
      </c>
      <c r="C25" s="336" t="s">
        <v>739</v>
      </c>
      <c r="D25" s="337" t="s">
        <v>739</v>
      </c>
      <c r="M25" s="167">
        <v>2</v>
      </c>
      <c r="N25" s="167">
        <v>4</v>
      </c>
      <c r="O25" s="167">
        <v>2021</v>
      </c>
      <c r="P25" s="297" t="s">
        <v>480</v>
      </c>
      <c r="Q25" s="352" t="s">
        <v>739</v>
      </c>
      <c r="R25" s="356" t="s">
        <v>739</v>
      </c>
      <c r="S25" s="356" t="s">
        <v>739</v>
      </c>
      <c r="T25" s="355" t="s">
        <v>739</v>
      </c>
    </row>
    <row r="26" spans="2:28" x14ac:dyDescent="0.25">
      <c r="B26" s="297">
        <v>2036</v>
      </c>
      <c r="C26" s="336" t="s">
        <v>739</v>
      </c>
      <c r="D26" s="337" t="s">
        <v>739</v>
      </c>
      <c r="M26" s="167">
        <v>2</v>
      </c>
      <c r="N26" s="167">
        <v>5</v>
      </c>
      <c r="O26" s="167">
        <v>2021</v>
      </c>
      <c r="P26" s="297" t="s">
        <v>481</v>
      </c>
      <c r="Q26" s="352" t="s">
        <v>739</v>
      </c>
      <c r="R26" s="356" t="s">
        <v>739</v>
      </c>
      <c r="S26" s="356" t="s">
        <v>739</v>
      </c>
      <c r="T26" s="355" t="s">
        <v>739</v>
      </c>
    </row>
    <row r="27" spans="2:28" x14ac:dyDescent="0.25">
      <c r="B27" s="297">
        <v>2037</v>
      </c>
      <c r="C27" s="336" t="s">
        <v>739</v>
      </c>
      <c r="D27" s="337" t="s">
        <v>739</v>
      </c>
      <c r="M27" s="167">
        <v>2</v>
      </c>
      <c r="N27" s="167">
        <v>6</v>
      </c>
      <c r="O27" s="167">
        <v>2021</v>
      </c>
      <c r="P27" s="297" t="s">
        <v>482</v>
      </c>
      <c r="Q27" s="352" t="s">
        <v>739</v>
      </c>
      <c r="R27" s="356" t="s">
        <v>739</v>
      </c>
      <c r="S27" s="356" t="s">
        <v>739</v>
      </c>
      <c r="T27" s="355" t="s">
        <v>739</v>
      </c>
    </row>
    <row r="28" spans="2:28" x14ac:dyDescent="0.25">
      <c r="B28" s="297">
        <v>2038</v>
      </c>
      <c r="C28" s="336" t="s">
        <v>739</v>
      </c>
      <c r="D28" s="337" t="s">
        <v>739</v>
      </c>
      <c r="M28" s="167">
        <v>2</v>
      </c>
      <c r="N28" s="167">
        <v>7</v>
      </c>
      <c r="O28" s="167">
        <v>2021</v>
      </c>
      <c r="P28" s="297" t="s">
        <v>483</v>
      </c>
      <c r="Q28" s="352" t="s">
        <v>739</v>
      </c>
      <c r="R28" s="356" t="s">
        <v>739</v>
      </c>
      <c r="S28" s="356" t="s">
        <v>739</v>
      </c>
      <c r="T28" s="355" t="s">
        <v>739</v>
      </c>
    </row>
    <row r="29" spans="2:28" x14ac:dyDescent="0.25">
      <c r="B29" s="297">
        <v>2039</v>
      </c>
      <c r="C29" s="336" t="s">
        <v>739</v>
      </c>
      <c r="D29" s="337" t="s">
        <v>739</v>
      </c>
      <c r="M29" s="167">
        <v>2</v>
      </c>
      <c r="N29" s="167">
        <v>8</v>
      </c>
      <c r="O29" s="167">
        <v>2021</v>
      </c>
      <c r="P29" s="297" t="s">
        <v>484</v>
      </c>
      <c r="Q29" s="352" t="s">
        <v>739</v>
      </c>
      <c r="R29" s="356" t="s">
        <v>739</v>
      </c>
      <c r="S29" s="356" t="s">
        <v>739</v>
      </c>
      <c r="T29" s="355" t="s">
        <v>739</v>
      </c>
    </row>
    <row r="30" spans="2:28" ht="13.5" x14ac:dyDescent="0.25">
      <c r="B30" s="297">
        <v>2040</v>
      </c>
      <c r="C30" s="338" t="s">
        <v>739</v>
      </c>
      <c r="D30" s="337" t="s">
        <v>739</v>
      </c>
      <c r="M30" s="167">
        <v>2</v>
      </c>
      <c r="N30" s="167">
        <v>9</v>
      </c>
      <c r="O30" s="167">
        <v>2021</v>
      </c>
      <c r="P30" s="297" t="s">
        <v>485</v>
      </c>
      <c r="Q30" s="352" t="s">
        <v>739</v>
      </c>
      <c r="R30" s="356" t="s">
        <v>739</v>
      </c>
      <c r="S30" s="356" t="s">
        <v>739</v>
      </c>
      <c r="T30" s="355" t="s">
        <v>739</v>
      </c>
      <c r="AB30" s="178" t="s">
        <v>290</v>
      </c>
    </row>
    <row r="31" spans="2:28" ht="14.25" thickBot="1" x14ac:dyDescent="0.3">
      <c r="B31" s="297">
        <v>2041</v>
      </c>
      <c r="C31" s="339" t="s">
        <v>739</v>
      </c>
      <c r="D31" s="340" t="s">
        <v>739</v>
      </c>
      <c r="M31" s="167">
        <v>2</v>
      </c>
      <c r="N31" s="167">
        <v>10</v>
      </c>
      <c r="O31" s="167">
        <v>2021</v>
      </c>
      <c r="P31" s="297" t="s">
        <v>486</v>
      </c>
      <c r="Q31" s="352" t="s">
        <v>739</v>
      </c>
      <c r="R31" s="356" t="s">
        <v>739</v>
      </c>
      <c r="S31" s="356" t="s">
        <v>739</v>
      </c>
      <c r="T31" s="355" t="s">
        <v>739</v>
      </c>
      <c r="AB31" s="178" t="s">
        <v>289</v>
      </c>
    </row>
    <row r="32" spans="2:28" ht="15" thickTop="1" thickBot="1" x14ac:dyDescent="0.3">
      <c r="M32" s="167">
        <v>2</v>
      </c>
      <c r="N32" s="167">
        <v>11</v>
      </c>
      <c r="O32" s="167">
        <v>2021</v>
      </c>
      <c r="P32" s="297" t="s">
        <v>487</v>
      </c>
      <c r="Q32" s="352" t="s">
        <v>739</v>
      </c>
      <c r="R32" s="356" t="s">
        <v>739</v>
      </c>
      <c r="S32" s="356" t="s">
        <v>739</v>
      </c>
      <c r="T32" s="355" t="s">
        <v>739</v>
      </c>
      <c r="V32" s="178" t="s">
        <v>288</v>
      </c>
      <c r="W32" s="178" t="s">
        <v>287</v>
      </c>
      <c r="X32" s="178" t="s">
        <v>286</v>
      </c>
      <c r="Y32" s="178" t="s">
        <v>285</v>
      </c>
      <c r="Z32" s="178" t="s">
        <v>284</v>
      </c>
      <c r="AA32" s="178" t="s">
        <v>283</v>
      </c>
      <c r="AB32" s="178" t="s">
        <v>282</v>
      </c>
    </row>
    <row r="33" spans="13:28" ht="13.5" thickTop="1" x14ac:dyDescent="0.25">
      <c r="M33" s="167">
        <v>2</v>
      </c>
      <c r="N33" s="167">
        <v>12</v>
      </c>
      <c r="O33" s="167">
        <v>2021</v>
      </c>
      <c r="P33" s="297" t="s">
        <v>488</v>
      </c>
      <c r="Q33" s="352" t="s">
        <v>739</v>
      </c>
      <c r="R33" s="356" t="s">
        <v>739</v>
      </c>
      <c r="S33" s="356" t="s">
        <v>739</v>
      </c>
      <c r="T33" s="355" t="s">
        <v>739</v>
      </c>
      <c r="V33" s="359" t="s">
        <v>739</v>
      </c>
      <c r="W33" s="360" t="s">
        <v>739</v>
      </c>
      <c r="X33" s="361" t="s">
        <v>739</v>
      </c>
      <c r="Y33" s="361" t="s">
        <v>739</v>
      </c>
      <c r="Z33" s="360" t="s">
        <v>739</v>
      </c>
      <c r="AA33" s="360" t="s">
        <v>739</v>
      </c>
      <c r="AB33" s="362" t="s">
        <v>739</v>
      </c>
    </row>
    <row r="34" spans="13:28" x14ac:dyDescent="0.25">
      <c r="M34" s="167">
        <v>3</v>
      </c>
      <c r="N34" s="170">
        <v>1</v>
      </c>
      <c r="O34" s="170">
        <v>2022</v>
      </c>
      <c r="P34" s="299" t="s">
        <v>489</v>
      </c>
      <c r="Q34" s="352" t="s">
        <v>739</v>
      </c>
      <c r="R34" s="356" t="s">
        <v>739</v>
      </c>
      <c r="S34" s="356" t="s">
        <v>739</v>
      </c>
      <c r="T34" s="355" t="s">
        <v>739</v>
      </c>
      <c r="V34" s="363" t="s">
        <v>739</v>
      </c>
      <c r="W34" s="364" t="s">
        <v>739</v>
      </c>
      <c r="X34" s="365" t="s">
        <v>739</v>
      </c>
      <c r="Y34" s="364" t="s">
        <v>739</v>
      </c>
      <c r="Z34" s="364" t="s">
        <v>739</v>
      </c>
      <c r="AA34" s="364" t="s">
        <v>739</v>
      </c>
      <c r="AB34" s="355" t="s">
        <v>739</v>
      </c>
    </row>
    <row r="35" spans="13:28" x14ac:dyDescent="0.25">
      <c r="M35" s="167">
        <v>3</v>
      </c>
      <c r="N35" s="170">
        <v>2</v>
      </c>
      <c r="O35" s="170">
        <v>2022</v>
      </c>
      <c r="P35" s="299" t="s">
        <v>490</v>
      </c>
      <c r="Q35" s="352" t="s">
        <v>739</v>
      </c>
      <c r="R35" s="356" t="s">
        <v>739</v>
      </c>
      <c r="S35" s="356" t="s">
        <v>739</v>
      </c>
      <c r="T35" s="355" t="s">
        <v>739</v>
      </c>
      <c r="V35" s="363" t="s">
        <v>739</v>
      </c>
      <c r="W35" s="364" t="s">
        <v>739</v>
      </c>
      <c r="X35" s="365" t="s">
        <v>739</v>
      </c>
      <c r="Y35" s="364" t="s">
        <v>739</v>
      </c>
      <c r="Z35" s="364" t="s">
        <v>739</v>
      </c>
      <c r="AA35" s="364" t="s">
        <v>739</v>
      </c>
      <c r="AB35" s="355" t="s">
        <v>739</v>
      </c>
    </row>
    <row r="36" spans="13:28" x14ac:dyDescent="0.25">
      <c r="M36" s="167">
        <v>3</v>
      </c>
      <c r="N36" s="169">
        <v>3</v>
      </c>
      <c r="O36" s="169">
        <v>2022</v>
      </c>
      <c r="P36" s="300" t="s">
        <v>491</v>
      </c>
      <c r="Q36" s="352" t="s">
        <v>739</v>
      </c>
      <c r="R36" s="356" t="s">
        <v>739</v>
      </c>
      <c r="S36" s="356" t="s">
        <v>739</v>
      </c>
      <c r="T36" s="355" t="s">
        <v>739</v>
      </c>
      <c r="U36" s="168"/>
      <c r="V36" s="363" t="s">
        <v>739</v>
      </c>
      <c r="W36" s="364" t="s">
        <v>739</v>
      </c>
      <c r="X36" s="365" t="s">
        <v>739</v>
      </c>
      <c r="Y36" s="364" t="s">
        <v>739</v>
      </c>
      <c r="Z36" s="364" t="s">
        <v>739</v>
      </c>
      <c r="AA36" s="364" t="s">
        <v>739</v>
      </c>
      <c r="AB36" s="355" t="s">
        <v>739</v>
      </c>
    </row>
    <row r="37" spans="13:28" x14ac:dyDescent="0.25">
      <c r="M37" s="167">
        <v>3</v>
      </c>
      <c r="N37" s="170">
        <v>4</v>
      </c>
      <c r="O37" s="170">
        <v>2022</v>
      </c>
      <c r="P37" s="299" t="s">
        <v>492</v>
      </c>
      <c r="Q37" s="352" t="s">
        <v>739</v>
      </c>
      <c r="R37" s="356" t="s">
        <v>739</v>
      </c>
      <c r="S37" s="356" t="s">
        <v>739</v>
      </c>
      <c r="T37" s="355" t="s">
        <v>739</v>
      </c>
      <c r="V37" s="363" t="s">
        <v>739</v>
      </c>
      <c r="W37" s="364" t="s">
        <v>739</v>
      </c>
      <c r="X37" s="365" t="s">
        <v>739</v>
      </c>
      <c r="Y37" s="364" t="s">
        <v>739</v>
      </c>
      <c r="Z37" s="364" t="s">
        <v>739</v>
      </c>
      <c r="AA37" s="364" t="s">
        <v>739</v>
      </c>
      <c r="AB37" s="355" t="s">
        <v>739</v>
      </c>
    </row>
    <row r="38" spans="13:28" x14ac:dyDescent="0.25">
      <c r="M38" s="167">
        <v>3</v>
      </c>
      <c r="N38" s="170">
        <v>5</v>
      </c>
      <c r="O38" s="170">
        <v>2022</v>
      </c>
      <c r="P38" s="299" t="s">
        <v>493</v>
      </c>
      <c r="Q38" s="352" t="s">
        <v>739</v>
      </c>
      <c r="R38" s="356" t="s">
        <v>739</v>
      </c>
      <c r="S38" s="356" t="s">
        <v>739</v>
      </c>
      <c r="T38" s="355" t="s">
        <v>739</v>
      </c>
      <c r="V38" s="363" t="s">
        <v>739</v>
      </c>
      <c r="W38" s="364" t="s">
        <v>739</v>
      </c>
      <c r="X38" s="365" t="s">
        <v>739</v>
      </c>
      <c r="Y38" s="364" t="s">
        <v>739</v>
      </c>
      <c r="Z38" s="364" t="s">
        <v>739</v>
      </c>
      <c r="AA38" s="364" t="s">
        <v>739</v>
      </c>
      <c r="AB38" s="355" t="s">
        <v>739</v>
      </c>
    </row>
    <row r="39" spans="13:28" x14ac:dyDescent="0.25">
      <c r="M39" s="167">
        <v>3</v>
      </c>
      <c r="N39" s="169">
        <v>6</v>
      </c>
      <c r="O39" s="169">
        <v>2022</v>
      </c>
      <c r="P39" s="300" t="s">
        <v>494</v>
      </c>
      <c r="Q39" s="352" t="s">
        <v>739</v>
      </c>
      <c r="R39" s="356" t="s">
        <v>739</v>
      </c>
      <c r="S39" s="356" t="s">
        <v>739</v>
      </c>
      <c r="T39" s="355" t="s">
        <v>739</v>
      </c>
      <c r="U39" s="168"/>
      <c r="V39" s="363" t="s">
        <v>739</v>
      </c>
      <c r="W39" s="364" t="s">
        <v>739</v>
      </c>
      <c r="X39" s="365" t="s">
        <v>739</v>
      </c>
      <c r="Y39" s="364" t="s">
        <v>739</v>
      </c>
      <c r="Z39" s="364" t="s">
        <v>739</v>
      </c>
      <c r="AA39" s="364" t="s">
        <v>739</v>
      </c>
      <c r="AB39" s="355" t="s">
        <v>739</v>
      </c>
    </row>
    <row r="40" spans="13:28" x14ac:dyDescent="0.25">
      <c r="M40" s="167">
        <v>3</v>
      </c>
      <c r="N40" s="170">
        <v>7</v>
      </c>
      <c r="O40" s="170">
        <v>2022</v>
      </c>
      <c r="P40" s="299" t="s">
        <v>495</v>
      </c>
      <c r="Q40" s="352" t="s">
        <v>739</v>
      </c>
      <c r="R40" s="356" t="s">
        <v>739</v>
      </c>
      <c r="S40" s="356" t="s">
        <v>739</v>
      </c>
      <c r="T40" s="355" t="s">
        <v>739</v>
      </c>
      <c r="V40" s="363" t="s">
        <v>739</v>
      </c>
      <c r="W40" s="364" t="s">
        <v>739</v>
      </c>
      <c r="X40" s="365" t="s">
        <v>739</v>
      </c>
      <c r="Y40" s="364" t="s">
        <v>739</v>
      </c>
      <c r="Z40" s="364" t="s">
        <v>739</v>
      </c>
      <c r="AA40" s="364" t="s">
        <v>739</v>
      </c>
      <c r="AB40" s="355" t="s">
        <v>739</v>
      </c>
    </row>
    <row r="41" spans="13:28" x14ac:dyDescent="0.25">
      <c r="M41" s="167">
        <v>3</v>
      </c>
      <c r="N41" s="170">
        <v>8</v>
      </c>
      <c r="O41" s="170">
        <v>2022</v>
      </c>
      <c r="P41" s="299" t="s">
        <v>496</v>
      </c>
      <c r="Q41" s="352" t="s">
        <v>739</v>
      </c>
      <c r="R41" s="356" t="s">
        <v>739</v>
      </c>
      <c r="S41" s="356" t="s">
        <v>739</v>
      </c>
      <c r="T41" s="355" t="s">
        <v>739</v>
      </c>
      <c r="V41" s="363" t="s">
        <v>739</v>
      </c>
      <c r="W41" s="364" t="s">
        <v>739</v>
      </c>
      <c r="X41" s="365" t="s">
        <v>739</v>
      </c>
      <c r="Y41" s="364" t="s">
        <v>739</v>
      </c>
      <c r="Z41" s="364" t="s">
        <v>739</v>
      </c>
      <c r="AA41" s="364" t="s">
        <v>739</v>
      </c>
      <c r="AB41" s="355" t="s">
        <v>739</v>
      </c>
    </row>
    <row r="42" spans="13:28" x14ac:dyDescent="0.25">
      <c r="M42" s="167">
        <v>3</v>
      </c>
      <c r="N42" s="169">
        <v>9</v>
      </c>
      <c r="O42" s="169">
        <v>2022</v>
      </c>
      <c r="P42" s="300" t="s">
        <v>497</v>
      </c>
      <c r="Q42" s="352" t="s">
        <v>739</v>
      </c>
      <c r="R42" s="356" t="s">
        <v>739</v>
      </c>
      <c r="S42" s="356" t="s">
        <v>739</v>
      </c>
      <c r="T42" s="355" t="s">
        <v>739</v>
      </c>
      <c r="U42" s="168"/>
      <c r="V42" s="363" t="s">
        <v>739</v>
      </c>
      <c r="W42" s="364" t="s">
        <v>739</v>
      </c>
      <c r="X42" s="365" t="s">
        <v>739</v>
      </c>
      <c r="Y42" s="364" t="s">
        <v>739</v>
      </c>
      <c r="Z42" s="364" t="s">
        <v>739</v>
      </c>
      <c r="AA42" s="364" t="s">
        <v>739</v>
      </c>
      <c r="AB42" s="355" t="s">
        <v>739</v>
      </c>
    </row>
    <row r="43" spans="13:28" x14ac:dyDescent="0.25">
      <c r="M43" s="167">
        <v>3</v>
      </c>
      <c r="N43" s="170">
        <v>10</v>
      </c>
      <c r="O43" s="170">
        <v>2022</v>
      </c>
      <c r="P43" s="299" t="s">
        <v>498</v>
      </c>
      <c r="Q43" s="352" t="s">
        <v>739</v>
      </c>
      <c r="R43" s="356" t="s">
        <v>739</v>
      </c>
      <c r="S43" s="356" t="s">
        <v>739</v>
      </c>
      <c r="T43" s="355" t="s">
        <v>739</v>
      </c>
      <c r="V43" s="363" t="s">
        <v>739</v>
      </c>
      <c r="W43" s="364" t="s">
        <v>739</v>
      </c>
      <c r="X43" s="365" t="s">
        <v>739</v>
      </c>
      <c r="Y43" s="364" t="s">
        <v>739</v>
      </c>
      <c r="Z43" s="364" t="s">
        <v>739</v>
      </c>
      <c r="AA43" s="364" t="s">
        <v>739</v>
      </c>
      <c r="AB43" s="355" t="s">
        <v>739</v>
      </c>
    </row>
    <row r="44" spans="13:28" x14ac:dyDescent="0.25">
      <c r="M44" s="167">
        <v>3</v>
      </c>
      <c r="N44" s="170">
        <v>11</v>
      </c>
      <c r="O44" s="170">
        <v>2022</v>
      </c>
      <c r="P44" s="299" t="s">
        <v>499</v>
      </c>
      <c r="Q44" s="352" t="s">
        <v>739</v>
      </c>
      <c r="R44" s="356" t="s">
        <v>739</v>
      </c>
      <c r="S44" s="356" t="s">
        <v>739</v>
      </c>
      <c r="T44" s="355" t="s">
        <v>739</v>
      </c>
      <c r="V44" s="363" t="s">
        <v>739</v>
      </c>
      <c r="W44" s="364" t="s">
        <v>739</v>
      </c>
      <c r="X44" s="365" t="s">
        <v>739</v>
      </c>
      <c r="Y44" s="364" t="s">
        <v>739</v>
      </c>
      <c r="Z44" s="364" t="s">
        <v>739</v>
      </c>
      <c r="AA44" s="364" t="s">
        <v>739</v>
      </c>
      <c r="AB44" s="355" t="s">
        <v>739</v>
      </c>
    </row>
    <row r="45" spans="13:28" ht="13.5" thickBot="1" x14ac:dyDescent="0.3">
      <c r="M45" s="167">
        <v>3</v>
      </c>
      <c r="N45" s="169">
        <v>12</v>
      </c>
      <c r="O45" s="169">
        <v>2022</v>
      </c>
      <c r="P45" s="300" t="s">
        <v>500</v>
      </c>
      <c r="Q45" s="352" t="s">
        <v>739</v>
      </c>
      <c r="R45" s="356" t="s">
        <v>739</v>
      </c>
      <c r="S45" s="356" t="s">
        <v>739</v>
      </c>
      <c r="T45" s="355" t="s">
        <v>739</v>
      </c>
      <c r="U45" s="168"/>
      <c r="V45" s="366" t="s">
        <v>739</v>
      </c>
      <c r="W45" s="367" t="s">
        <v>739</v>
      </c>
      <c r="X45" s="368" t="s">
        <v>739</v>
      </c>
      <c r="Y45" s="367" t="s">
        <v>739</v>
      </c>
      <c r="Z45" s="367" t="s">
        <v>739</v>
      </c>
      <c r="AA45" s="367" t="s">
        <v>739</v>
      </c>
      <c r="AB45" s="358" t="s">
        <v>739</v>
      </c>
    </row>
    <row r="46" spans="13:28" ht="14.25" thickTop="1" thickBot="1" x14ac:dyDescent="0.3">
      <c r="M46" s="167">
        <v>4</v>
      </c>
      <c r="N46" s="167">
        <v>1</v>
      </c>
      <c r="O46" s="167">
        <v>2023</v>
      </c>
      <c r="P46" s="297" t="s">
        <v>501</v>
      </c>
      <c r="Q46" s="352" t="s">
        <v>739</v>
      </c>
      <c r="R46" s="356" t="s">
        <v>739</v>
      </c>
      <c r="S46" s="356" t="s">
        <v>739</v>
      </c>
      <c r="T46" s="355" t="s">
        <v>739</v>
      </c>
      <c r="U46" s="177">
        <v>44926</v>
      </c>
      <c r="V46" s="302">
        <v>649774540.08999991</v>
      </c>
      <c r="W46" s="302">
        <v>658438710.08999991</v>
      </c>
      <c r="X46" s="302">
        <v>658693917.70421124</v>
      </c>
      <c r="Y46" s="302">
        <v>255207.61421129107</v>
      </c>
      <c r="Z46" s="302">
        <v>-8919377.6142112911</v>
      </c>
      <c r="AA46" s="302">
        <v>-8919.3776142112929</v>
      </c>
      <c r="AB46" s="302"/>
    </row>
    <row r="47" spans="13:28" ht="14.25" thickTop="1" thickBot="1" x14ac:dyDescent="0.3">
      <c r="M47" s="167">
        <v>4</v>
      </c>
      <c r="N47" s="167">
        <v>2</v>
      </c>
      <c r="O47" s="167">
        <v>2023</v>
      </c>
      <c r="P47" s="297" t="s">
        <v>502</v>
      </c>
      <c r="Q47" s="353" t="s">
        <v>739</v>
      </c>
      <c r="R47" s="357" t="s">
        <v>739</v>
      </c>
      <c r="S47" s="357" t="s">
        <v>739</v>
      </c>
      <c r="T47" s="358" t="s">
        <v>739</v>
      </c>
      <c r="U47" s="155" t="s">
        <v>281</v>
      </c>
      <c r="X47" s="159">
        <v>658693917.70421124</v>
      </c>
    </row>
    <row r="48" spans="13:28" ht="13.5" thickTop="1" x14ac:dyDescent="0.25">
      <c r="M48" s="167">
        <v>4</v>
      </c>
      <c r="N48" s="167">
        <v>3</v>
      </c>
      <c r="O48" s="167">
        <v>2023</v>
      </c>
      <c r="P48" s="167" t="s">
        <v>503</v>
      </c>
      <c r="Q48" s="303"/>
      <c r="R48" s="303"/>
      <c r="V48" s="171"/>
      <c r="W48" s="158"/>
      <c r="X48" s="176">
        <v>0</v>
      </c>
    </row>
    <row r="49" spans="13:23" x14ac:dyDescent="0.25">
      <c r="M49" s="167">
        <v>4</v>
      </c>
      <c r="N49" s="167">
        <v>4</v>
      </c>
      <c r="O49" s="167">
        <v>2023</v>
      </c>
      <c r="P49" s="167" t="s">
        <v>504</v>
      </c>
      <c r="Q49" s="174"/>
      <c r="R49" s="174"/>
      <c r="W49" s="175"/>
    </row>
    <row r="50" spans="13:23" x14ac:dyDescent="0.25">
      <c r="M50" s="167">
        <v>4</v>
      </c>
      <c r="N50" s="167">
        <v>5</v>
      </c>
      <c r="O50" s="167">
        <v>2023</v>
      </c>
      <c r="P50" s="167" t="s">
        <v>505</v>
      </c>
      <c r="Q50" s="174"/>
      <c r="R50" s="174"/>
    </row>
    <row r="51" spans="13:23" x14ac:dyDescent="0.25">
      <c r="M51" s="167">
        <v>4</v>
      </c>
      <c r="N51" s="167">
        <v>6</v>
      </c>
      <c r="O51" s="167">
        <v>2023</v>
      </c>
      <c r="P51" s="167" t="s">
        <v>506</v>
      </c>
      <c r="Q51" s="174"/>
      <c r="R51" s="174"/>
    </row>
    <row r="52" spans="13:23" x14ac:dyDescent="0.25">
      <c r="M52" s="167">
        <v>4</v>
      </c>
      <c r="N52" s="167">
        <v>7</v>
      </c>
      <c r="O52" s="167">
        <v>2023</v>
      </c>
      <c r="P52" s="167" t="s">
        <v>507</v>
      </c>
      <c r="Q52" s="174"/>
      <c r="R52" s="174"/>
    </row>
    <row r="53" spans="13:23" x14ac:dyDescent="0.25">
      <c r="M53" s="167">
        <v>4</v>
      </c>
      <c r="N53" s="167">
        <v>8</v>
      </c>
      <c r="O53" s="167">
        <v>2023</v>
      </c>
      <c r="P53" s="167" t="s">
        <v>508</v>
      </c>
      <c r="Q53" s="174"/>
      <c r="R53" s="174"/>
    </row>
    <row r="54" spans="13:23" x14ac:dyDescent="0.25">
      <c r="M54" s="167">
        <v>4</v>
      </c>
      <c r="N54" s="167">
        <v>9</v>
      </c>
      <c r="O54" s="167">
        <v>2023</v>
      </c>
      <c r="P54" s="167" t="s">
        <v>509</v>
      </c>
      <c r="Q54" s="174"/>
      <c r="R54" s="174"/>
    </row>
    <row r="55" spans="13:23" x14ac:dyDescent="0.25">
      <c r="M55" s="167">
        <v>4</v>
      </c>
      <c r="N55" s="167">
        <v>10</v>
      </c>
      <c r="O55" s="167">
        <v>2023</v>
      </c>
      <c r="P55" s="167" t="s">
        <v>510</v>
      </c>
      <c r="Q55" s="174"/>
      <c r="R55" s="174"/>
    </row>
    <row r="56" spans="13:23" x14ac:dyDescent="0.25">
      <c r="M56" s="167">
        <v>4</v>
      </c>
      <c r="N56" s="167">
        <v>11</v>
      </c>
      <c r="O56" s="167">
        <v>2023</v>
      </c>
      <c r="P56" s="167" t="s">
        <v>511</v>
      </c>
      <c r="Q56" s="174"/>
      <c r="R56" s="174"/>
    </row>
    <row r="57" spans="13:23" x14ac:dyDescent="0.25">
      <c r="M57" s="167">
        <v>4</v>
      </c>
      <c r="N57" s="167">
        <v>12</v>
      </c>
      <c r="O57" s="167">
        <v>2023</v>
      </c>
      <c r="P57" s="167" t="s">
        <v>512</v>
      </c>
      <c r="Q57" s="174"/>
      <c r="R57" s="174"/>
    </row>
    <row r="58" spans="13:23" x14ac:dyDescent="0.25">
      <c r="M58" s="167">
        <v>5</v>
      </c>
      <c r="N58" s="167">
        <v>1</v>
      </c>
      <c r="O58" s="167">
        <v>2024</v>
      </c>
      <c r="P58" s="167" t="s">
        <v>513</v>
      </c>
      <c r="Q58" s="174"/>
      <c r="R58" s="174"/>
    </row>
    <row r="59" spans="13:23" x14ac:dyDescent="0.25">
      <c r="M59" s="167">
        <v>5</v>
      </c>
      <c r="N59" s="167">
        <v>2</v>
      </c>
      <c r="O59" s="167">
        <v>2024</v>
      </c>
      <c r="P59" s="167" t="s">
        <v>514</v>
      </c>
      <c r="Q59" s="174"/>
      <c r="R59" s="174"/>
    </row>
    <row r="60" spans="13:23" x14ac:dyDescent="0.25">
      <c r="M60" s="167">
        <v>5</v>
      </c>
      <c r="N60" s="167">
        <v>3</v>
      </c>
      <c r="O60" s="167">
        <v>2024</v>
      </c>
      <c r="P60" s="167" t="s">
        <v>515</v>
      </c>
      <c r="Q60" s="174"/>
      <c r="R60" s="174"/>
    </row>
    <row r="61" spans="13:23" x14ac:dyDescent="0.25">
      <c r="M61" s="167">
        <v>5</v>
      </c>
      <c r="N61" s="167">
        <v>4</v>
      </c>
      <c r="O61" s="167">
        <v>2024</v>
      </c>
      <c r="P61" s="167" t="s">
        <v>516</v>
      </c>
      <c r="Q61" s="174"/>
      <c r="R61" s="174"/>
    </row>
    <row r="62" spans="13:23" x14ac:dyDescent="0.25">
      <c r="M62" s="167">
        <v>5</v>
      </c>
      <c r="N62" s="167">
        <v>5</v>
      </c>
      <c r="O62" s="167">
        <v>2024</v>
      </c>
      <c r="P62" s="167" t="s">
        <v>517</v>
      </c>
      <c r="Q62" s="174"/>
      <c r="R62" s="174"/>
    </row>
    <row r="63" spans="13:23" x14ac:dyDescent="0.25">
      <c r="M63" s="167">
        <v>5</v>
      </c>
      <c r="N63" s="167">
        <v>6</v>
      </c>
      <c r="O63" s="167">
        <v>2024</v>
      </c>
      <c r="P63" s="167" t="s">
        <v>518</v>
      </c>
      <c r="Q63" s="174"/>
      <c r="R63" s="174"/>
    </row>
    <row r="64" spans="13:23" x14ac:dyDescent="0.25">
      <c r="M64" s="167">
        <v>5</v>
      </c>
      <c r="N64" s="167">
        <v>7</v>
      </c>
      <c r="O64" s="167">
        <v>2024</v>
      </c>
      <c r="P64" s="167" t="s">
        <v>519</v>
      </c>
      <c r="Q64" s="174"/>
      <c r="R64" s="174"/>
    </row>
    <row r="65" spans="13:18" x14ac:dyDescent="0.25">
      <c r="M65" s="167">
        <v>5</v>
      </c>
      <c r="N65" s="167">
        <v>8</v>
      </c>
      <c r="O65" s="167">
        <v>2024</v>
      </c>
      <c r="P65" s="167" t="s">
        <v>520</v>
      </c>
      <c r="Q65" s="174"/>
      <c r="R65" s="174"/>
    </row>
    <row r="66" spans="13:18" x14ac:dyDescent="0.25">
      <c r="M66" s="167">
        <v>5</v>
      </c>
      <c r="N66" s="167">
        <v>9</v>
      </c>
      <c r="O66" s="167">
        <v>2024</v>
      </c>
      <c r="P66" s="167" t="s">
        <v>521</v>
      </c>
      <c r="Q66" s="174"/>
      <c r="R66" s="174"/>
    </row>
    <row r="67" spans="13:18" x14ac:dyDescent="0.25">
      <c r="M67" s="167">
        <v>5</v>
      </c>
      <c r="N67" s="167">
        <v>10</v>
      </c>
      <c r="O67" s="167">
        <v>2024</v>
      </c>
      <c r="P67" s="167" t="s">
        <v>522</v>
      </c>
      <c r="Q67" s="174"/>
      <c r="R67" s="174"/>
    </row>
    <row r="68" spans="13:18" x14ac:dyDescent="0.25">
      <c r="M68" s="167">
        <v>5</v>
      </c>
      <c r="N68" s="167">
        <v>11</v>
      </c>
      <c r="O68" s="167">
        <v>2024</v>
      </c>
      <c r="P68" s="167" t="s">
        <v>523</v>
      </c>
      <c r="Q68" s="174"/>
      <c r="R68" s="174"/>
    </row>
    <row r="69" spans="13:18" x14ac:dyDescent="0.25">
      <c r="M69" s="167">
        <v>5</v>
      </c>
      <c r="N69" s="167">
        <v>12</v>
      </c>
      <c r="O69" s="167">
        <v>2024</v>
      </c>
      <c r="P69" s="167" t="s">
        <v>524</v>
      </c>
      <c r="Q69" s="174"/>
      <c r="R69" s="174"/>
    </row>
    <row r="70" spans="13:18" x14ac:dyDescent="0.25">
      <c r="M70" s="167">
        <v>6</v>
      </c>
      <c r="N70" s="167">
        <v>1</v>
      </c>
      <c r="O70" s="167">
        <v>2025</v>
      </c>
      <c r="P70" s="167" t="s">
        <v>525</v>
      </c>
      <c r="Q70" s="174"/>
      <c r="R70" s="174"/>
    </row>
    <row r="71" spans="13:18" x14ac:dyDescent="0.25">
      <c r="M71" s="167">
        <v>6</v>
      </c>
      <c r="N71" s="167">
        <v>2</v>
      </c>
      <c r="O71" s="167">
        <v>2025</v>
      </c>
      <c r="P71" s="167" t="s">
        <v>526</v>
      </c>
      <c r="Q71" s="174"/>
      <c r="R71" s="174"/>
    </row>
    <row r="72" spans="13:18" x14ac:dyDescent="0.25">
      <c r="M72" s="167">
        <v>6</v>
      </c>
      <c r="N72" s="167">
        <v>3</v>
      </c>
      <c r="O72" s="167">
        <v>2025</v>
      </c>
      <c r="P72" s="167" t="s">
        <v>527</v>
      </c>
      <c r="Q72" s="174"/>
      <c r="R72" s="174"/>
    </row>
    <row r="73" spans="13:18" x14ac:dyDescent="0.25">
      <c r="M73" s="167">
        <v>6</v>
      </c>
      <c r="N73" s="167">
        <v>4</v>
      </c>
      <c r="O73" s="167">
        <v>2025</v>
      </c>
      <c r="P73" s="167" t="s">
        <v>528</v>
      </c>
      <c r="Q73" s="174"/>
      <c r="R73" s="174"/>
    </row>
    <row r="74" spans="13:18" x14ac:dyDescent="0.25">
      <c r="M74" s="167">
        <v>6</v>
      </c>
      <c r="N74" s="167">
        <v>5</v>
      </c>
      <c r="O74" s="167">
        <v>2025</v>
      </c>
      <c r="P74" s="167" t="s">
        <v>529</v>
      </c>
      <c r="Q74" s="174"/>
      <c r="R74" s="174"/>
    </row>
    <row r="75" spans="13:18" x14ac:dyDescent="0.25">
      <c r="M75" s="167">
        <v>6</v>
      </c>
      <c r="N75" s="167">
        <v>6</v>
      </c>
      <c r="O75" s="167">
        <v>2025</v>
      </c>
      <c r="P75" s="167" t="s">
        <v>530</v>
      </c>
      <c r="Q75" s="174"/>
      <c r="R75" s="174"/>
    </row>
    <row r="76" spans="13:18" x14ac:dyDescent="0.25">
      <c r="M76" s="167">
        <v>6</v>
      </c>
      <c r="N76" s="167">
        <v>7</v>
      </c>
      <c r="O76" s="167">
        <v>2025</v>
      </c>
      <c r="P76" s="167" t="s">
        <v>531</v>
      </c>
      <c r="Q76" s="174"/>
      <c r="R76" s="174"/>
    </row>
    <row r="77" spans="13:18" x14ac:dyDescent="0.25">
      <c r="M77" s="167">
        <v>6</v>
      </c>
      <c r="N77" s="167">
        <v>8</v>
      </c>
      <c r="O77" s="167">
        <v>2025</v>
      </c>
      <c r="P77" s="167" t="s">
        <v>532</v>
      </c>
      <c r="Q77" s="174"/>
      <c r="R77" s="174"/>
    </row>
    <row r="78" spans="13:18" x14ac:dyDescent="0.25">
      <c r="M78" s="167">
        <v>6</v>
      </c>
      <c r="N78" s="167">
        <v>9</v>
      </c>
      <c r="O78" s="167">
        <v>2025</v>
      </c>
      <c r="P78" s="167" t="s">
        <v>533</v>
      </c>
      <c r="Q78" s="174"/>
      <c r="R78" s="174"/>
    </row>
    <row r="79" spans="13:18" x14ac:dyDescent="0.25">
      <c r="M79" s="167">
        <v>6</v>
      </c>
      <c r="N79" s="167">
        <v>10</v>
      </c>
      <c r="O79" s="167">
        <v>2025</v>
      </c>
      <c r="P79" s="167" t="s">
        <v>534</v>
      </c>
      <c r="Q79" s="174"/>
      <c r="R79" s="174"/>
    </row>
    <row r="80" spans="13:18" x14ac:dyDescent="0.25">
      <c r="M80" s="167">
        <v>6</v>
      </c>
      <c r="N80" s="167">
        <v>11</v>
      </c>
      <c r="O80" s="167">
        <v>2025</v>
      </c>
      <c r="P80" s="167" t="s">
        <v>535</v>
      </c>
      <c r="Q80" s="174"/>
      <c r="R80" s="174"/>
    </row>
    <row r="81" spans="13:18" x14ac:dyDescent="0.25">
      <c r="M81" s="167">
        <v>6</v>
      </c>
      <c r="N81" s="167">
        <v>12</v>
      </c>
      <c r="O81" s="167">
        <v>2025</v>
      </c>
      <c r="P81" s="167" t="s">
        <v>536</v>
      </c>
      <c r="Q81" s="174"/>
      <c r="R81" s="174"/>
    </row>
    <row r="82" spans="13:18" x14ac:dyDescent="0.25">
      <c r="M82" s="167">
        <v>7</v>
      </c>
      <c r="N82" s="167">
        <v>1</v>
      </c>
      <c r="O82" s="167">
        <v>2026</v>
      </c>
      <c r="P82" s="167" t="s">
        <v>537</v>
      </c>
      <c r="Q82" s="174"/>
      <c r="R82" s="174"/>
    </row>
    <row r="83" spans="13:18" x14ac:dyDescent="0.25">
      <c r="M83" s="167">
        <v>7</v>
      </c>
      <c r="N83" s="167">
        <v>2</v>
      </c>
      <c r="O83" s="167">
        <v>2026</v>
      </c>
      <c r="P83" s="167" t="s">
        <v>538</v>
      </c>
      <c r="Q83" s="174"/>
      <c r="R83" s="174"/>
    </row>
    <row r="84" spans="13:18" x14ac:dyDescent="0.25">
      <c r="M84" s="167">
        <v>7</v>
      </c>
      <c r="N84" s="167">
        <v>3</v>
      </c>
      <c r="O84" s="167">
        <v>2026</v>
      </c>
      <c r="P84" s="167" t="s">
        <v>539</v>
      </c>
      <c r="Q84" s="174"/>
      <c r="R84" s="174"/>
    </row>
    <row r="85" spans="13:18" x14ac:dyDescent="0.25">
      <c r="M85" s="167">
        <v>7</v>
      </c>
      <c r="N85" s="167">
        <v>4</v>
      </c>
      <c r="O85" s="167">
        <v>2026</v>
      </c>
      <c r="P85" s="167" t="s">
        <v>540</v>
      </c>
      <c r="Q85" s="174"/>
      <c r="R85" s="174"/>
    </row>
    <row r="86" spans="13:18" x14ac:dyDescent="0.25">
      <c r="M86" s="167">
        <v>7</v>
      </c>
      <c r="N86" s="167">
        <v>5</v>
      </c>
      <c r="O86" s="167">
        <v>2026</v>
      </c>
      <c r="P86" s="167" t="s">
        <v>541</v>
      </c>
      <c r="Q86" s="174"/>
      <c r="R86" s="174"/>
    </row>
    <row r="87" spans="13:18" x14ac:dyDescent="0.25">
      <c r="M87" s="167">
        <v>7</v>
      </c>
      <c r="N87" s="167">
        <v>6</v>
      </c>
      <c r="O87" s="167">
        <v>2026</v>
      </c>
      <c r="P87" s="167" t="s">
        <v>542</v>
      </c>
      <c r="Q87" s="174"/>
      <c r="R87" s="174"/>
    </row>
    <row r="88" spans="13:18" x14ac:dyDescent="0.25">
      <c r="M88" s="167">
        <v>7</v>
      </c>
      <c r="N88" s="167">
        <v>7</v>
      </c>
      <c r="O88" s="167">
        <v>2026</v>
      </c>
      <c r="P88" s="167" t="s">
        <v>543</v>
      </c>
      <c r="Q88" s="174"/>
      <c r="R88" s="174"/>
    </row>
    <row r="89" spans="13:18" x14ac:dyDescent="0.25">
      <c r="M89" s="167">
        <v>7</v>
      </c>
      <c r="N89" s="167">
        <v>8</v>
      </c>
      <c r="O89" s="167">
        <v>2026</v>
      </c>
      <c r="P89" s="167" t="s">
        <v>544</v>
      </c>
      <c r="Q89" s="174"/>
      <c r="R89" s="174"/>
    </row>
    <row r="90" spans="13:18" x14ac:dyDescent="0.25">
      <c r="M90" s="167">
        <v>7</v>
      </c>
      <c r="N90" s="167">
        <v>9</v>
      </c>
      <c r="O90" s="167">
        <v>2026</v>
      </c>
      <c r="P90" s="167" t="s">
        <v>545</v>
      </c>
      <c r="Q90" s="174"/>
      <c r="R90" s="174"/>
    </row>
    <row r="91" spans="13:18" x14ac:dyDescent="0.25">
      <c r="M91" s="167">
        <v>7</v>
      </c>
      <c r="N91" s="167">
        <v>10</v>
      </c>
      <c r="O91" s="167">
        <v>2026</v>
      </c>
      <c r="P91" s="167" t="s">
        <v>546</v>
      </c>
      <c r="Q91" s="174"/>
      <c r="R91" s="174"/>
    </row>
    <row r="92" spans="13:18" x14ac:dyDescent="0.25">
      <c r="M92" s="167">
        <v>7</v>
      </c>
      <c r="N92" s="167">
        <v>11</v>
      </c>
      <c r="O92" s="167">
        <v>2026</v>
      </c>
      <c r="P92" s="167" t="s">
        <v>547</v>
      </c>
      <c r="Q92" s="174"/>
      <c r="R92" s="174"/>
    </row>
    <row r="93" spans="13:18" x14ac:dyDescent="0.25">
      <c r="M93" s="167">
        <v>7</v>
      </c>
      <c r="N93" s="167">
        <v>12</v>
      </c>
      <c r="O93" s="167">
        <v>2026</v>
      </c>
      <c r="P93" s="167" t="s">
        <v>548</v>
      </c>
      <c r="Q93" s="174"/>
      <c r="R93" s="174"/>
    </row>
    <row r="94" spans="13:18" x14ac:dyDescent="0.25">
      <c r="M94" s="167">
        <v>8</v>
      </c>
      <c r="N94" s="167">
        <v>1</v>
      </c>
      <c r="O94" s="167">
        <v>2027</v>
      </c>
      <c r="P94" s="167" t="s">
        <v>549</v>
      </c>
      <c r="Q94" s="174"/>
      <c r="R94" s="174"/>
    </row>
    <row r="95" spans="13:18" x14ac:dyDescent="0.25">
      <c r="M95" s="167">
        <v>8</v>
      </c>
      <c r="N95" s="167">
        <v>2</v>
      </c>
      <c r="O95" s="167">
        <v>2027</v>
      </c>
      <c r="P95" s="167" t="s">
        <v>550</v>
      </c>
      <c r="Q95" s="174"/>
      <c r="R95" s="174"/>
    </row>
    <row r="96" spans="13:18" x14ac:dyDescent="0.25">
      <c r="M96" s="167">
        <v>8</v>
      </c>
      <c r="N96" s="167">
        <v>3</v>
      </c>
      <c r="O96" s="167">
        <v>2027</v>
      </c>
      <c r="P96" s="167" t="s">
        <v>551</v>
      </c>
      <c r="Q96" s="174"/>
      <c r="R96" s="174"/>
    </row>
    <row r="97" spans="13:18" x14ac:dyDescent="0.25">
      <c r="M97" s="167">
        <v>8</v>
      </c>
      <c r="N97" s="167">
        <v>4</v>
      </c>
      <c r="O97" s="167">
        <v>2027</v>
      </c>
      <c r="P97" s="167" t="s">
        <v>552</v>
      </c>
      <c r="Q97" s="174"/>
      <c r="R97" s="174"/>
    </row>
    <row r="98" spans="13:18" x14ac:dyDescent="0.25">
      <c r="M98" s="167">
        <v>8</v>
      </c>
      <c r="N98" s="167">
        <v>5</v>
      </c>
      <c r="O98" s="167">
        <v>2027</v>
      </c>
      <c r="P98" s="167" t="s">
        <v>553</v>
      </c>
      <c r="Q98" s="174"/>
      <c r="R98" s="174"/>
    </row>
    <row r="99" spans="13:18" x14ac:dyDescent="0.25">
      <c r="M99" s="167">
        <v>8</v>
      </c>
      <c r="N99" s="167">
        <v>6</v>
      </c>
      <c r="O99" s="167">
        <v>2027</v>
      </c>
      <c r="P99" s="167" t="s">
        <v>554</v>
      </c>
      <c r="Q99" s="174"/>
      <c r="R99" s="174"/>
    </row>
    <row r="100" spans="13:18" x14ac:dyDescent="0.25">
      <c r="M100" s="167">
        <v>8</v>
      </c>
      <c r="N100" s="167">
        <v>7</v>
      </c>
      <c r="O100" s="167">
        <v>2027</v>
      </c>
      <c r="P100" s="167" t="s">
        <v>555</v>
      </c>
      <c r="Q100" s="174"/>
      <c r="R100" s="174"/>
    </row>
    <row r="101" spans="13:18" x14ac:dyDescent="0.25">
      <c r="M101" s="167">
        <v>8</v>
      </c>
      <c r="N101" s="167">
        <v>8</v>
      </c>
      <c r="O101" s="167">
        <v>2027</v>
      </c>
      <c r="P101" s="167" t="s">
        <v>556</v>
      </c>
      <c r="Q101" s="174"/>
      <c r="R101" s="174"/>
    </row>
    <row r="102" spans="13:18" x14ac:dyDescent="0.25">
      <c r="M102" s="167">
        <v>8</v>
      </c>
      <c r="N102" s="167">
        <v>9</v>
      </c>
      <c r="O102" s="167">
        <v>2027</v>
      </c>
      <c r="P102" s="167" t="s">
        <v>557</v>
      </c>
      <c r="Q102" s="174"/>
      <c r="R102" s="174"/>
    </row>
    <row r="103" spans="13:18" x14ac:dyDescent="0.25">
      <c r="M103" s="167">
        <v>8</v>
      </c>
      <c r="N103" s="167">
        <v>10</v>
      </c>
      <c r="O103" s="167">
        <v>2027</v>
      </c>
      <c r="P103" s="167" t="s">
        <v>558</v>
      </c>
      <c r="Q103" s="174"/>
      <c r="R103" s="174"/>
    </row>
    <row r="104" spans="13:18" x14ac:dyDescent="0.25">
      <c r="M104" s="167">
        <v>8</v>
      </c>
      <c r="N104" s="167">
        <v>11</v>
      </c>
      <c r="O104" s="167">
        <v>2027</v>
      </c>
      <c r="P104" s="167" t="s">
        <v>559</v>
      </c>
      <c r="Q104" s="174"/>
      <c r="R104" s="174"/>
    </row>
    <row r="105" spans="13:18" x14ac:dyDescent="0.25">
      <c r="M105" s="167">
        <v>8</v>
      </c>
      <c r="N105" s="167">
        <v>12</v>
      </c>
      <c r="O105" s="167">
        <v>2027</v>
      </c>
      <c r="P105" s="167" t="s">
        <v>560</v>
      </c>
      <c r="Q105" s="174"/>
      <c r="R105" s="174"/>
    </row>
    <row r="106" spans="13:18" x14ac:dyDescent="0.25">
      <c r="M106" s="167">
        <v>9</v>
      </c>
      <c r="N106" s="167">
        <v>1</v>
      </c>
      <c r="O106" s="167">
        <v>2028</v>
      </c>
      <c r="P106" s="167" t="s">
        <v>561</v>
      </c>
      <c r="Q106" s="174"/>
      <c r="R106" s="174"/>
    </row>
    <row r="107" spans="13:18" x14ac:dyDescent="0.25">
      <c r="M107" s="167">
        <v>9</v>
      </c>
      <c r="N107" s="167">
        <v>2</v>
      </c>
      <c r="O107" s="167">
        <v>2028</v>
      </c>
      <c r="P107" s="167" t="s">
        <v>562</v>
      </c>
      <c r="Q107" s="174"/>
      <c r="R107" s="174"/>
    </row>
    <row r="108" spans="13:18" x14ac:dyDescent="0.25">
      <c r="M108" s="167">
        <v>9</v>
      </c>
      <c r="N108" s="167">
        <v>3</v>
      </c>
      <c r="O108" s="167">
        <v>2028</v>
      </c>
      <c r="P108" s="167" t="s">
        <v>563</v>
      </c>
      <c r="Q108" s="174"/>
      <c r="R108" s="174"/>
    </row>
    <row r="109" spans="13:18" x14ac:dyDescent="0.25">
      <c r="M109" s="167">
        <v>9</v>
      </c>
      <c r="N109" s="167">
        <v>4</v>
      </c>
      <c r="O109" s="167">
        <v>2028</v>
      </c>
      <c r="P109" s="167" t="s">
        <v>564</v>
      </c>
      <c r="Q109" s="174"/>
      <c r="R109" s="174"/>
    </row>
    <row r="110" spans="13:18" x14ac:dyDescent="0.25">
      <c r="M110" s="167">
        <v>9</v>
      </c>
      <c r="N110" s="167">
        <v>5</v>
      </c>
      <c r="O110" s="167">
        <v>2028</v>
      </c>
      <c r="P110" s="167" t="s">
        <v>565</v>
      </c>
      <c r="Q110" s="174"/>
      <c r="R110" s="174"/>
    </row>
    <row r="111" spans="13:18" x14ac:dyDescent="0.25">
      <c r="M111" s="167">
        <v>9</v>
      </c>
      <c r="N111" s="167">
        <v>6</v>
      </c>
      <c r="O111" s="167">
        <v>2028</v>
      </c>
      <c r="P111" s="167" t="s">
        <v>566</v>
      </c>
      <c r="Q111" s="174"/>
      <c r="R111" s="174"/>
    </row>
    <row r="112" spans="13:18" x14ac:dyDescent="0.25">
      <c r="M112" s="167">
        <v>9</v>
      </c>
      <c r="N112" s="167">
        <v>7</v>
      </c>
      <c r="O112" s="167">
        <v>2028</v>
      </c>
      <c r="P112" s="167" t="s">
        <v>567</v>
      </c>
      <c r="Q112" s="174"/>
      <c r="R112" s="174"/>
    </row>
    <row r="113" spans="13:18" x14ac:dyDescent="0.25">
      <c r="M113" s="167">
        <v>9</v>
      </c>
      <c r="N113" s="167">
        <v>8</v>
      </c>
      <c r="O113" s="167">
        <v>2028</v>
      </c>
      <c r="P113" s="167" t="s">
        <v>568</v>
      </c>
      <c r="Q113" s="174"/>
      <c r="R113" s="174"/>
    </row>
    <row r="114" spans="13:18" x14ac:dyDescent="0.25">
      <c r="M114" s="167">
        <v>9</v>
      </c>
      <c r="N114" s="167">
        <v>9</v>
      </c>
      <c r="O114" s="167">
        <v>2028</v>
      </c>
      <c r="P114" s="167" t="s">
        <v>569</v>
      </c>
      <c r="Q114" s="174"/>
      <c r="R114" s="174"/>
    </row>
    <row r="115" spans="13:18" x14ac:dyDescent="0.25">
      <c r="M115" s="167">
        <v>9</v>
      </c>
      <c r="N115" s="167">
        <v>10</v>
      </c>
      <c r="O115" s="167">
        <v>2028</v>
      </c>
      <c r="P115" s="167" t="s">
        <v>570</v>
      </c>
      <c r="Q115" s="174"/>
      <c r="R115" s="174"/>
    </row>
    <row r="116" spans="13:18" x14ac:dyDescent="0.25">
      <c r="M116" s="167">
        <v>9</v>
      </c>
      <c r="N116" s="167">
        <v>11</v>
      </c>
      <c r="O116" s="167">
        <v>2028</v>
      </c>
      <c r="P116" s="167" t="s">
        <v>571</v>
      </c>
      <c r="Q116" s="174"/>
      <c r="R116" s="174"/>
    </row>
    <row r="117" spans="13:18" x14ac:dyDescent="0.25">
      <c r="M117" s="167">
        <v>9</v>
      </c>
      <c r="N117" s="167">
        <v>12</v>
      </c>
      <c r="O117" s="167">
        <v>2028</v>
      </c>
      <c r="P117" s="167" t="s">
        <v>572</v>
      </c>
      <c r="Q117" s="174"/>
      <c r="R117" s="174"/>
    </row>
    <row r="118" spans="13:18" x14ac:dyDescent="0.25">
      <c r="M118" s="167">
        <v>10</v>
      </c>
      <c r="N118" s="167">
        <v>1</v>
      </c>
      <c r="O118" s="167">
        <v>2029</v>
      </c>
      <c r="P118" s="167" t="s">
        <v>573</v>
      </c>
      <c r="Q118" s="174"/>
      <c r="R118" s="174"/>
    </row>
    <row r="119" spans="13:18" x14ac:dyDescent="0.25">
      <c r="M119" s="167">
        <v>10</v>
      </c>
      <c r="N119" s="167">
        <v>2</v>
      </c>
      <c r="O119" s="167">
        <v>2029</v>
      </c>
      <c r="P119" s="167" t="s">
        <v>574</v>
      </c>
      <c r="Q119" s="174"/>
      <c r="R119" s="174"/>
    </row>
    <row r="120" spans="13:18" x14ac:dyDescent="0.25">
      <c r="M120" s="167">
        <v>10</v>
      </c>
      <c r="N120" s="167">
        <v>3</v>
      </c>
      <c r="O120" s="167">
        <v>2029</v>
      </c>
      <c r="P120" s="167" t="s">
        <v>575</v>
      </c>
      <c r="Q120" s="174"/>
      <c r="R120" s="174"/>
    </row>
    <row r="121" spans="13:18" x14ac:dyDescent="0.25">
      <c r="M121" s="167">
        <v>10</v>
      </c>
      <c r="N121" s="167">
        <v>4</v>
      </c>
      <c r="O121" s="167">
        <v>2029</v>
      </c>
      <c r="P121" s="167" t="s">
        <v>576</v>
      </c>
      <c r="Q121" s="174"/>
      <c r="R121" s="174"/>
    </row>
    <row r="122" spans="13:18" x14ac:dyDescent="0.25">
      <c r="M122" s="167">
        <v>10</v>
      </c>
      <c r="N122" s="167">
        <v>5</v>
      </c>
      <c r="O122" s="167">
        <v>2029</v>
      </c>
      <c r="P122" s="167" t="s">
        <v>577</v>
      </c>
      <c r="Q122" s="174"/>
      <c r="R122" s="174"/>
    </row>
    <row r="123" spans="13:18" x14ac:dyDescent="0.25">
      <c r="M123" s="167">
        <v>10</v>
      </c>
      <c r="N123" s="167">
        <v>6</v>
      </c>
      <c r="O123" s="167">
        <v>2029</v>
      </c>
      <c r="P123" s="167" t="s">
        <v>578</v>
      </c>
      <c r="Q123" s="174"/>
      <c r="R123" s="174"/>
    </row>
    <row r="124" spans="13:18" x14ac:dyDescent="0.25">
      <c r="M124" s="167">
        <v>10</v>
      </c>
      <c r="N124" s="167">
        <v>7</v>
      </c>
      <c r="O124" s="167">
        <v>2029</v>
      </c>
      <c r="P124" s="167" t="s">
        <v>579</v>
      </c>
      <c r="Q124" s="174"/>
      <c r="R124" s="174"/>
    </row>
    <row r="125" spans="13:18" x14ac:dyDescent="0.25">
      <c r="M125" s="167">
        <v>10</v>
      </c>
      <c r="N125" s="167">
        <v>8</v>
      </c>
      <c r="O125" s="167">
        <v>2029</v>
      </c>
      <c r="P125" s="167" t="s">
        <v>580</v>
      </c>
      <c r="Q125" s="174"/>
      <c r="R125" s="174"/>
    </row>
    <row r="126" spans="13:18" x14ac:dyDescent="0.25">
      <c r="M126" s="167">
        <v>10</v>
      </c>
      <c r="N126" s="167">
        <v>9</v>
      </c>
      <c r="O126" s="167">
        <v>2029</v>
      </c>
      <c r="P126" s="167" t="s">
        <v>581</v>
      </c>
      <c r="Q126" s="174"/>
      <c r="R126" s="174"/>
    </row>
    <row r="127" spans="13:18" x14ac:dyDescent="0.25">
      <c r="M127" s="167">
        <v>10</v>
      </c>
      <c r="N127" s="167">
        <v>10</v>
      </c>
      <c r="O127" s="167">
        <v>2029</v>
      </c>
      <c r="P127" s="167" t="s">
        <v>582</v>
      </c>
      <c r="Q127" s="174"/>
      <c r="R127" s="174"/>
    </row>
    <row r="128" spans="13:18" x14ac:dyDescent="0.25">
      <c r="M128" s="167">
        <v>10</v>
      </c>
      <c r="N128" s="167">
        <v>11</v>
      </c>
      <c r="O128" s="167">
        <v>2029</v>
      </c>
      <c r="P128" s="167" t="s">
        <v>583</v>
      </c>
      <c r="Q128" s="174"/>
      <c r="R128" s="174"/>
    </row>
    <row r="129" spans="13:18" x14ac:dyDescent="0.25">
      <c r="M129" s="167">
        <v>10</v>
      </c>
      <c r="N129" s="167">
        <v>12</v>
      </c>
      <c r="O129" s="167">
        <v>2029</v>
      </c>
      <c r="P129" s="167" t="s">
        <v>584</v>
      </c>
      <c r="Q129" s="174"/>
      <c r="R129" s="174"/>
    </row>
    <row r="130" spans="13:18" x14ac:dyDescent="0.25">
      <c r="M130" s="167">
        <v>11</v>
      </c>
      <c r="N130" s="167">
        <v>1</v>
      </c>
      <c r="O130" s="167">
        <v>2030</v>
      </c>
      <c r="P130" s="167" t="s">
        <v>585</v>
      </c>
      <c r="Q130" s="174"/>
      <c r="R130" s="174"/>
    </row>
    <row r="131" spans="13:18" x14ac:dyDescent="0.25">
      <c r="M131" s="167">
        <v>11</v>
      </c>
      <c r="N131" s="167">
        <v>2</v>
      </c>
      <c r="O131" s="167">
        <v>2030</v>
      </c>
      <c r="P131" s="167" t="s">
        <v>586</v>
      </c>
      <c r="Q131" s="174"/>
      <c r="R131" s="174"/>
    </row>
    <row r="132" spans="13:18" x14ac:dyDescent="0.25">
      <c r="M132" s="167">
        <v>11</v>
      </c>
      <c r="N132" s="167">
        <v>3</v>
      </c>
      <c r="O132" s="167">
        <v>2030</v>
      </c>
      <c r="P132" s="167" t="s">
        <v>587</v>
      </c>
      <c r="Q132" s="174"/>
      <c r="R132" s="174"/>
    </row>
    <row r="133" spans="13:18" x14ac:dyDescent="0.25">
      <c r="M133" s="167">
        <v>11</v>
      </c>
      <c r="N133" s="167">
        <v>4</v>
      </c>
      <c r="O133" s="167">
        <v>2030</v>
      </c>
      <c r="P133" s="167" t="s">
        <v>588</v>
      </c>
      <c r="Q133" s="174"/>
      <c r="R133" s="174"/>
    </row>
    <row r="134" spans="13:18" x14ac:dyDescent="0.25">
      <c r="M134" s="167">
        <v>11</v>
      </c>
      <c r="N134" s="167">
        <v>5</v>
      </c>
      <c r="O134" s="167">
        <v>2030</v>
      </c>
      <c r="P134" s="167" t="s">
        <v>589</v>
      </c>
      <c r="Q134" s="174"/>
      <c r="R134" s="174"/>
    </row>
    <row r="135" spans="13:18" x14ac:dyDescent="0.25">
      <c r="M135" s="167">
        <v>11</v>
      </c>
      <c r="N135" s="167">
        <v>6</v>
      </c>
      <c r="O135" s="167">
        <v>2030</v>
      </c>
      <c r="P135" s="167" t="s">
        <v>590</v>
      </c>
      <c r="Q135" s="174"/>
      <c r="R135" s="174"/>
    </row>
    <row r="136" spans="13:18" x14ac:dyDescent="0.25">
      <c r="M136" s="167">
        <v>11</v>
      </c>
      <c r="N136" s="167">
        <v>7</v>
      </c>
      <c r="O136" s="167">
        <v>2030</v>
      </c>
      <c r="P136" s="167" t="s">
        <v>591</v>
      </c>
      <c r="Q136" s="174"/>
      <c r="R136" s="174"/>
    </row>
    <row r="137" spans="13:18" x14ac:dyDescent="0.25">
      <c r="M137" s="167">
        <v>11</v>
      </c>
      <c r="N137" s="167">
        <v>8</v>
      </c>
      <c r="O137" s="167">
        <v>2030</v>
      </c>
      <c r="P137" s="167" t="s">
        <v>592</v>
      </c>
      <c r="Q137" s="174"/>
      <c r="R137" s="174"/>
    </row>
    <row r="138" spans="13:18" x14ac:dyDescent="0.25">
      <c r="M138" s="167">
        <v>11</v>
      </c>
      <c r="N138" s="167">
        <v>9</v>
      </c>
      <c r="O138" s="167">
        <v>2030</v>
      </c>
      <c r="P138" s="167" t="s">
        <v>593</v>
      </c>
      <c r="Q138" s="174"/>
      <c r="R138" s="174"/>
    </row>
    <row r="139" spans="13:18" x14ac:dyDescent="0.25">
      <c r="M139" s="167">
        <v>11</v>
      </c>
      <c r="N139" s="167">
        <v>10</v>
      </c>
      <c r="O139" s="167">
        <v>2030</v>
      </c>
      <c r="P139" s="167" t="s">
        <v>594</v>
      </c>
      <c r="Q139" s="174"/>
      <c r="R139" s="174"/>
    </row>
    <row r="140" spans="13:18" x14ac:dyDescent="0.25">
      <c r="M140" s="167">
        <v>11</v>
      </c>
      <c r="N140" s="167">
        <v>11</v>
      </c>
      <c r="O140" s="167">
        <v>2030</v>
      </c>
      <c r="P140" s="167" t="s">
        <v>595</v>
      </c>
      <c r="Q140" s="174"/>
      <c r="R140" s="174"/>
    </row>
    <row r="141" spans="13:18" x14ac:dyDescent="0.25">
      <c r="M141" s="167">
        <v>11</v>
      </c>
      <c r="N141" s="167">
        <v>12</v>
      </c>
      <c r="O141" s="167">
        <v>2030</v>
      </c>
      <c r="P141" s="167" t="s">
        <v>596</v>
      </c>
      <c r="Q141" s="174"/>
      <c r="R141" s="174"/>
    </row>
    <row r="142" spans="13:18" x14ac:dyDescent="0.25">
      <c r="M142" s="167">
        <v>12</v>
      </c>
      <c r="N142" s="167">
        <v>1</v>
      </c>
      <c r="O142" s="167">
        <v>2031</v>
      </c>
      <c r="P142" s="167" t="s">
        <v>597</v>
      </c>
      <c r="Q142" s="174"/>
      <c r="R142" s="174"/>
    </row>
    <row r="143" spans="13:18" x14ac:dyDescent="0.25">
      <c r="M143" s="167">
        <v>12</v>
      </c>
      <c r="N143" s="167">
        <v>2</v>
      </c>
      <c r="O143" s="167">
        <v>2031</v>
      </c>
      <c r="P143" s="167" t="s">
        <v>598</v>
      </c>
      <c r="Q143" s="174"/>
      <c r="R143" s="174"/>
    </row>
    <row r="144" spans="13:18" x14ac:dyDescent="0.25">
      <c r="M144" s="167">
        <v>12</v>
      </c>
      <c r="N144" s="167">
        <v>3</v>
      </c>
      <c r="O144" s="167">
        <v>2031</v>
      </c>
      <c r="P144" s="167" t="s">
        <v>599</v>
      </c>
      <c r="Q144" s="174"/>
      <c r="R144" s="174"/>
    </row>
    <row r="145" spans="13:18" x14ac:dyDescent="0.25">
      <c r="M145" s="167">
        <v>12</v>
      </c>
      <c r="N145" s="167">
        <v>4</v>
      </c>
      <c r="O145" s="167">
        <v>2031</v>
      </c>
      <c r="P145" s="167" t="s">
        <v>600</v>
      </c>
      <c r="Q145" s="174"/>
      <c r="R145" s="174"/>
    </row>
    <row r="146" spans="13:18" x14ac:dyDescent="0.25">
      <c r="M146" s="167">
        <v>12</v>
      </c>
      <c r="N146" s="167">
        <v>5</v>
      </c>
      <c r="O146" s="167">
        <v>2031</v>
      </c>
      <c r="P146" s="167" t="s">
        <v>601</v>
      </c>
      <c r="Q146" s="174"/>
      <c r="R146" s="174"/>
    </row>
    <row r="147" spans="13:18" x14ac:dyDescent="0.25">
      <c r="M147" s="167">
        <v>12</v>
      </c>
      <c r="N147" s="167">
        <v>6</v>
      </c>
      <c r="O147" s="167">
        <v>2031</v>
      </c>
      <c r="P147" s="167" t="s">
        <v>602</v>
      </c>
      <c r="Q147" s="174"/>
      <c r="R147" s="174"/>
    </row>
    <row r="148" spans="13:18" x14ac:dyDescent="0.25">
      <c r="M148" s="167">
        <v>12</v>
      </c>
      <c r="N148" s="167">
        <v>7</v>
      </c>
      <c r="O148" s="167">
        <v>2031</v>
      </c>
      <c r="P148" s="167" t="s">
        <v>603</v>
      </c>
      <c r="Q148" s="174"/>
      <c r="R148" s="174"/>
    </row>
    <row r="149" spans="13:18" x14ac:dyDescent="0.25">
      <c r="M149" s="167">
        <v>12</v>
      </c>
      <c r="N149" s="167">
        <v>8</v>
      </c>
      <c r="O149" s="167">
        <v>2031</v>
      </c>
      <c r="P149" s="167" t="s">
        <v>604</v>
      </c>
      <c r="Q149" s="174"/>
      <c r="R149" s="174"/>
    </row>
    <row r="150" spans="13:18" x14ac:dyDescent="0.25">
      <c r="M150" s="167">
        <v>12</v>
      </c>
      <c r="N150" s="167">
        <v>9</v>
      </c>
      <c r="O150" s="167">
        <v>2031</v>
      </c>
      <c r="P150" s="167" t="s">
        <v>605</v>
      </c>
      <c r="Q150" s="174"/>
      <c r="R150" s="174"/>
    </row>
    <row r="151" spans="13:18" x14ac:dyDescent="0.25">
      <c r="M151" s="167">
        <v>12</v>
      </c>
      <c r="N151" s="167">
        <v>10</v>
      </c>
      <c r="O151" s="167">
        <v>2031</v>
      </c>
      <c r="P151" s="167" t="s">
        <v>606</v>
      </c>
      <c r="Q151" s="174"/>
      <c r="R151" s="174"/>
    </row>
    <row r="152" spans="13:18" x14ac:dyDescent="0.25">
      <c r="M152" s="167">
        <v>12</v>
      </c>
      <c r="N152" s="167">
        <v>11</v>
      </c>
      <c r="O152" s="167">
        <v>2031</v>
      </c>
      <c r="P152" s="167" t="s">
        <v>607</v>
      </c>
      <c r="Q152" s="174"/>
      <c r="R152" s="174"/>
    </row>
    <row r="153" spans="13:18" x14ac:dyDescent="0.25">
      <c r="M153" s="167">
        <v>12</v>
      </c>
      <c r="N153" s="167">
        <v>12</v>
      </c>
      <c r="O153" s="167">
        <v>2031</v>
      </c>
      <c r="P153" s="167" t="s">
        <v>608</v>
      </c>
      <c r="Q153" s="174"/>
      <c r="R153" s="174"/>
    </row>
    <row r="154" spans="13:18" x14ac:dyDescent="0.25">
      <c r="M154" s="167">
        <v>13</v>
      </c>
      <c r="N154" s="167">
        <v>1</v>
      </c>
      <c r="O154" s="167">
        <v>2032</v>
      </c>
      <c r="P154" s="167" t="s">
        <v>609</v>
      </c>
      <c r="Q154" s="174"/>
      <c r="R154" s="174"/>
    </row>
    <row r="155" spans="13:18" x14ac:dyDescent="0.25">
      <c r="M155" s="167">
        <v>13</v>
      </c>
      <c r="N155" s="167">
        <v>2</v>
      </c>
      <c r="O155" s="167">
        <v>2032</v>
      </c>
      <c r="P155" s="167" t="s">
        <v>610</v>
      </c>
      <c r="Q155" s="174"/>
      <c r="R155" s="174"/>
    </row>
    <row r="156" spans="13:18" x14ac:dyDescent="0.25">
      <c r="M156" s="167">
        <v>13</v>
      </c>
      <c r="N156" s="167">
        <v>3</v>
      </c>
      <c r="O156" s="167">
        <v>2032</v>
      </c>
      <c r="P156" s="167" t="s">
        <v>611</v>
      </c>
      <c r="Q156" s="174"/>
      <c r="R156" s="174"/>
    </row>
    <row r="157" spans="13:18" x14ac:dyDescent="0.25">
      <c r="M157" s="167">
        <v>13</v>
      </c>
      <c r="N157" s="167">
        <v>4</v>
      </c>
      <c r="O157" s="167">
        <v>2032</v>
      </c>
      <c r="P157" s="167" t="s">
        <v>612</v>
      </c>
      <c r="Q157" s="174"/>
      <c r="R157" s="174"/>
    </row>
    <row r="158" spans="13:18" x14ac:dyDescent="0.25">
      <c r="M158" s="167">
        <v>13</v>
      </c>
      <c r="N158" s="167">
        <v>5</v>
      </c>
      <c r="O158" s="167">
        <v>2032</v>
      </c>
      <c r="P158" s="167" t="s">
        <v>613</v>
      </c>
      <c r="Q158" s="174"/>
      <c r="R158" s="174"/>
    </row>
    <row r="159" spans="13:18" x14ac:dyDescent="0.25">
      <c r="M159" s="167">
        <v>13</v>
      </c>
      <c r="N159" s="167">
        <v>6</v>
      </c>
      <c r="O159" s="167">
        <v>2032</v>
      </c>
      <c r="P159" s="167" t="s">
        <v>614</v>
      </c>
      <c r="Q159" s="174"/>
      <c r="R159" s="174"/>
    </row>
    <row r="160" spans="13:18" x14ac:dyDescent="0.25">
      <c r="M160" s="167">
        <v>13</v>
      </c>
      <c r="N160" s="167">
        <v>7</v>
      </c>
      <c r="O160" s="167">
        <v>2032</v>
      </c>
      <c r="P160" s="167" t="s">
        <v>615</v>
      </c>
      <c r="Q160" s="174"/>
      <c r="R160" s="174"/>
    </row>
    <row r="161" spans="13:18" x14ac:dyDescent="0.25">
      <c r="M161" s="167">
        <v>13</v>
      </c>
      <c r="N161" s="167">
        <v>8</v>
      </c>
      <c r="O161" s="167">
        <v>2032</v>
      </c>
      <c r="P161" s="167" t="s">
        <v>616</v>
      </c>
      <c r="Q161" s="174"/>
      <c r="R161" s="174"/>
    </row>
    <row r="162" spans="13:18" x14ac:dyDescent="0.25">
      <c r="M162" s="167">
        <v>13</v>
      </c>
      <c r="N162" s="167">
        <v>9</v>
      </c>
      <c r="O162" s="167">
        <v>2032</v>
      </c>
      <c r="P162" s="167" t="s">
        <v>617</v>
      </c>
      <c r="Q162" s="174"/>
      <c r="R162" s="174"/>
    </row>
    <row r="163" spans="13:18" x14ac:dyDescent="0.25">
      <c r="M163" s="167">
        <v>13</v>
      </c>
      <c r="N163" s="167">
        <v>10</v>
      </c>
      <c r="O163" s="167">
        <v>2032</v>
      </c>
      <c r="P163" s="167" t="s">
        <v>618</v>
      </c>
      <c r="Q163" s="174"/>
      <c r="R163" s="174"/>
    </row>
    <row r="164" spans="13:18" x14ac:dyDescent="0.25">
      <c r="M164" s="167">
        <v>13</v>
      </c>
      <c r="N164" s="167">
        <v>11</v>
      </c>
      <c r="O164" s="167">
        <v>2032</v>
      </c>
      <c r="P164" s="167" t="s">
        <v>619</v>
      </c>
      <c r="Q164" s="174"/>
      <c r="R164" s="174"/>
    </row>
    <row r="165" spans="13:18" x14ac:dyDescent="0.25">
      <c r="M165" s="167">
        <v>13</v>
      </c>
      <c r="N165" s="167">
        <v>12</v>
      </c>
      <c r="O165" s="167">
        <v>2032</v>
      </c>
      <c r="P165" s="167" t="s">
        <v>620</v>
      </c>
      <c r="Q165" s="174"/>
      <c r="R165" s="174"/>
    </row>
    <row r="166" spans="13:18" x14ac:dyDescent="0.25">
      <c r="M166" s="167">
        <v>14</v>
      </c>
      <c r="N166" s="167">
        <v>1</v>
      </c>
      <c r="O166" s="167">
        <v>2033</v>
      </c>
      <c r="P166" s="167" t="s">
        <v>621</v>
      </c>
      <c r="Q166" s="174"/>
      <c r="R166" s="174"/>
    </row>
    <row r="167" spans="13:18" x14ac:dyDescent="0.25">
      <c r="M167" s="167">
        <v>14</v>
      </c>
      <c r="N167" s="167">
        <v>2</v>
      </c>
      <c r="O167" s="167">
        <v>2033</v>
      </c>
      <c r="P167" s="167" t="s">
        <v>622</v>
      </c>
      <c r="Q167" s="174"/>
      <c r="R167" s="174"/>
    </row>
    <row r="168" spans="13:18" x14ac:dyDescent="0.25">
      <c r="M168" s="167">
        <v>14</v>
      </c>
      <c r="N168" s="167">
        <v>3</v>
      </c>
      <c r="O168" s="167">
        <v>2033</v>
      </c>
      <c r="P168" s="167" t="s">
        <v>623</v>
      </c>
      <c r="Q168" s="174"/>
      <c r="R168" s="174"/>
    </row>
    <row r="169" spans="13:18" x14ac:dyDescent="0.25">
      <c r="M169" s="167">
        <v>14</v>
      </c>
      <c r="N169" s="167">
        <v>4</v>
      </c>
      <c r="O169" s="167">
        <v>2033</v>
      </c>
      <c r="P169" s="167" t="s">
        <v>624</v>
      </c>
      <c r="Q169" s="174"/>
      <c r="R169" s="174"/>
    </row>
    <row r="170" spans="13:18" x14ac:dyDescent="0.25">
      <c r="M170" s="167">
        <v>14</v>
      </c>
      <c r="N170" s="167">
        <v>5</v>
      </c>
      <c r="O170" s="167">
        <v>2033</v>
      </c>
      <c r="P170" s="167" t="s">
        <v>625</v>
      </c>
      <c r="Q170" s="174"/>
      <c r="R170" s="174"/>
    </row>
    <row r="171" spans="13:18" x14ac:dyDescent="0.25">
      <c r="M171" s="167">
        <v>14</v>
      </c>
      <c r="N171" s="167">
        <v>6</v>
      </c>
      <c r="O171" s="167">
        <v>2033</v>
      </c>
      <c r="P171" s="167" t="s">
        <v>626</v>
      </c>
      <c r="Q171" s="174"/>
      <c r="R171" s="174"/>
    </row>
    <row r="172" spans="13:18" x14ac:dyDescent="0.25">
      <c r="M172" s="167">
        <v>14</v>
      </c>
      <c r="N172" s="167">
        <v>7</v>
      </c>
      <c r="O172" s="167">
        <v>2033</v>
      </c>
      <c r="P172" s="167" t="s">
        <v>627</v>
      </c>
      <c r="Q172" s="174"/>
      <c r="R172" s="174"/>
    </row>
    <row r="173" spans="13:18" x14ac:dyDescent="0.25">
      <c r="M173" s="167">
        <v>14</v>
      </c>
      <c r="N173" s="167">
        <v>8</v>
      </c>
      <c r="O173" s="167">
        <v>2033</v>
      </c>
      <c r="P173" s="167" t="s">
        <v>628</v>
      </c>
      <c r="Q173" s="174"/>
      <c r="R173" s="174"/>
    </row>
    <row r="174" spans="13:18" x14ac:dyDescent="0.25">
      <c r="M174" s="167">
        <v>14</v>
      </c>
      <c r="N174" s="167">
        <v>9</v>
      </c>
      <c r="O174" s="167">
        <v>2033</v>
      </c>
      <c r="P174" s="167" t="s">
        <v>629</v>
      </c>
      <c r="Q174" s="174"/>
      <c r="R174" s="174"/>
    </row>
    <row r="175" spans="13:18" x14ac:dyDescent="0.25">
      <c r="M175" s="167">
        <v>14</v>
      </c>
      <c r="N175" s="167">
        <v>10</v>
      </c>
      <c r="O175" s="167">
        <v>2033</v>
      </c>
      <c r="P175" s="167" t="s">
        <v>630</v>
      </c>
      <c r="Q175" s="174"/>
      <c r="R175" s="174"/>
    </row>
    <row r="176" spans="13:18" x14ac:dyDescent="0.25">
      <c r="M176" s="167">
        <v>14</v>
      </c>
      <c r="N176" s="167">
        <v>11</v>
      </c>
      <c r="O176" s="167">
        <v>2033</v>
      </c>
      <c r="P176" s="167" t="s">
        <v>631</v>
      </c>
      <c r="Q176" s="174"/>
      <c r="R176" s="174"/>
    </row>
    <row r="177" spans="13:18" x14ac:dyDescent="0.25">
      <c r="M177" s="167">
        <v>14</v>
      </c>
      <c r="N177" s="167">
        <v>12</v>
      </c>
      <c r="O177" s="167">
        <v>2033</v>
      </c>
      <c r="P177" s="167" t="s">
        <v>632</v>
      </c>
      <c r="Q177" s="174"/>
      <c r="R177" s="174"/>
    </row>
    <row r="178" spans="13:18" x14ac:dyDescent="0.25">
      <c r="M178" s="167">
        <v>15</v>
      </c>
      <c r="N178" s="167">
        <v>1</v>
      </c>
      <c r="O178" s="167">
        <v>2034</v>
      </c>
      <c r="P178" s="167" t="s">
        <v>633</v>
      </c>
      <c r="Q178" s="174"/>
      <c r="R178" s="174"/>
    </row>
    <row r="179" spans="13:18" x14ac:dyDescent="0.25">
      <c r="M179" s="167">
        <v>15</v>
      </c>
      <c r="N179" s="167">
        <v>2</v>
      </c>
      <c r="O179" s="167">
        <v>2034</v>
      </c>
      <c r="P179" s="167" t="s">
        <v>634</v>
      </c>
      <c r="Q179" s="174"/>
      <c r="R179" s="174"/>
    </row>
    <row r="180" spans="13:18" x14ac:dyDescent="0.25">
      <c r="M180" s="167">
        <v>15</v>
      </c>
      <c r="N180" s="167">
        <v>3</v>
      </c>
      <c r="O180" s="167">
        <v>2034</v>
      </c>
      <c r="P180" s="167" t="s">
        <v>635</v>
      </c>
      <c r="Q180" s="174"/>
      <c r="R180" s="174"/>
    </row>
    <row r="181" spans="13:18" x14ac:dyDescent="0.25">
      <c r="M181" s="167">
        <v>15</v>
      </c>
      <c r="N181" s="167">
        <v>4</v>
      </c>
      <c r="O181" s="167">
        <v>2034</v>
      </c>
      <c r="P181" s="167" t="s">
        <v>636</v>
      </c>
      <c r="Q181" s="174"/>
      <c r="R181" s="174"/>
    </row>
    <row r="182" spans="13:18" x14ac:dyDescent="0.25">
      <c r="M182" s="167">
        <v>15</v>
      </c>
      <c r="N182" s="167">
        <v>5</v>
      </c>
      <c r="O182" s="167">
        <v>2034</v>
      </c>
      <c r="P182" s="167" t="s">
        <v>637</v>
      </c>
      <c r="Q182" s="174"/>
      <c r="R182" s="174"/>
    </row>
    <row r="183" spans="13:18" x14ac:dyDescent="0.25">
      <c r="M183" s="167">
        <v>15</v>
      </c>
      <c r="N183" s="167">
        <v>6</v>
      </c>
      <c r="O183" s="167">
        <v>2034</v>
      </c>
      <c r="P183" s="167" t="s">
        <v>638</v>
      </c>
      <c r="Q183" s="174"/>
      <c r="R183" s="174"/>
    </row>
    <row r="184" spans="13:18" x14ac:dyDescent="0.25">
      <c r="M184" s="167">
        <v>15</v>
      </c>
      <c r="N184" s="167">
        <v>7</v>
      </c>
      <c r="O184" s="167">
        <v>2034</v>
      </c>
      <c r="P184" s="167" t="s">
        <v>639</v>
      </c>
      <c r="Q184" s="174"/>
      <c r="R184" s="174"/>
    </row>
    <row r="185" spans="13:18" x14ac:dyDescent="0.25">
      <c r="M185" s="167">
        <v>15</v>
      </c>
      <c r="N185" s="167">
        <v>8</v>
      </c>
      <c r="O185" s="167">
        <v>2034</v>
      </c>
      <c r="P185" s="167" t="s">
        <v>640</v>
      </c>
      <c r="Q185" s="174"/>
      <c r="R185" s="174"/>
    </row>
    <row r="186" spans="13:18" x14ac:dyDescent="0.25">
      <c r="M186" s="167">
        <v>15</v>
      </c>
      <c r="N186" s="167">
        <v>9</v>
      </c>
      <c r="O186" s="167">
        <v>2034</v>
      </c>
      <c r="P186" s="167" t="s">
        <v>641</v>
      </c>
      <c r="Q186" s="174"/>
      <c r="R186" s="174"/>
    </row>
    <row r="187" spans="13:18" x14ac:dyDescent="0.25">
      <c r="M187" s="167">
        <v>15</v>
      </c>
      <c r="N187" s="167">
        <v>10</v>
      </c>
      <c r="O187" s="167">
        <v>2034</v>
      </c>
      <c r="P187" s="167" t="s">
        <v>642</v>
      </c>
      <c r="Q187" s="174"/>
      <c r="R187" s="174"/>
    </row>
    <row r="188" spans="13:18" x14ac:dyDescent="0.25">
      <c r="M188" s="167">
        <v>15</v>
      </c>
      <c r="N188" s="167">
        <v>11</v>
      </c>
      <c r="O188" s="167">
        <v>2034</v>
      </c>
      <c r="P188" s="167" t="s">
        <v>643</v>
      </c>
      <c r="Q188" s="174"/>
      <c r="R188" s="174"/>
    </row>
    <row r="189" spans="13:18" x14ac:dyDescent="0.25">
      <c r="M189" s="167">
        <v>15</v>
      </c>
      <c r="N189" s="167">
        <v>12</v>
      </c>
      <c r="O189" s="167">
        <v>2034</v>
      </c>
      <c r="P189" s="167" t="s">
        <v>644</v>
      </c>
      <c r="Q189" s="174"/>
      <c r="R189" s="174"/>
    </row>
    <row r="190" spans="13:18" x14ac:dyDescent="0.25">
      <c r="M190" s="167">
        <v>16</v>
      </c>
      <c r="N190" s="167">
        <v>1</v>
      </c>
      <c r="O190" s="167">
        <v>2035</v>
      </c>
      <c r="P190" s="167" t="s">
        <v>645</v>
      </c>
      <c r="Q190" s="174"/>
      <c r="R190" s="174"/>
    </row>
    <row r="191" spans="13:18" x14ac:dyDescent="0.25">
      <c r="M191" s="167">
        <v>16</v>
      </c>
      <c r="N191" s="167">
        <v>2</v>
      </c>
      <c r="O191" s="167">
        <v>2035</v>
      </c>
      <c r="P191" s="167" t="s">
        <v>646</v>
      </c>
      <c r="Q191" s="174"/>
      <c r="R191" s="174"/>
    </row>
    <row r="192" spans="13:18" x14ac:dyDescent="0.25">
      <c r="M192" s="167">
        <v>16</v>
      </c>
      <c r="N192" s="167">
        <v>3</v>
      </c>
      <c r="O192" s="167">
        <v>2035</v>
      </c>
      <c r="P192" s="167" t="s">
        <v>647</v>
      </c>
      <c r="Q192" s="174"/>
      <c r="R192" s="174"/>
    </row>
    <row r="193" spans="13:18" x14ac:dyDescent="0.25">
      <c r="M193" s="167">
        <v>16</v>
      </c>
      <c r="N193" s="167">
        <v>4</v>
      </c>
      <c r="O193" s="167">
        <v>2035</v>
      </c>
      <c r="P193" s="167" t="s">
        <v>648</v>
      </c>
      <c r="Q193" s="174"/>
      <c r="R193" s="174"/>
    </row>
    <row r="194" spans="13:18" x14ac:dyDescent="0.25">
      <c r="M194" s="167">
        <v>16</v>
      </c>
      <c r="N194" s="167">
        <v>5</v>
      </c>
      <c r="O194" s="167">
        <v>2035</v>
      </c>
      <c r="P194" s="167" t="s">
        <v>649</v>
      </c>
      <c r="Q194" s="174"/>
      <c r="R194" s="174"/>
    </row>
    <row r="195" spans="13:18" x14ac:dyDescent="0.25">
      <c r="M195" s="167">
        <v>16</v>
      </c>
      <c r="N195" s="167">
        <v>6</v>
      </c>
      <c r="O195" s="167">
        <v>2035</v>
      </c>
      <c r="P195" s="167" t="s">
        <v>650</v>
      </c>
      <c r="Q195" s="174"/>
      <c r="R195" s="174"/>
    </row>
    <row r="196" spans="13:18" x14ac:dyDescent="0.25">
      <c r="M196" s="167">
        <v>16</v>
      </c>
      <c r="N196" s="167">
        <v>7</v>
      </c>
      <c r="O196" s="167">
        <v>2035</v>
      </c>
      <c r="P196" s="167" t="s">
        <v>651</v>
      </c>
      <c r="Q196" s="174"/>
      <c r="R196" s="174"/>
    </row>
    <row r="197" spans="13:18" x14ac:dyDescent="0.25">
      <c r="M197" s="167">
        <v>16</v>
      </c>
      <c r="N197" s="167">
        <v>8</v>
      </c>
      <c r="O197" s="167">
        <v>2035</v>
      </c>
      <c r="P197" s="167" t="s">
        <v>652</v>
      </c>
      <c r="Q197" s="174"/>
      <c r="R197" s="174"/>
    </row>
    <row r="198" spans="13:18" x14ac:dyDescent="0.25">
      <c r="M198" s="167">
        <v>16</v>
      </c>
      <c r="N198" s="167">
        <v>9</v>
      </c>
      <c r="O198" s="167">
        <v>2035</v>
      </c>
      <c r="P198" s="167" t="s">
        <v>653</v>
      </c>
      <c r="Q198" s="174"/>
      <c r="R198" s="174"/>
    </row>
    <row r="199" spans="13:18" x14ac:dyDescent="0.25">
      <c r="M199" s="167">
        <v>16</v>
      </c>
      <c r="N199" s="167">
        <v>10</v>
      </c>
      <c r="O199" s="167">
        <v>2035</v>
      </c>
      <c r="P199" s="167" t="s">
        <v>654</v>
      </c>
      <c r="Q199" s="174"/>
      <c r="R199" s="174"/>
    </row>
    <row r="200" spans="13:18" x14ac:dyDescent="0.25">
      <c r="M200" s="167">
        <v>16</v>
      </c>
      <c r="N200" s="167">
        <v>11</v>
      </c>
      <c r="O200" s="167">
        <v>2035</v>
      </c>
      <c r="P200" s="167" t="s">
        <v>655</v>
      </c>
      <c r="Q200" s="174"/>
      <c r="R200" s="174"/>
    </row>
    <row r="201" spans="13:18" x14ac:dyDescent="0.25">
      <c r="M201" s="167">
        <v>16</v>
      </c>
      <c r="N201" s="167">
        <v>12</v>
      </c>
      <c r="O201" s="167">
        <v>2035</v>
      </c>
      <c r="P201" s="167" t="s">
        <v>656</v>
      </c>
      <c r="Q201" s="174"/>
      <c r="R201" s="174"/>
    </row>
    <row r="202" spans="13:18" x14ac:dyDescent="0.25">
      <c r="M202" s="167">
        <v>17</v>
      </c>
      <c r="N202" s="167">
        <v>1</v>
      </c>
      <c r="O202" s="167">
        <v>2036</v>
      </c>
      <c r="P202" s="167" t="s">
        <v>657</v>
      </c>
      <c r="Q202" s="174"/>
      <c r="R202" s="174"/>
    </row>
    <row r="203" spans="13:18" x14ac:dyDescent="0.25">
      <c r="M203" s="167">
        <v>17</v>
      </c>
      <c r="N203" s="167">
        <v>2</v>
      </c>
      <c r="O203" s="167">
        <v>2036</v>
      </c>
      <c r="P203" s="167" t="s">
        <v>658</v>
      </c>
      <c r="Q203" s="174"/>
      <c r="R203" s="174"/>
    </row>
    <row r="204" spans="13:18" x14ac:dyDescent="0.25">
      <c r="M204" s="167">
        <v>17</v>
      </c>
      <c r="N204" s="167">
        <v>3</v>
      </c>
      <c r="O204" s="167">
        <v>2036</v>
      </c>
      <c r="P204" s="167" t="s">
        <v>659</v>
      </c>
      <c r="Q204" s="174"/>
      <c r="R204" s="174"/>
    </row>
    <row r="205" spans="13:18" x14ac:dyDescent="0.25">
      <c r="M205" s="167">
        <v>17</v>
      </c>
      <c r="N205" s="167">
        <v>4</v>
      </c>
      <c r="O205" s="167">
        <v>2036</v>
      </c>
      <c r="P205" s="167" t="s">
        <v>660</v>
      </c>
      <c r="Q205" s="174"/>
      <c r="R205" s="174"/>
    </row>
    <row r="206" spans="13:18" x14ac:dyDescent="0.25">
      <c r="M206" s="167">
        <v>17</v>
      </c>
      <c r="N206" s="167">
        <v>5</v>
      </c>
      <c r="O206" s="167">
        <v>2036</v>
      </c>
      <c r="P206" s="167" t="s">
        <v>661</v>
      </c>
      <c r="Q206" s="174"/>
      <c r="R206" s="174"/>
    </row>
    <row r="207" spans="13:18" x14ac:dyDescent="0.25">
      <c r="M207" s="167">
        <v>17</v>
      </c>
      <c r="N207" s="167">
        <v>6</v>
      </c>
      <c r="O207" s="167">
        <v>2036</v>
      </c>
      <c r="P207" s="167" t="s">
        <v>662</v>
      </c>
      <c r="Q207" s="174"/>
      <c r="R207" s="174"/>
    </row>
    <row r="208" spans="13:18" x14ac:dyDescent="0.25">
      <c r="M208" s="167">
        <v>17</v>
      </c>
      <c r="N208" s="167">
        <v>7</v>
      </c>
      <c r="O208" s="167">
        <v>2036</v>
      </c>
      <c r="P208" s="167" t="s">
        <v>663</v>
      </c>
      <c r="Q208" s="174"/>
      <c r="R208" s="174"/>
    </row>
    <row r="209" spans="13:18" x14ac:dyDescent="0.25">
      <c r="M209" s="167">
        <v>17</v>
      </c>
      <c r="N209" s="167">
        <v>8</v>
      </c>
      <c r="O209" s="167">
        <v>2036</v>
      </c>
      <c r="P209" s="167" t="s">
        <v>664</v>
      </c>
      <c r="Q209" s="174"/>
      <c r="R209" s="174"/>
    </row>
    <row r="210" spans="13:18" x14ac:dyDescent="0.25">
      <c r="M210" s="167">
        <v>17</v>
      </c>
      <c r="N210" s="167">
        <v>9</v>
      </c>
      <c r="O210" s="167">
        <v>2036</v>
      </c>
      <c r="P210" s="167" t="s">
        <v>665</v>
      </c>
      <c r="Q210" s="174"/>
      <c r="R210" s="174"/>
    </row>
    <row r="211" spans="13:18" x14ac:dyDescent="0.25">
      <c r="M211" s="167">
        <v>17</v>
      </c>
      <c r="N211" s="167">
        <v>10</v>
      </c>
      <c r="O211" s="167">
        <v>2036</v>
      </c>
      <c r="P211" s="167" t="s">
        <v>666</v>
      </c>
      <c r="Q211" s="174"/>
      <c r="R211" s="174"/>
    </row>
    <row r="212" spans="13:18" x14ac:dyDescent="0.25">
      <c r="M212" s="167">
        <v>17</v>
      </c>
      <c r="N212" s="167">
        <v>11</v>
      </c>
      <c r="O212" s="167">
        <v>2036</v>
      </c>
      <c r="P212" s="167" t="s">
        <v>667</v>
      </c>
      <c r="Q212" s="174"/>
      <c r="R212" s="174"/>
    </row>
    <row r="213" spans="13:18" x14ac:dyDescent="0.25">
      <c r="M213" s="167">
        <v>17</v>
      </c>
      <c r="N213" s="167">
        <v>12</v>
      </c>
      <c r="O213" s="167">
        <v>2036</v>
      </c>
      <c r="P213" s="167" t="s">
        <v>668</v>
      </c>
      <c r="Q213" s="174"/>
      <c r="R213" s="174"/>
    </row>
    <row r="214" spans="13:18" x14ac:dyDescent="0.25">
      <c r="M214" s="167">
        <v>18</v>
      </c>
      <c r="N214" s="167">
        <v>1</v>
      </c>
      <c r="O214" s="167">
        <v>2037</v>
      </c>
      <c r="P214" s="167" t="s">
        <v>669</v>
      </c>
      <c r="Q214" s="174"/>
      <c r="R214" s="174"/>
    </row>
    <row r="215" spans="13:18" x14ac:dyDescent="0.25">
      <c r="M215" s="167">
        <v>18</v>
      </c>
      <c r="N215" s="167">
        <v>2</v>
      </c>
      <c r="O215" s="167">
        <v>2037</v>
      </c>
      <c r="P215" s="167" t="s">
        <v>670</v>
      </c>
      <c r="Q215" s="174"/>
      <c r="R215" s="174"/>
    </row>
    <row r="216" spans="13:18" x14ac:dyDescent="0.25">
      <c r="M216" s="167">
        <v>18</v>
      </c>
      <c r="N216" s="167">
        <v>3</v>
      </c>
      <c r="O216" s="167">
        <v>2037</v>
      </c>
      <c r="P216" s="167" t="s">
        <v>671</v>
      </c>
      <c r="Q216" s="174"/>
      <c r="R216" s="174"/>
    </row>
    <row r="217" spans="13:18" x14ac:dyDescent="0.25">
      <c r="M217" s="167">
        <v>18</v>
      </c>
      <c r="N217" s="167">
        <v>4</v>
      </c>
      <c r="O217" s="167">
        <v>2037</v>
      </c>
      <c r="P217" s="167" t="s">
        <v>672</v>
      </c>
      <c r="Q217" s="174"/>
      <c r="R217" s="174"/>
    </row>
    <row r="218" spans="13:18" x14ac:dyDescent="0.25">
      <c r="M218" s="167">
        <v>18</v>
      </c>
      <c r="N218" s="167">
        <v>5</v>
      </c>
      <c r="O218" s="167">
        <v>2037</v>
      </c>
      <c r="P218" s="167" t="s">
        <v>673</v>
      </c>
      <c r="Q218" s="174"/>
      <c r="R218" s="174"/>
    </row>
    <row r="219" spans="13:18" x14ac:dyDescent="0.25">
      <c r="M219" s="167">
        <v>18</v>
      </c>
      <c r="N219" s="167">
        <v>6</v>
      </c>
      <c r="O219" s="167">
        <v>2037</v>
      </c>
      <c r="P219" s="167" t="s">
        <v>674</v>
      </c>
      <c r="Q219" s="174"/>
      <c r="R219" s="174"/>
    </row>
    <row r="220" spans="13:18" x14ac:dyDescent="0.25">
      <c r="M220" s="167">
        <v>18</v>
      </c>
      <c r="N220" s="167">
        <v>7</v>
      </c>
      <c r="O220" s="167">
        <v>2037</v>
      </c>
      <c r="P220" s="167" t="s">
        <v>675</v>
      </c>
      <c r="Q220" s="174"/>
      <c r="R220" s="174"/>
    </row>
    <row r="221" spans="13:18" x14ac:dyDescent="0.25">
      <c r="M221" s="167">
        <v>18</v>
      </c>
      <c r="N221" s="167">
        <v>8</v>
      </c>
      <c r="O221" s="167">
        <v>2037</v>
      </c>
      <c r="P221" s="167" t="s">
        <v>676</v>
      </c>
      <c r="Q221" s="174"/>
      <c r="R221" s="174"/>
    </row>
    <row r="222" spans="13:18" x14ac:dyDescent="0.25">
      <c r="M222" s="167">
        <v>18</v>
      </c>
      <c r="N222" s="167">
        <v>9</v>
      </c>
      <c r="O222" s="167">
        <v>2037</v>
      </c>
      <c r="P222" s="167" t="s">
        <v>677</v>
      </c>
      <c r="Q222" s="174"/>
      <c r="R222" s="174"/>
    </row>
    <row r="223" spans="13:18" x14ac:dyDescent="0.25">
      <c r="M223" s="167">
        <v>18</v>
      </c>
      <c r="N223" s="167">
        <v>10</v>
      </c>
      <c r="O223" s="167">
        <v>2037</v>
      </c>
      <c r="P223" s="167" t="s">
        <v>678</v>
      </c>
      <c r="Q223" s="174"/>
      <c r="R223" s="174"/>
    </row>
    <row r="224" spans="13:18" x14ac:dyDescent="0.25">
      <c r="M224" s="167">
        <v>18</v>
      </c>
      <c r="N224" s="167">
        <v>11</v>
      </c>
      <c r="O224" s="167">
        <v>2037</v>
      </c>
      <c r="P224" s="167" t="s">
        <v>679</v>
      </c>
      <c r="Q224" s="174"/>
      <c r="R224" s="174"/>
    </row>
    <row r="225" spans="13:18" x14ac:dyDescent="0.25">
      <c r="M225" s="167">
        <v>18</v>
      </c>
      <c r="N225" s="167">
        <v>12</v>
      </c>
      <c r="O225" s="167">
        <v>2037</v>
      </c>
      <c r="P225" s="167" t="s">
        <v>680</v>
      </c>
      <c r="Q225" s="174"/>
      <c r="R225" s="174"/>
    </row>
    <row r="226" spans="13:18" x14ac:dyDescent="0.25">
      <c r="M226" s="167">
        <v>19</v>
      </c>
      <c r="N226" s="167">
        <v>1</v>
      </c>
      <c r="O226" s="167">
        <v>2038</v>
      </c>
      <c r="P226" s="167" t="s">
        <v>681</v>
      </c>
      <c r="Q226" s="174"/>
      <c r="R226" s="174"/>
    </row>
    <row r="227" spans="13:18" x14ac:dyDescent="0.25">
      <c r="M227" s="167">
        <v>19</v>
      </c>
      <c r="N227" s="167">
        <v>2</v>
      </c>
      <c r="O227" s="167">
        <v>2038</v>
      </c>
      <c r="P227" s="167" t="s">
        <v>682</v>
      </c>
      <c r="Q227" s="174"/>
      <c r="R227" s="174"/>
    </row>
    <row r="228" spans="13:18" x14ac:dyDescent="0.25">
      <c r="M228" s="167">
        <v>19</v>
      </c>
      <c r="N228" s="167">
        <v>3</v>
      </c>
      <c r="O228" s="167">
        <v>2038</v>
      </c>
      <c r="P228" s="167" t="s">
        <v>683</v>
      </c>
      <c r="Q228" s="174"/>
      <c r="R228" s="174"/>
    </row>
    <row r="229" spans="13:18" x14ac:dyDescent="0.25">
      <c r="M229" s="167">
        <v>19</v>
      </c>
      <c r="N229" s="167">
        <v>4</v>
      </c>
      <c r="O229" s="167">
        <v>2038</v>
      </c>
      <c r="P229" s="167" t="s">
        <v>684</v>
      </c>
      <c r="Q229" s="174"/>
      <c r="R229" s="174"/>
    </row>
    <row r="230" spans="13:18" x14ac:dyDescent="0.25">
      <c r="M230" s="167">
        <v>19</v>
      </c>
      <c r="N230" s="167">
        <v>5</v>
      </c>
      <c r="O230" s="167">
        <v>2038</v>
      </c>
      <c r="P230" s="167" t="s">
        <v>685</v>
      </c>
      <c r="Q230" s="174"/>
      <c r="R230" s="174"/>
    </row>
    <row r="231" spans="13:18" x14ac:dyDescent="0.25">
      <c r="M231" s="167">
        <v>19</v>
      </c>
      <c r="N231" s="167">
        <v>6</v>
      </c>
      <c r="O231" s="167">
        <v>2038</v>
      </c>
      <c r="P231" s="167" t="s">
        <v>686</v>
      </c>
      <c r="Q231" s="174"/>
      <c r="R231" s="174"/>
    </row>
    <row r="232" spans="13:18" x14ac:dyDescent="0.25">
      <c r="M232" s="167">
        <v>19</v>
      </c>
      <c r="N232" s="167">
        <v>7</v>
      </c>
      <c r="O232" s="167">
        <v>2038</v>
      </c>
      <c r="P232" s="167" t="s">
        <v>687</v>
      </c>
      <c r="Q232" s="174"/>
      <c r="R232" s="174"/>
    </row>
    <row r="233" spans="13:18" x14ac:dyDescent="0.25">
      <c r="M233" s="167">
        <v>19</v>
      </c>
      <c r="N233" s="167">
        <v>8</v>
      </c>
      <c r="O233" s="167">
        <v>2038</v>
      </c>
      <c r="P233" s="167" t="s">
        <v>688</v>
      </c>
      <c r="Q233" s="174"/>
      <c r="R233" s="174"/>
    </row>
    <row r="234" spans="13:18" x14ac:dyDescent="0.25">
      <c r="M234" s="167">
        <v>19</v>
      </c>
      <c r="N234" s="167">
        <v>9</v>
      </c>
      <c r="O234" s="167">
        <v>2038</v>
      </c>
      <c r="P234" s="167" t="s">
        <v>689</v>
      </c>
      <c r="Q234" s="174"/>
      <c r="R234" s="174"/>
    </row>
    <row r="235" spans="13:18" x14ac:dyDescent="0.25">
      <c r="M235" s="167">
        <v>19</v>
      </c>
      <c r="N235" s="167">
        <v>10</v>
      </c>
      <c r="O235" s="167">
        <v>2038</v>
      </c>
      <c r="P235" s="167" t="s">
        <v>690</v>
      </c>
      <c r="Q235" s="174"/>
      <c r="R235" s="174"/>
    </row>
    <row r="236" spans="13:18" x14ac:dyDescent="0.25">
      <c r="M236" s="167">
        <v>19</v>
      </c>
      <c r="N236" s="167">
        <v>11</v>
      </c>
      <c r="O236" s="167">
        <v>2038</v>
      </c>
      <c r="P236" s="167" t="s">
        <v>691</v>
      </c>
      <c r="Q236" s="174"/>
      <c r="R236" s="174"/>
    </row>
    <row r="237" spans="13:18" x14ac:dyDescent="0.25">
      <c r="M237" s="167">
        <v>19</v>
      </c>
      <c r="N237" s="167">
        <v>12</v>
      </c>
      <c r="O237" s="167">
        <v>2038</v>
      </c>
      <c r="P237" s="167" t="s">
        <v>692</v>
      </c>
      <c r="Q237" s="174"/>
      <c r="R237" s="174"/>
    </row>
    <row r="238" spans="13:18" x14ac:dyDescent="0.25">
      <c r="M238" s="167">
        <v>20</v>
      </c>
      <c r="N238" s="167">
        <v>1</v>
      </c>
      <c r="O238" s="167">
        <v>2039</v>
      </c>
      <c r="P238" s="167" t="s">
        <v>693</v>
      </c>
      <c r="Q238" s="174"/>
      <c r="R238" s="174"/>
    </row>
    <row r="239" spans="13:18" x14ac:dyDescent="0.25">
      <c r="M239" s="167">
        <v>20</v>
      </c>
      <c r="N239" s="167">
        <v>2</v>
      </c>
      <c r="O239" s="167">
        <v>2039</v>
      </c>
      <c r="P239" s="167" t="s">
        <v>694</v>
      </c>
      <c r="Q239" s="174"/>
      <c r="R239" s="174"/>
    </row>
    <row r="240" spans="13:18" x14ac:dyDescent="0.25">
      <c r="M240" s="167">
        <v>20</v>
      </c>
      <c r="N240" s="167">
        <v>3</v>
      </c>
      <c r="O240" s="167">
        <v>2039</v>
      </c>
      <c r="P240" s="167" t="s">
        <v>695</v>
      </c>
      <c r="Q240" s="174"/>
      <c r="R240" s="174"/>
    </row>
    <row r="241" spans="13:18" x14ac:dyDescent="0.25">
      <c r="M241" s="167">
        <v>20</v>
      </c>
      <c r="N241" s="167">
        <v>4</v>
      </c>
      <c r="O241" s="167">
        <v>2039</v>
      </c>
      <c r="P241" s="167" t="s">
        <v>696</v>
      </c>
      <c r="Q241" s="174"/>
      <c r="R241" s="174"/>
    </row>
    <row r="242" spans="13:18" x14ac:dyDescent="0.25">
      <c r="M242" s="167">
        <v>20</v>
      </c>
      <c r="N242" s="167">
        <v>5</v>
      </c>
      <c r="O242" s="167">
        <v>2039</v>
      </c>
      <c r="P242" s="167" t="s">
        <v>697</v>
      </c>
      <c r="Q242" s="174"/>
      <c r="R242" s="174"/>
    </row>
    <row r="243" spans="13:18" x14ac:dyDescent="0.25">
      <c r="M243" s="167">
        <v>20</v>
      </c>
      <c r="N243" s="167">
        <v>6</v>
      </c>
      <c r="O243" s="167">
        <v>2039</v>
      </c>
      <c r="P243" s="167" t="s">
        <v>698</v>
      </c>
      <c r="Q243" s="174"/>
      <c r="R243" s="174"/>
    </row>
    <row r="244" spans="13:18" x14ac:dyDescent="0.25">
      <c r="M244" s="167">
        <v>20</v>
      </c>
      <c r="N244" s="167">
        <v>7</v>
      </c>
      <c r="O244" s="167">
        <v>2039</v>
      </c>
      <c r="P244" s="167" t="s">
        <v>699</v>
      </c>
      <c r="Q244" s="174"/>
      <c r="R244" s="174"/>
    </row>
    <row r="245" spans="13:18" x14ac:dyDescent="0.25">
      <c r="M245" s="167">
        <v>20</v>
      </c>
      <c r="N245" s="167">
        <v>8</v>
      </c>
      <c r="O245" s="167">
        <v>2039</v>
      </c>
      <c r="P245" s="167" t="s">
        <v>700</v>
      </c>
      <c r="Q245" s="174"/>
      <c r="R245" s="174"/>
    </row>
    <row r="246" spans="13:18" x14ac:dyDescent="0.25">
      <c r="M246" s="167">
        <v>20</v>
      </c>
      <c r="N246" s="167">
        <v>9</v>
      </c>
      <c r="O246" s="167">
        <v>2039</v>
      </c>
      <c r="P246" s="167" t="s">
        <v>701</v>
      </c>
      <c r="Q246" s="174"/>
      <c r="R246" s="174"/>
    </row>
    <row r="247" spans="13:18" x14ac:dyDescent="0.25">
      <c r="M247" s="167">
        <v>20</v>
      </c>
      <c r="N247" s="167">
        <v>10</v>
      </c>
      <c r="O247" s="167">
        <v>2039</v>
      </c>
      <c r="P247" s="167" t="s">
        <v>702</v>
      </c>
      <c r="Q247" s="174"/>
      <c r="R247" s="174"/>
    </row>
    <row r="248" spans="13:18" x14ac:dyDescent="0.25">
      <c r="M248" s="167">
        <v>20</v>
      </c>
      <c r="N248" s="167">
        <v>11</v>
      </c>
      <c r="O248" s="167">
        <v>2039</v>
      </c>
      <c r="P248" s="167" t="s">
        <v>703</v>
      </c>
      <c r="Q248" s="174"/>
      <c r="R248" s="174"/>
    </row>
    <row r="249" spans="13:18" x14ac:dyDescent="0.25">
      <c r="M249" s="167">
        <v>20</v>
      </c>
      <c r="N249" s="167">
        <v>12</v>
      </c>
      <c r="O249" s="167">
        <v>2039</v>
      </c>
      <c r="P249" s="167" t="s">
        <v>704</v>
      </c>
      <c r="Q249" s="174"/>
      <c r="R249" s="174"/>
    </row>
    <row r="250" spans="13:18" x14ac:dyDescent="0.25">
      <c r="M250" s="167">
        <v>21</v>
      </c>
      <c r="N250" s="167">
        <v>1</v>
      </c>
      <c r="O250" s="167">
        <v>2040</v>
      </c>
      <c r="P250" s="167" t="s">
        <v>705</v>
      </c>
      <c r="Q250" s="174"/>
      <c r="R250" s="174"/>
    </row>
    <row r="251" spans="13:18" x14ac:dyDescent="0.25">
      <c r="M251" s="167">
        <v>21</v>
      </c>
      <c r="N251" s="167">
        <v>2</v>
      </c>
      <c r="O251" s="167">
        <v>2040</v>
      </c>
      <c r="P251" s="167" t="s">
        <v>706</v>
      </c>
      <c r="Q251" s="174"/>
      <c r="R251" s="174"/>
    </row>
    <row r="252" spans="13:18" x14ac:dyDescent="0.25">
      <c r="M252" s="167">
        <v>21</v>
      </c>
      <c r="N252" s="167">
        <v>3</v>
      </c>
      <c r="O252" s="167">
        <v>2040</v>
      </c>
      <c r="P252" s="167" t="s">
        <v>707</v>
      </c>
      <c r="Q252" s="174"/>
      <c r="R252" s="174"/>
    </row>
    <row r="253" spans="13:18" x14ac:dyDescent="0.25">
      <c r="M253" s="167">
        <v>21</v>
      </c>
      <c r="N253" s="167">
        <v>4</v>
      </c>
      <c r="O253" s="167">
        <v>2040</v>
      </c>
      <c r="P253" s="167" t="s">
        <v>708</v>
      </c>
      <c r="Q253" s="174"/>
      <c r="R253" s="174"/>
    </row>
    <row r="254" spans="13:18" x14ac:dyDescent="0.25">
      <c r="M254" s="167">
        <v>21</v>
      </c>
      <c r="N254" s="167">
        <v>5</v>
      </c>
      <c r="O254" s="167">
        <v>2040</v>
      </c>
      <c r="P254" s="167" t="s">
        <v>709</v>
      </c>
      <c r="Q254" s="174"/>
      <c r="R254" s="174"/>
    </row>
    <row r="255" spans="13:18" x14ac:dyDescent="0.25">
      <c r="M255" s="167">
        <v>21</v>
      </c>
      <c r="N255" s="167">
        <v>6</v>
      </c>
      <c r="O255" s="167">
        <v>2040</v>
      </c>
      <c r="P255" s="167" t="s">
        <v>710</v>
      </c>
      <c r="Q255" s="174"/>
      <c r="R255" s="174"/>
    </row>
    <row r="256" spans="13:18" x14ac:dyDescent="0.25">
      <c r="M256" s="167">
        <v>21</v>
      </c>
      <c r="N256" s="167">
        <v>7</v>
      </c>
      <c r="O256" s="167">
        <v>2040</v>
      </c>
      <c r="P256" s="167" t="s">
        <v>711</v>
      </c>
      <c r="Q256" s="174"/>
      <c r="R256" s="174"/>
    </row>
    <row r="257" spans="13:18" x14ac:dyDescent="0.25">
      <c r="M257" s="167">
        <v>21</v>
      </c>
      <c r="N257" s="167">
        <v>8</v>
      </c>
      <c r="O257" s="167">
        <v>2040</v>
      </c>
      <c r="P257" s="167" t="s">
        <v>712</v>
      </c>
      <c r="Q257" s="174"/>
      <c r="R257" s="174"/>
    </row>
    <row r="258" spans="13:18" x14ac:dyDescent="0.25">
      <c r="M258" s="167">
        <v>21</v>
      </c>
      <c r="N258" s="167">
        <v>9</v>
      </c>
      <c r="O258" s="167">
        <v>2040</v>
      </c>
      <c r="P258" s="167" t="s">
        <v>713</v>
      </c>
      <c r="Q258" s="174"/>
      <c r="R258" s="174"/>
    </row>
    <row r="259" spans="13:18" x14ac:dyDescent="0.25">
      <c r="M259" s="167">
        <v>21</v>
      </c>
      <c r="N259" s="167">
        <v>10</v>
      </c>
      <c r="O259" s="167">
        <v>2040</v>
      </c>
      <c r="P259" s="167" t="s">
        <v>714</v>
      </c>
      <c r="Q259" s="174"/>
      <c r="R259" s="174"/>
    </row>
    <row r="260" spans="13:18" x14ac:dyDescent="0.25">
      <c r="M260" s="167">
        <v>21</v>
      </c>
      <c r="N260" s="167">
        <v>11</v>
      </c>
      <c r="O260" s="167">
        <v>2040</v>
      </c>
      <c r="P260" s="167" t="s">
        <v>715</v>
      </c>
      <c r="Q260" s="174"/>
      <c r="R260" s="174"/>
    </row>
    <row r="261" spans="13:18" x14ac:dyDescent="0.25">
      <c r="M261" s="167">
        <v>21</v>
      </c>
      <c r="N261" s="167">
        <v>12</v>
      </c>
      <c r="O261" s="167">
        <v>2040</v>
      </c>
      <c r="P261" s="167" t="s">
        <v>716</v>
      </c>
      <c r="Q261" s="174"/>
      <c r="R261" s="174"/>
    </row>
    <row r="262" spans="13:18" x14ac:dyDescent="0.25">
      <c r="M262" s="167">
        <v>22</v>
      </c>
      <c r="N262" s="167">
        <v>1</v>
      </c>
      <c r="O262" s="167">
        <v>2041</v>
      </c>
      <c r="P262" s="167" t="s">
        <v>717</v>
      </c>
      <c r="Q262" s="174"/>
      <c r="R262" s="174"/>
    </row>
    <row r="263" spans="13:18" x14ac:dyDescent="0.25">
      <c r="M263" s="167">
        <v>22</v>
      </c>
      <c r="N263" s="167">
        <v>2</v>
      </c>
      <c r="O263" s="167">
        <v>2041</v>
      </c>
      <c r="P263" s="167" t="s">
        <v>718</v>
      </c>
      <c r="Q263" s="174"/>
      <c r="R263" s="174"/>
    </row>
    <row r="264" spans="13:18" x14ac:dyDescent="0.25">
      <c r="M264" s="167">
        <v>22</v>
      </c>
      <c r="N264" s="167">
        <v>3</v>
      </c>
      <c r="O264" s="167">
        <v>2041</v>
      </c>
      <c r="P264" s="167" t="s">
        <v>719</v>
      </c>
      <c r="Q264" s="174"/>
      <c r="R264" s="174"/>
    </row>
    <row r="265" spans="13:18" x14ac:dyDescent="0.25">
      <c r="M265" s="167">
        <v>22</v>
      </c>
      <c r="N265" s="167">
        <v>4</v>
      </c>
      <c r="O265" s="167">
        <v>2041</v>
      </c>
      <c r="P265" s="167" t="s">
        <v>720</v>
      </c>
      <c r="Q265" s="174"/>
      <c r="R265" s="174"/>
    </row>
    <row r="266" spans="13:18" x14ac:dyDescent="0.25">
      <c r="M266" s="167">
        <v>22</v>
      </c>
      <c r="N266" s="167">
        <v>5</v>
      </c>
      <c r="O266" s="167">
        <v>2041</v>
      </c>
      <c r="P266" s="167" t="s">
        <v>721</v>
      </c>
      <c r="Q266" s="174"/>
      <c r="R266" s="174"/>
    </row>
    <row r="267" spans="13:18" x14ac:dyDescent="0.25">
      <c r="M267" s="167">
        <v>22</v>
      </c>
      <c r="N267" s="167">
        <v>6</v>
      </c>
      <c r="O267" s="167">
        <v>2041</v>
      </c>
      <c r="P267" s="167" t="s">
        <v>722</v>
      </c>
      <c r="Q267" s="174"/>
      <c r="R267" s="174"/>
    </row>
    <row r="268" spans="13:18" x14ac:dyDescent="0.25">
      <c r="M268" s="167">
        <v>22</v>
      </c>
      <c r="N268" s="167">
        <v>7</v>
      </c>
      <c r="O268" s="167">
        <v>2041</v>
      </c>
      <c r="P268" s="167" t="s">
        <v>723</v>
      </c>
      <c r="Q268" s="174"/>
      <c r="R268" s="174"/>
    </row>
    <row r="269" spans="13:18" x14ac:dyDescent="0.25">
      <c r="M269" s="167">
        <v>22</v>
      </c>
      <c r="N269" s="167">
        <v>8</v>
      </c>
      <c r="O269" s="167">
        <v>2041</v>
      </c>
      <c r="P269" s="167" t="s">
        <v>724</v>
      </c>
      <c r="Q269" s="174"/>
      <c r="R269" s="174"/>
    </row>
    <row r="270" spans="13:18" x14ac:dyDescent="0.25">
      <c r="M270" s="167">
        <v>22</v>
      </c>
      <c r="N270" s="167">
        <v>9</v>
      </c>
      <c r="O270" s="167">
        <v>2041</v>
      </c>
      <c r="P270" s="167" t="s">
        <v>725</v>
      </c>
      <c r="Q270" s="174"/>
      <c r="R270" s="174"/>
    </row>
    <row r="271" spans="13:18" x14ac:dyDescent="0.25">
      <c r="M271" s="167">
        <v>22</v>
      </c>
      <c r="N271" s="167">
        <v>10</v>
      </c>
      <c r="O271" s="167">
        <v>2041</v>
      </c>
      <c r="P271" s="167" t="s">
        <v>726</v>
      </c>
      <c r="Q271" s="174"/>
      <c r="R271" s="174"/>
    </row>
    <row r="272" spans="13:18" x14ac:dyDescent="0.25">
      <c r="M272" s="167">
        <v>22</v>
      </c>
      <c r="N272" s="167">
        <v>11</v>
      </c>
      <c r="O272" s="167">
        <v>2041</v>
      </c>
      <c r="P272" s="167" t="s">
        <v>727</v>
      </c>
      <c r="Q272" s="174"/>
      <c r="R272" s="174"/>
    </row>
    <row r="273" spans="13:18" x14ac:dyDescent="0.25">
      <c r="M273" s="167">
        <v>22</v>
      </c>
      <c r="N273" s="167">
        <v>12</v>
      </c>
      <c r="O273" s="167">
        <v>2041</v>
      </c>
      <c r="P273" s="167" t="s">
        <v>728</v>
      </c>
      <c r="Q273" s="174"/>
      <c r="R273" s="174"/>
    </row>
    <row r="274" spans="13:18" x14ac:dyDescent="0.25">
      <c r="M274" s="173"/>
      <c r="N274" s="173"/>
      <c r="O274" s="173"/>
      <c r="P274" s="173"/>
      <c r="Q274" s="172"/>
      <c r="R274" s="172"/>
    </row>
    <row r="275" spans="13:18" x14ac:dyDescent="0.25">
      <c r="M275" s="173"/>
      <c r="N275" s="173"/>
      <c r="O275" s="173"/>
      <c r="P275" s="173"/>
      <c r="Q275" s="172"/>
      <c r="R275" s="172"/>
    </row>
    <row r="276" spans="13:18" x14ac:dyDescent="0.25">
      <c r="M276" s="173"/>
      <c r="N276" s="173"/>
      <c r="O276" s="173"/>
      <c r="P276" s="173"/>
      <c r="Q276" s="172"/>
      <c r="R276" s="172"/>
    </row>
    <row r="277" spans="13:18" x14ac:dyDescent="0.25">
      <c r="M277" s="173"/>
      <c r="N277" s="173"/>
      <c r="O277" s="173"/>
      <c r="P277" s="173"/>
      <c r="Q277" s="172"/>
      <c r="R277" s="172"/>
    </row>
    <row r="278" spans="13:18" x14ac:dyDescent="0.25">
      <c r="M278" s="173"/>
      <c r="N278" s="173"/>
      <c r="O278" s="173"/>
      <c r="P278" s="173"/>
      <c r="Q278" s="172"/>
      <c r="R278" s="172"/>
    </row>
    <row r="279" spans="13:18" x14ac:dyDescent="0.25">
      <c r="M279" s="173"/>
      <c r="N279" s="173"/>
      <c r="O279" s="173"/>
      <c r="P279" s="173"/>
      <c r="Q279" s="172"/>
      <c r="R279" s="172"/>
    </row>
    <row r="280" spans="13:18" x14ac:dyDescent="0.25">
      <c r="M280" s="173"/>
      <c r="N280" s="173"/>
      <c r="O280" s="173"/>
      <c r="P280" s="173"/>
      <c r="Q280" s="172"/>
      <c r="R280" s="172"/>
    </row>
    <row r="281" spans="13:18" x14ac:dyDescent="0.25">
      <c r="M281" s="173"/>
      <c r="N281" s="173"/>
      <c r="O281" s="173"/>
      <c r="P281" s="173"/>
      <c r="Q281" s="172"/>
      <c r="R281" s="172"/>
    </row>
    <row r="282" spans="13:18" x14ac:dyDescent="0.25">
      <c r="M282" s="173"/>
      <c r="N282" s="173"/>
      <c r="O282" s="173"/>
      <c r="P282" s="173"/>
      <c r="Q282" s="172"/>
      <c r="R282" s="172"/>
    </row>
    <row r="283" spans="13:18" x14ac:dyDescent="0.25">
      <c r="M283" s="173"/>
      <c r="N283" s="173"/>
      <c r="O283" s="173"/>
      <c r="P283" s="173"/>
      <c r="Q283" s="172"/>
      <c r="R283" s="172"/>
    </row>
    <row r="284" spans="13:18" x14ac:dyDescent="0.25">
      <c r="M284" s="173"/>
      <c r="N284" s="173"/>
      <c r="O284" s="173"/>
      <c r="P284" s="173"/>
      <c r="Q284" s="172"/>
      <c r="R284" s="172"/>
    </row>
    <row r="285" spans="13:18" x14ac:dyDescent="0.25">
      <c r="M285" s="173"/>
      <c r="N285" s="173"/>
      <c r="O285" s="173"/>
      <c r="P285" s="173"/>
      <c r="Q285" s="172"/>
      <c r="R285" s="172"/>
    </row>
    <row r="286" spans="13:18" x14ac:dyDescent="0.25">
      <c r="M286" s="173"/>
      <c r="N286" s="173"/>
      <c r="O286" s="173"/>
      <c r="P286" s="173"/>
      <c r="Q286" s="172"/>
      <c r="R286" s="172"/>
    </row>
    <row r="287" spans="13:18" x14ac:dyDescent="0.25">
      <c r="M287" s="173"/>
      <c r="N287" s="173"/>
      <c r="O287" s="173"/>
      <c r="P287" s="173"/>
      <c r="Q287" s="172"/>
      <c r="R287" s="172"/>
    </row>
    <row r="288" spans="13:18" x14ac:dyDescent="0.25">
      <c r="M288" s="173"/>
      <c r="N288" s="173"/>
      <c r="O288" s="173"/>
      <c r="P288" s="173"/>
      <c r="Q288" s="172"/>
      <c r="R288" s="172"/>
    </row>
    <row r="289" spans="13:18" x14ac:dyDescent="0.25">
      <c r="M289" s="173"/>
      <c r="N289" s="173"/>
      <c r="O289" s="173"/>
      <c r="P289" s="173"/>
      <c r="Q289" s="172"/>
      <c r="R289" s="172"/>
    </row>
    <row r="290" spans="13:18" x14ac:dyDescent="0.25">
      <c r="M290" s="173"/>
      <c r="N290" s="173"/>
      <c r="O290" s="173"/>
      <c r="P290" s="173"/>
      <c r="Q290" s="172"/>
      <c r="R290" s="172"/>
    </row>
    <row r="291" spans="13:18" x14ac:dyDescent="0.25">
      <c r="M291" s="173"/>
      <c r="N291" s="173"/>
      <c r="O291" s="173"/>
      <c r="P291" s="173"/>
      <c r="Q291" s="172"/>
      <c r="R291" s="172"/>
    </row>
    <row r="292" spans="13:18" x14ac:dyDescent="0.25">
      <c r="M292" s="173"/>
      <c r="N292" s="173"/>
      <c r="O292" s="173"/>
      <c r="P292" s="173"/>
      <c r="Q292" s="172"/>
      <c r="R292" s="172"/>
    </row>
    <row r="293" spans="13:18" x14ac:dyDescent="0.25">
      <c r="M293" s="173"/>
      <c r="N293" s="173"/>
      <c r="O293" s="173"/>
      <c r="P293" s="173"/>
      <c r="Q293" s="172"/>
      <c r="R293" s="172"/>
    </row>
    <row r="294" spans="13:18" x14ac:dyDescent="0.25">
      <c r="M294" s="173"/>
      <c r="N294" s="173"/>
      <c r="O294" s="173"/>
      <c r="P294" s="173"/>
      <c r="Q294" s="172"/>
      <c r="R294" s="172"/>
    </row>
    <row r="295" spans="13:18" x14ac:dyDescent="0.25">
      <c r="M295" s="173"/>
      <c r="N295" s="173"/>
      <c r="O295" s="173"/>
      <c r="P295" s="173"/>
      <c r="Q295" s="172"/>
      <c r="R295" s="172"/>
    </row>
    <row r="296" spans="13:18" x14ac:dyDescent="0.25">
      <c r="M296" s="173"/>
      <c r="N296" s="173"/>
      <c r="O296" s="173"/>
      <c r="P296" s="173"/>
      <c r="Q296" s="172"/>
      <c r="R296" s="172"/>
    </row>
    <row r="297" spans="13:18" x14ac:dyDescent="0.25">
      <c r="M297" s="173"/>
      <c r="N297" s="173"/>
      <c r="O297" s="173"/>
      <c r="P297" s="173"/>
      <c r="Q297" s="172"/>
      <c r="R297" s="172"/>
    </row>
    <row r="298" spans="13:18" x14ac:dyDescent="0.25">
      <c r="M298" s="173"/>
      <c r="N298" s="173"/>
      <c r="O298" s="173"/>
      <c r="P298" s="173"/>
      <c r="Q298" s="172"/>
      <c r="R298" s="172"/>
    </row>
    <row r="299" spans="13:18" x14ac:dyDescent="0.25">
      <c r="M299" s="173"/>
      <c r="N299" s="173"/>
      <c r="O299" s="173"/>
      <c r="P299" s="173"/>
      <c r="Q299" s="172"/>
      <c r="R299" s="172"/>
    </row>
    <row r="300" spans="13:18" x14ac:dyDescent="0.25">
      <c r="M300" s="173"/>
      <c r="N300" s="173"/>
      <c r="O300" s="173"/>
      <c r="P300" s="173"/>
      <c r="Q300" s="172"/>
      <c r="R300" s="172"/>
    </row>
    <row r="301" spans="13:18" x14ac:dyDescent="0.25">
      <c r="M301" s="173"/>
      <c r="N301" s="173"/>
      <c r="O301" s="173"/>
      <c r="P301" s="173"/>
      <c r="Q301" s="172"/>
      <c r="R301" s="172"/>
    </row>
    <row r="302" spans="13:18" x14ac:dyDescent="0.25">
      <c r="M302" s="173"/>
      <c r="N302" s="173"/>
      <c r="O302" s="173"/>
      <c r="P302" s="173"/>
      <c r="Q302" s="172"/>
      <c r="R302" s="172"/>
    </row>
    <row r="303" spans="13:18" x14ac:dyDescent="0.25">
      <c r="M303" s="173"/>
      <c r="N303" s="173"/>
      <c r="O303" s="173"/>
      <c r="P303" s="173"/>
      <c r="Q303" s="172"/>
      <c r="R303" s="172"/>
    </row>
    <row r="304" spans="13:18" x14ac:dyDescent="0.25">
      <c r="M304" s="173"/>
      <c r="N304" s="173"/>
      <c r="O304" s="173"/>
      <c r="P304" s="173"/>
      <c r="Q304" s="172"/>
      <c r="R304" s="172"/>
    </row>
    <row r="305" spans="13:18" x14ac:dyDescent="0.25">
      <c r="M305" s="173"/>
      <c r="N305" s="173"/>
      <c r="O305" s="173"/>
      <c r="P305" s="173"/>
      <c r="Q305" s="172"/>
      <c r="R305" s="172"/>
    </row>
    <row r="306" spans="13:18" x14ac:dyDescent="0.25">
      <c r="M306" s="173"/>
      <c r="N306" s="173"/>
      <c r="O306" s="173"/>
      <c r="P306" s="173"/>
      <c r="Q306" s="172"/>
      <c r="R306" s="172"/>
    </row>
    <row r="307" spans="13:18" x14ac:dyDescent="0.25">
      <c r="M307" s="173"/>
      <c r="N307" s="173"/>
      <c r="O307" s="173"/>
      <c r="P307" s="173"/>
      <c r="Q307" s="172"/>
      <c r="R307" s="172"/>
    </row>
    <row r="308" spans="13:18" x14ac:dyDescent="0.25">
      <c r="M308" s="173"/>
      <c r="N308" s="173"/>
      <c r="O308" s="173"/>
      <c r="P308" s="173"/>
      <c r="Q308" s="172"/>
      <c r="R308" s="172"/>
    </row>
    <row r="309" spans="13:18" x14ac:dyDescent="0.25">
      <c r="M309" s="173"/>
      <c r="N309" s="173"/>
      <c r="O309" s="173"/>
      <c r="P309" s="173"/>
      <c r="Q309" s="172"/>
      <c r="R309" s="172"/>
    </row>
    <row r="310" spans="13:18" x14ac:dyDescent="0.25">
      <c r="M310" s="173"/>
      <c r="N310" s="173"/>
      <c r="O310" s="173"/>
      <c r="P310" s="173"/>
      <c r="Q310" s="172"/>
      <c r="R310" s="172"/>
    </row>
    <row r="311" spans="13:18" x14ac:dyDescent="0.25">
      <c r="M311" s="173"/>
      <c r="N311" s="173"/>
      <c r="O311" s="173"/>
      <c r="P311" s="173"/>
      <c r="Q311" s="172"/>
      <c r="R311" s="172"/>
    </row>
    <row r="312" spans="13:18" x14ac:dyDescent="0.25">
      <c r="M312" s="173"/>
      <c r="N312" s="173"/>
      <c r="O312" s="173"/>
      <c r="P312" s="173"/>
      <c r="Q312" s="172"/>
      <c r="R312" s="172"/>
    </row>
    <row r="313" spans="13:18" x14ac:dyDescent="0.25">
      <c r="M313" s="173"/>
      <c r="N313" s="173"/>
      <c r="O313" s="173"/>
      <c r="P313" s="173"/>
      <c r="Q313" s="172"/>
      <c r="R313" s="172"/>
    </row>
    <row r="314" spans="13:18" x14ac:dyDescent="0.25">
      <c r="M314" s="173"/>
      <c r="N314" s="173"/>
      <c r="O314" s="173"/>
      <c r="P314" s="173"/>
      <c r="Q314" s="172"/>
      <c r="R314" s="172"/>
    </row>
    <row r="315" spans="13:18" x14ac:dyDescent="0.25">
      <c r="M315" s="173"/>
      <c r="N315" s="173"/>
      <c r="O315" s="173"/>
      <c r="P315" s="173"/>
      <c r="Q315" s="172"/>
      <c r="R315" s="172"/>
    </row>
    <row r="316" spans="13:18" x14ac:dyDescent="0.25">
      <c r="M316" s="173"/>
      <c r="N316" s="173"/>
      <c r="O316" s="173"/>
      <c r="P316" s="173"/>
      <c r="Q316" s="172"/>
      <c r="R316" s="172"/>
    </row>
    <row r="317" spans="13:18" x14ac:dyDescent="0.25">
      <c r="M317" s="173"/>
      <c r="N317" s="173"/>
      <c r="O317" s="173"/>
      <c r="P317" s="173"/>
      <c r="Q317" s="172"/>
      <c r="R317" s="172"/>
    </row>
    <row r="318" spans="13:18" x14ac:dyDescent="0.25">
      <c r="M318" s="173"/>
      <c r="N318" s="173"/>
      <c r="O318" s="173"/>
      <c r="P318" s="173"/>
      <c r="Q318" s="172"/>
      <c r="R318" s="172"/>
    </row>
    <row r="319" spans="13:18" x14ac:dyDescent="0.25">
      <c r="M319" s="173"/>
      <c r="N319" s="173"/>
      <c r="O319" s="173"/>
      <c r="P319" s="173"/>
      <c r="Q319" s="172"/>
      <c r="R319" s="172"/>
    </row>
    <row r="320" spans="13:18" x14ac:dyDescent="0.25">
      <c r="M320" s="173"/>
      <c r="N320" s="173"/>
      <c r="O320" s="173"/>
      <c r="P320" s="173"/>
      <c r="Q320" s="172"/>
      <c r="R320" s="172"/>
    </row>
    <row r="321" spans="13:18" x14ac:dyDescent="0.25">
      <c r="M321" s="173"/>
      <c r="N321" s="173"/>
      <c r="O321" s="173"/>
      <c r="P321" s="173"/>
      <c r="Q321" s="172"/>
      <c r="R321" s="172"/>
    </row>
    <row r="322" spans="13:18" x14ac:dyDescent="0.25">
      <c r="M322" s="173"/>
      <c r="N322" s="173"/>
      <c r="O322" s="173"/>
      <c r="P322" s="173"/>
      <c r="Q322" s="172"/>
      <c r="R322" s="172"/>
    </row>
    <row r="323" spans="13:18" x14ac:dyDescent="0.25">
      <c r="M323" s="173"/>
      <c r="N323" s="173"/>
      <c r="O323" s="173"/>
      <c r="P323" s="173"/>
      <c r="Q323" s="172"/>
      <c r="R323" s="172"/>
    </row>
    <row r="324" spans="13:18" x14ac:dyDescent="0.25">
      <c r="M324" s="173"/>
      <c r="N324" s="173"/>
      <c r="O324" s="173"/>
      <c r="P324" s="173"/>
      <c r="Q324" s="172"/>
      <c r="R324" s="172"/>
    </row>
    <row r="325" spans="13:18" x14ac:dyDescent="0.25">
      <c r="M325" s="173"/>
      <c r="N325" s="173"/>
      <c r="O325" s="173"/>
      <c r="P325" s="173"/>
      <c r="Q325" s="172"/>
      <c r="R325" s="172"/>
    </row>
    <row r="326" spans="13:18" x14ac:dyDescent="0.25">
      <c r="M326" s="173"/>
      <c r="N326" s="173"/>
      <c r="O326" s="173"/>
      <c r="P326" s="173"/>
      <c r="Q326" s="172"/>
      <c r="R326" s="172"/>
    </row>
    <row r="327" spans="13:18" x14ac:dyDescent="0.25">
      <c r="M327" s="173"/>
      <c r="N327" s="173"/>
      <c r="O327" s="173"/>
      <c r="P327" s="173"/>
      <c r="Q327" s="172"/>
      <c r="R327" s="172"/>
    </row>
    <row r="328" spans="13:18" x14ac:dyDescent="0.25">
      <c r="M328" s="173"/>
      <c r="N328" s="173"/>
      <c r="O328" s="173"/>
      <c r="P328" s="173"/>
      <c r="Q328" s="172"/>
      <c r="R328" s="172"/>
    </row>
    <row r="329" spans="13:18" x14ac:dyDescent="0.25">
      <c r="M329" s="173"/>
      <c r="N329" s="173"/>
      <c r="O329" s="173"/>
      <c r="P329" s="173"/>
      <c r="Q329" s="172"/>
      <c r="R329" s="172"/>
    </row>
    <row r="330" spans="13:18" x14ac:dyDescent="0.25">
      <c r="M330" s="173"/>
      <c r="N330" s="173"/>
      <c r="O330" s="173"/>
      <c r="P330" s="173"/>
      <c r="Q330" s="172"/>
      <c r="R330" s="172"/>
    </row>
    <row r="331" spans="13:18" x14ac:dyDescent="0.25">
      <c r="M331" s="173"/>
      <c r="N331" s="173"/>
      <c r="O331" s="173"/>
      <c r="P331" s="173"/>
      <c r="Q331" s="172"/>
      <c r="R331" s="172"/>
    </row>
    <row r="332" spans="13:18" x14ac:dyDescent="0.25">
      <c r="M332" s="173"/>
      <c r="N332" s="173"/>
      <c r="O332" s="173"/>
      <c r="P332" s="173"/>
      <c r="Q332" s="172"/>
      <c r="R332" s="172"/>
    </row>
    <row r="333" spans="13:18" x14ac:dyDescent="0.25">
      <c r="M333" s="173"/>
      <c r="N333" s="173"/>
      <c r="O333" s="173"/>
      <c r="P333" s="173"/>
      <c r="Q333" s="172"/>
      <c r="R333" s="172"/>
    </row>
    <row r="334" spans="13:18" x14ac:dyDescent="0.25">
      <c r="M334" s="173"/>
      <c r="N334" s="173"/>
      <c r="O334" s="173"/>
      <c r="P334" s="173"/>
      <c r="Q334" s="172"/>
      <c r="R334" s="172"/>
    </row>
    <row r="335" spans="13:18" x14ac:dyDescent="0.25">
      <c r="M335" s="173"/>
      <c r="N335" s="173"/>
      <c r="O335" s="173"/>
      <c r="P335" s="173"/>
      <c r="Q335" s="172"/>
      <c r="R335" s="172"/>
    </row>
    <row r="336" spans="13:18" x14ac:dyDescent="0.25">
      <c r="M336" s="173"/>
      <c r="N336" s="173"/>
      <c r="O336" s="173"/>
      <c r="P336" s="173"/>
      <c r="Q336" s="172"/>
      <c r="R336" s="172"/>
    </row>
    <row r="337" spans="13:18" x14ac:dyDescent="0.25">
      <c r="M337" s="173"/>
      <c r="N337" s="173"/>
      <c r="O337" s="173"/>
      <c r="P337" s="173"/>
      <c r="Q337" s="172"/>
      <c r="R337" s="172"/>
    </row>
    <row r="338" spans="13:18" x14ac:dyDescent="0.25">
      <c r="M338" s="173"/>
      <c r="N338" s="173"/>
      <c r="O338" s="173"/>
      <c r="P338" s="173"/>
      <c r="Q338" s="172"/>
      <c r="R338" s="172"/>
    </row>
    <row r="339" spans="13:18" x14ac:dyDescent="0.25">
      <c r="M339" s="173"/>
      <c r="N339" s="173"/>
      <c r="O339" s="173"/>
      <c r="P339" s="173"/>
      <c r="Q339" s="172"/>
      <c r="R339" s="172"/>
    </row>
    <row r="340" spans="13:18" x14ac:dyDescent="0.25">
      <c r="M340" s="173"/>
      <c r="N340" s="173"/>
      <c r="O340" s="173"/>
      <c r="P340" s="173"/>
      <c r="Q340" s="172"/>
      <c r="R340" s="172"/>
    </row>
    <row r="341" spans="13:18" x14ac:dyDescent="0.25">
      <c r="M341" s="173"/>
      <c r="N341" s="173"/>
      <c r="O341" s="173"/>
      <c r="P341" s="173"/>
      <c r="Q341" s="172"/>
      <c r="R341" s="172"/>
    </row>
    <row r="342" spans="13:18" x14ac:dyDescent="0.25">
      <c r="M342" s="173"/>
      <c r="N342" s="173"/>
      <c r="O342" s="173"/>
      <c r="P342" s="173"/>
      <c r="Q342" s="172"/>
      <c r="R342" s="172"/>
    </row>
    <row r="343" spans="13:18" x14ac:dyDescent="0.25">
      <c r="M343" s="173"/>
      <c r="N343" s="173"/>
      <c r="O343" s="173"/>
      <c r="P343" s="173"/>
      <c r="Q343" s="172"/>
      <c r="R343" s="172"/>
    </row>
    <row r="344" spans="13:18" x14ac:dyDescent="0.25">
      <c r="M344" s="173"/>
      <c r="N344" s="173"/>
      <c r="O344" s="173"/>
      <c r="P344" s="173"/>
      <c r="Q344" s="172"/>
      <c r="R344" s="172"/>
    </row>
    <row r="345" spans="13:18" x14ac:dyDescent="0.25">
      <c r="M345" s="173"/>
      <c r="N345" s="173"/>
      <c r="O345" s="173"/>
      <c r="P345" s="173"/>
      <c r="Q345" s="172"/>
      <c r="R345" s="172"/>
    </row>
    <row r="346" spans="13:18" x14ac:dyDescent="0.25">
      <c r="M346" s="173"/>
      <c r="N346" s="173"/>
      <c r="O346" s="173"/>
      <c r="P346" s="173"/>
      <c r="Q346" s="172"/>
      <c r="R346" s="172"/>
    </row>
    <row r="347" spans="13:18" x14ac:dyDescent="0.25">
      <c r="M347" s="173"/>
      <c r="N347" s="173"/>
      <c r="O347" s="173"/>
      <c r="P347" s="173"/>
      <c r="Q347" s="172"/>
      <c r="R347" s="172"/>
    </row>
    <row r="348" spans="13:18" x14ac:dyDescent="0.25">
      <c r="M348" s="173"/>
      <c r="N348" s="173"/>
      <c r="O348" s="173"/>
      <c r="P348" s="173"/>
      <c r="Q348" s="172"/>
      <c r="R348" s="172"/>
    </row>
    <row r="349" spans="13:18" x14ac:dyDescent="0.25">
      <c r="M349" s="173"/>
      <c r="N349" s="173"/>
      <c r="O349" s="173"/>
      <c r="P349" s="173"/>
      <c r="Q349" s="172"/>
      <c r="R349" s="172"/>
    </row>
    <row r="350" spans="13:18" x14ac:dyDescent="0.25">
      <c r="M350" s="173"/>
      <c r="N350" s="173"/>
      <c r="O350" s="173"/>
      <c r="P350" s="173"/>
      <c r="Q350" s="172"/>
      <c r="R350" s="172"/>
    </row>
    <row r="351" spans="13:18" x14ac:dyDescent="0.25">
      <c r="M351" s="173"/>
      <c r="N351" s="173"/>
      <c r="O351" s="173"/>
      <c r="P351" s="173"/>
      <c r="Q351" s="172"/>
      <c r="R351" s="172"/>
    </row>
    <row r="352" spans="13:18" x14ac:dyDescent="0.25">
      <c r="M352" s="173"/>
      <c r="N352" s="173"/>
      <c r="O352" s="173"/>
      <c r="P352" s="173"/>
      <c r="Q352" s="172"/>
      <c r="R352" s="172"/>
    </row>
    <row r="353" spans="13:18" x14ac:dyDescent="0.25">
      <c r="M353" s="173"/>
      <c r="N353" s="173"/>
      <c r="O353" s="173"/>
      <c r="P353" s="173"/>
      <c r="Q353" s="172"/>
      <c r="R353" s="172"/>
    </row>
    <row r="354" spans="13:18" x14ac:dyDescent="0.25">
      <c r="M354" s="173"/>
      <c r="N354" s="173"/>
      <c r="O354" s="173"/>
      <c r="P354" s="173"/>
      <c r="Q354" s="172"/>
      <c r="R354" s="172"/>
    </row>
    <row r="355" spans="13:18" x14ac:dyDescent="0.25">
      <c r="M355" s="173"/>
      <c r="N355" s="173"/>
      <c r="O355" s="173"/>
      <c r="P355" s="173"/>
      <c r="Q355" s="172"/>
      <c r="R355" s="172"/>
    </row>
    <row r="356" spans="13:18" x14ac:dyDescent="0.25">
      <c r="M356" s="173"/>
      <c r="N356" s="173"/>
      <c r="O356" s="173"/>
      <c r="P356" s="173"/>
      <c r="Q356" s="172"/>
      <c r="R356" s="172"/>
    </row>
    <row r="357" spans="13:18" x14ac:dyDescent="0.25">
      <c r="M357" s="173"/>
      <c r="N357" s="173"/>
      <c r="O357" s="173"/>
      <c r="P357" s="173"/>
      <c r="Q357" s="172"/>
      <c r="R357" s="172"/>
    </row>
    <row r="358" spans="13:18" x14ac:dyDescent="0.25">
      <c r="M358" s="173"/>
      <c r="N358" s="173"/>
      <c r="O358" s="173"/>
      <c r="P358" s="173"/>
      <c r="Q358" s="172"/>
      <c r="R358" s="172"/>
    </row>
    <row r="359" spans="13:18" x14ac:dyDescent="0.25">
      <c r="M359" s="173"/>
      <c r="N359" s="173"/>
      <c r="O359" s="173"/>
      <c r="P359" s="173"/>
      <c r="Q359" s="172"/>
      <c r="R359" s="172"/>
    </row>
    <row r="360" spans="13:18" x14ac:dyDescent="0.25">
      <c r="M360" s="173"/>
      <c r="N360" s="173"/>
      <c r="O360" s="173"/>
      <c r="P360" s="173"/>
      <c r="Q360" s="172"/>
      <c r="R360" s="172"/>
    </row>
    <row r="361" spans="13:18" x14ac:dyDescent="0.25">
      <c r="M361" s="173"/>
      <c r="N361" s="173"/>
      <c r="O361" s="173"/>
      <c r="P361" s="173"/>
      <c r="Q361" s="172"/>
      <c r="R361" s="172"/>
    </row>
    <row r="362" spans="13:18" x14ac:dyDescent="0.25">
      <c r="M362" s="173"/>
      <c r="N362" s="173"/>
      <c r="O362" s="173"/>
      <c r="P362" s="173"/>
      <c r="Q362" s="172"/>
      <c r="R362" s="172"/>
    </row>
    <row r="363" spans="13:18" x14ac:dyDescent="0.25">
      <c r="M363" s="173"/>
      <c r="N363" s="173"/>
      <c r="O363" s="173"/>
      <c r="P363" s="173"/>
      <c r="Q363" s="172"/>
      <c r="R363" s="172"/>
    </row>
    <row r="364" spans="13:18" x14ac:dyDescent="0.25">
      <c r="M364" s="173"/>
      <c r="N364" s="173"/>
      <c r="O364" s="173"/>
      <c r="P364" s="173"/>
      <c r="Q364" s="172"/>
      <c r="R364" s="172"/>
    </row>
    <row r="365" spans="13:18" x14ac:dyDescent="0.25">
      <c r="M365" s="173"/>
      <c r="N365" s="173"/>
      <c r="O365" s="173"/>
      <c r="P365" s="173"/>
      <c r="Q365" s="172"/>
      <c r="R365" s="172"/>
    </row>
    <row r="366" spans="13:18" x14ac:dyDescent="0.25">
      <c r="M366" s="173"/>
      <c r="N366" s="173"/>
      <c r="O366" s="173"/>
      <c r="P366" s="173"/>
      <c r="Q366" s="172"/>
      <c r="R366" s="172"/>
    </row>
    <row r="367" spans="13:18" x14ac:dyDescent="0.25">
      <c r="M367" s="173"/>
      <c r="N367" s="173"/>
      <c r="O367" s="173"/>
      <c r="P367" s="173"/>
      <c r="Q367" s="172"/>
      <c r="R367" s="172"/>
    </row>
    <row r="368" spans="13:18" x14ac:dyDescent="0.25">
      <c r="M368" s="173"/>
      <c r="N368" s="173"/>
      <c r="O368" s="173"/>
      <c r="P368" s="173"/>
      <c r="Q368" s="172"/>
      <c r="R368" s="172"/>
    </row>
    <row r="369" spans="13:18" x14ac:dyDescent="0.25">
      <c r="M369" s="173"/>
      <c r="N369" s="173"/>
      <c r="O369" s="173"/>
      <c r="P369" s="173"/>
      <c r="Q369" s="172"/>
      <c r="R369" s="172"/>
    </row>
    <row r="370" spans="13:18" x14ac:dyDescent="0.25">
      <c r="M370" s="173"/>
      <c r="N370" s="173"/>
      <c r="O370" s="173"/>
      <c r="P370" s="173"/>
      <c r="Q370" s="172"/>
      <c r="R370" s="172"/>
    </row>
    <row r="371" spans="13:18" x14ac:dyDescent="0.25">
      <c r="M371" s="173"/>
      <c r="N371" s="173"/>
      <c r="O371" s="173"/>
      <c r="P371" s="173"/>
      <c r="Q371" s="172"/>
      <c r="R371" s="172"/>
    </row>
    <row r="372" spans="13:18" x14ac:dyDescent="0.25">
      <c r="M372" s="173"/>
      <c r="N372" s="173"/>
      <c r="O372" s="173"/>
      <c r="P372" s="173"/>
      <c r="Q372" s="172"/>
      <c r="R372" s="172"/>
    </row>
    <row r="373" spans="13:18" x14ac:dyDescent="0.25">
      <c r="M373" s="173"/>
      <c r="N373" s="173"/>
      <c r="O373" s="173"/>
      <c r="P373" s="173"/>
      <c r="Q373" s="172"/>
      <c r="R373" s="172"/>
    </row>
    <row r="374" spans="13:18" x14ac:dyDescent="0.25">
      <c r="M374" s="173"/>
      <c r="N374" s="173"/>
      <c r="O374" s="173"/>
      <c r="P374" s="173"/>
      <c r="Q374" s="172"/>
      <c r="R374" s="172"/>
    </row>
    <row r="375" spans="13:18" x14ac:dyDescent="0.25">
      <c r="M375" s="173"/>
      <c r="N375" s="173"/>
      <c r="O375" s="173"/>
      <c r="P375" s="173"/>
      <c r="Q375" s="172"/>
      <c r="R375" s="172"/>
    </row>
    <row r="376" spans="13:18" x14ac:dyDescent="0.25">
      <c r="M376" s="173"/>
      <c r="N376" s="173"/>
      <c r="O376" s="173"/>
      <c r="P376" s="173"/>
      <c r="Q376" s="172"/>
      <c r="R376" s="172"/>
    </row>
    <row r="377" spans="13:18" x14ac:dyDescent="0.25">
      <c r="M377" s="173"/>
      <c r="N377" s="173"/>
      <c r="O377" s="173"/>
      <c r="P377" s="173"/>
      <c r="Q377" s="172"/>
      <c r="R377" s="172"/>
    </row>
    <row r="378" spans="13:18" x14ac:dyDescent="0.25">
      <c r="M378" s="173"/>
      <c r="N378" s="173"/>
      <c r="O378" s="173"/>
      <c r="P378" s="173"/>
      <c r="Q378" s="172"/>
      <c r="R378" s="172"/>
    </row>
    <row r="379" spans="13:18" x14ac:dyDescent="0.25">
      <c r="M379" s="173"/>
      <c r="N379" s="173"/>
      <c r="O379" s="173"/>
      <c r="P379" s="173"/>
      <c r="Q379" s="172"/>
      <c r="R379" s="172"/>
    </row>
    <row r="380" spans="13:18" x14ac:dyDescent="0.25">
      <c r="M380" s="173"/>
      <c r="N380" s="173"/>
      <c r="O380" s="173"/>
      <c r="P380" s="173"/>
      <c r="Q380" s="172"/>
      <c r="R380" s="172"/>
    </row>
    <row r="381" spans="13:18" x14ac:dyDescent="0.25">
      <c r="M381" s="173"/>
      <c r="N381" s="173"/>
      <c r="O381" s="173"/>
      <c r="P381" s="173"/>
      <c r="Q381" s="172"/>
      <c r="R381" s="172"/>
    </row>
    <row r="382" spans="13:18" x14ac:dyDescent="0.25">
      <c r="M382" s="173"/>
      <c r="N382" s="173"/>
      <c r="O382" s="173"/>
      <c r="P382" s="173"/>
      <c r="Q382" s="172"/>
      <c r="R382" s="172"/>
    </row>
    <row r="383" spans="13:18" x14ac:dyDescent="0.25">
      <c r="M383" s="173"/>
      <c r="N383" s="173"/>
      <c r="O383" s="173"/>
      <c r="P383" s="173"/>
      <c r="Q383" s="172"/>
      <c r="R383" s="172"/>
    </row>
    <row r="384" spans="13:18" x14ac:dyDescent="0.25">
      <c r="M384" s="173"/>
      <c r="N384" s="173"/>
      <c r="O384" s="173"/>
      <c r="P384" s="173"/>
      <c r="Q384" s="172"/>
      <c r="R384" s="172"/>
    </row>
    <row r="385" spans="13:18" x14ac:dyDescent="0.25">
      <c r="M385" s="173"/>
      <c r="N385" s="173"/>
      <c r="O385" s="173"/>
      <c r="P385" s="173"/>
      <c r="Q385" s="172"/>
      <c r="R385" s="172"/>
    </row>
    <row r="386" spans="13:18" x14ac:dyDescent="0.25">
      <c r="M386" s="173"/>
      <c r="N386" s="173"/>
      <c r="O386" s="173"/>
      <c r="P386" s="173"/>
      <c r="Q386" s="172"/>
      <c r="R386" s="172"/>
    </row>
    <row r="387" spans="13:18" x14ac:dyDescent="0.25">
      <c r="M387" s="173"/>
      <c r="N387" s="173"/>
      <c r="O387" s="173"/>
      <c r="P387" s="173"/>
      <c r="Q387" s="172"/>
      <c r="R387" s="172"/>
    </row>
    <row r="388" spans="13:18" x14ac:dyDescent="0.25">
      <c r="M388" s="173"/>
      <c r="N388" s="173"/>
      <c r="O388" s="173"/>
      <c r="P388" s="173"/>
      <c r="Q388" s="172"/>
      <c r="R388" s="172"/>
    </row>
    <row r="389" spans="13:18" x14ac:dyDescent="0.25">
      <c r="M389" s="173"/>
      <c r="N389" s="173"/>
      <c r="O389" s="173"/>
      <c r="P389" s="173"/>
      <c r="Q389" s="172"/>
      <c r="R389" s="172"/>
    </row>
    <row r="390" spans="13:18" x14ac:dyDescent="0.25">
      <c r="M390" s="173"/>
      <c r="N390" s="173"/>
      <c r="O390" s="173"/>
      <c r="P390" s="173"/>
      <c r="Q390" s="172"/>
      <c r="R390" s="172"/>
    </row>
    <row r="391" spans="13:18" x14ac:dyDescent="0.25">
      <c r="M391" s="173"/>
      <c r="N391" s="173"/>
      <c r="O391" s="173"/>
      <c r="P391" s="173"/>
      <c r="Q391" s="172"/>
      <c r="R391" s="172"/>
    </row>
    <row r="392" spans="13:18" x14ac:dyDescent="0.25">
      <c r="M392" s="173"/>
      <c r="N392" s="173"/>
      <c r="O392" s="173"/>
      <c r="P392" s="173"/>
      <c r="Q392" s="172"/>
      <c r="R392" s="172"/>
    </row>
    <row r="393" spans="13:18" x14ac:dyDescent="0.25">
      <c r="M393" s="173"/>
      <c r="N393" s="173"/>
      <c r="O393" s="173"/>
      <c r="P393" s="173"/>
      <c r="Q393" s="172"/>
      <c r="R393" s="172"/>
    </row>
    <row r="394" spans="13:18" x14ac:dyDescent="0.25">
      <c r="M394" s="173"/>
      <c r="N394" s="173"/>
      <c r="O394" s="173"/>
      <c r="P394" s="173"/>
      <c r="Q394" s="172"/>
      <c r="R394" s="172"/>
    </row>
    <row r="395" spans="13:18" x14ac:dyDescent="0.25">
      <c r="M395" s="173"/>
      <c r="N395" s="173"/>
      <c r="O395" s="173"/>
      <c r="P395" s="173"/>
      <c r="Q395" s="172"/>
      <c r="R395" s="172"/>
    </row>
    <row r="396" spans="13:18" x14ac:dyDescent="0.25">
      <c r="M396" s="173"/>
      <c r="N396" s="173"/>
      <c r="O396" s="173"/>
      <c r="P396" s="173"/>
      <c r="Q396" s="172"/>
      <c r="R396" s="172"/>
    </row>
    <row r="397" spans="13:18" x14ac:dyDescent="0.25">
      <c r="M397" s="173"/>
      <c r="N397" s="173"/>
      <c r="O397" s="173"/>
      <c r="P397" s="173"/>
      <c r="Q397" s="172"/>
      <c r="R397" s="172"/>
    </row>
    <row r="398" spans="13:18" x14ac:dyDescent="0.25">
      <c r="M398" s="173"/>
      <c r="N398" s="173"/>
      <c r="O398" s="173"/>
      <c r="P398" s="173"/>
      <c r="Q398" s="172"/>
      <c r="R398" s="172"/>
    </row>
    <row r="399" spans="13:18" x14ac:dyDescent="0.25">
      <c r="M399" s="173"/>
      <c r="N399" s="173"/>
      <c r="O399" s="173"/>
      <c r="P399" s="173"/>
      <c r="Q399" s="172"/>
      <c r="R399" s="172"/>
    </row>
    <row r="400" spans="13:18" x14ac:dyDescent="0.25">
      <c r="M400" s="173"/>
      <c r="N400" s="173"/>
      <c r="O400" s="173"/>
      <c r="P400" s="173"/>
      <c r="Q400" s="172"/>
      <c r="R400" s="172"/>
    </row>
    <row r="401" spans="13:18" x14ac:dyDescent="0.25">
      <c r="M401" s="173"/>
      <c r="N401" s="173"/>
      <c r="O401" s="173"/>
      <c r="P401" s="173"/>
      <c r="Q401" s="172"/>
      <c r="R401" s="172"/>
    </row>
    <row r="402" spans="13:18" x14ac:dyDescent="0.25">
      <c r="M402" s="173"/>
      <c r="N402" s="173"/>
      <c r="O402" s="173"/>
      <c r="P402" s="173"/>
      <c r="Q402" s="172"/>
      <c r="R402" s="172"/>
    </row>
    <row r="403" spans="13:18" x14ac:dyDescent="0.25">
      <c r="M403" s="173"/>
      <c r="N403" s="173"/>
      <c r="O403" s="173"/>
      <c r="P403" s="173"/>
      <c r="Q403" s="172"/>
      <c r="R403" s="172"/>
    </row>
    <row r="404" spans="13:18" x14ac:dyDescent="0.25">
      <c r="M404" s="173"/>
      <c r="N404" s="173"/>
      <c r="O404" s="173"/>
      <c r="P404" s="173"/>
      <c r="Q404" s="172"/>
      <c r="R404" s="172"/>
    </row>
    <row r="405" spans="13:18" x14ac:dyDescent="0.25">
      <c r="M405" s="173"/>
      <c r="N405" s="173"/>
      <c r="O405" s="173"/>
      <c r="P405" s="173"/>
      <c r="Q405" s="172"/>
      <c r="R405" s="172"/>
    </row>
    <row r="406" spans="13:18" x14ac:dyDescent="0.25">
      <c r="M406" s="173"/>
      <c r="N406" s="173"/>
      <c r="O406" s="173"/>
      <c r="P406" s="173"/>
      <c r="Q406" s="172"/>
      <c r="R406" s="172"/>
    </row>
    <row r="407" spans="13:18" x14ac:dyDescent="0.25">
      <c r="M407" s="173"/>
      <c r="N407" s="173"/>
      <c r="O407" s="173"/>
      <c r="P407" s="173"/>
      <c r="Q407" s="172"/>
      <c r="R407" s="172"/>
    </row>
    <row r="408" spans="13:18" x14ac:dyDescent="0.25">
      <c r="M408" s="173"/>
      <c r="N408" s="173"/>
      <c r="O408" s="173"/>
      <c r="P408" s="173"/>
      <c r="Q408" s="172"/>
      <c r="R408" s="172"/>
    </row>
    <row r="409" spans="13:18" x14ac:dyDescent="0.25">
      <c r="M409" s="173"/>
      <c r="N409" s="173"/>
      <c r="O409" s="173"/>
      <c r="P409" s="173"/>
      <c r="Q409" s="172"/>
      <c r="R409" s="172"/>
    </row>
    <row r="410" spans="13:18" x14ac:dyDescent="0.25">
      <c r="M410" s="173"/>
      <c r="N410" s="173"/>
      <c r="O410" s="173"/>
      <c r="P410" s="173"/>
      <c r="Q410" s="172"/>
      <c r="R410" s="172"/>
    </row>
    <row r="411" spans="13:18" x14ac:dyDescent="0.25">
      <c r="M411" s="173"/>
      <c r="N411" s="173"/>
      <c r="O411" s="173"/>
      <c r="P411" s="173"/>
      <c r="Q411" s="172"/>
      <c r="R411" s="172"/>
    </row>
    <row r="412" spans="13:18" x14ac:dyDescent="0.25">
      <c r="M412" s="173"/>
      <c r="N412" s="173"/>
      <c r="O412" s="173"/>
      <c r="P412" s="173"/>
      <c r="Q412" s="172"/>
      <c r="R412" s="172"/>
    </row>
    <row r="413" spans="13:18" x14ac:dyDescent="0.25">
      <c r="M413" s="173"/>
      <c r="N413" s="173"/>
      <c r="O413" s="173"/>
      <c r="P413" s="173"/>
      <c r="Q413" s="172"/>
      <c r="R413" s="172"/>
    </row>
    <row r="414" spans="13:18" x14ac:dyDescent="0.25">
      <c r="M414" s="173"/>
      <c r="N414" s="173"/>
      <c r="O414" s="173"/>
      <c r="P414" s="173"/>
      <c r="Q414" s="172"/>
      <c r="R414" s="172"/>
    </row>
    <row r="415" spans="13:18" x14ac:dyDescent="0.25">
      <c r="M415" s="173"/>
      <c r="N415" s="173"/>
      <c r="O415" s="173"/>
      <c r="P415" s="173"/>
      <c r="Q415" s="172"/>
      <c r="R415" s="172"/>
    </row>
    <row r="416" spans="13:18" x14ac:dyDescent="0.25">
      <c r="M416" s="173"/>
      <c r="N416" s="173"/>
      <c r="O416" s="173"/>
      <c r="P416" s="173"/>
      <c r="Q416" s="172"/>
      <c r="R416" s="172"/>
    </row>
    <row r="417" spans="13:18" x14ac:dyDescent="0.25">
      <c r="M417" s="173"/>
      <c r="N417" s="173"/>
      <c r="O417" s="173"/>
      <c r="P417" s="173"/>
      <c r="Q417" s="172"/>
      <c r="R417" s="172"/>
    </row>
    <row r="418" spans="13:18" x14ac:dyDescent="0.25">
      <c r="M418" s="173"/>
      <c r="N418" s="173"/>
      <c r="O418" s="173"/>
      <c r="P418" s="173"/>
      <c r="Q418" s="172"/>
      <c r="R418" s="172"/>
    </row>
    <row r="419" spans="13:18" x14ac:dyDescent="0.25">
      <c r="M419" s="173"/>
      <c r="N419" s="173"/>
      <c r="O419" s="173"/>
      <c r="P419" s="173"/>
      <c r="Q419" s="172"/>
      <c r="R419" s="172"/>
    </row>
    <row r="420" spans="13:18" x14ac:dyDescent="0.25">
      <c r="M420" s="173"/>
      <c r="N420" s="173"/>
      <c r="O420" s="173"/>
      <c r="P420" s="173"/>
      <c r="Q420" s="172"/>
      <c r="R420" s="172"/>
    </row>
    <row r="421" spans="13:18" x14ac:dyDescent="0.25">
      <c r="M421" s="173"/>
      <c r="N421" s="173"/>
      <c r="O421" s="173"/>
      <c r="P421" s="173"/>
      <c r="Q421" s="172"/>
      <c r="R421" s="172"/>
    </row>
    <row r="422" spans="13:18" x14ac:dyDescent="0.25">
      <c r="M422" s="173"/>
      <c r="N422" s="173"/>
      <c r="O422" s="173"/>
      <c r="P422" s="173"/>
      <c r="Q422" s="172"/>
      <c r="R422" s="172"/>
    </row>
    <row r="423" spans="13:18" x14ac:dyDescent="0.25">
      <c r="M423" s="173"/>
      <c r="N423" s="173"/>
      <c r="O423" s="173"/>
      <c r="P423" s="173"/>
      <c r="Q423" s="172"/>
      <c r="R423" s="172"/>
    </row>
    <row r="424" spans="13:18" x14ac:dyDescent="0.25">
      <c r="M424" s="173"/>
      <c r="N424" s="173"/>
      <c r="O424" s="173"/>
      <c r="P424" s="173"/>
      <c r="Q424" s="172"/>
      <c r="R424" s="172"/>
    </row>
    <row r="425" spans="13:18" x14ac:dyDescent="0.25">
      <c r="M425" s="173"/>
      <c r="N425" s="173"/>
      <c r="O425" s="173"/>
      <c r="P425" s="173"/>
      <c r="Q425" s="172"/>
      <c r="R425" s="172"/>
    </row>
    <row r="426" spans="13:18" x14ac:dyDescent="0.25">
      <c r="M426" s="173"/>
      <c r="N426" s="173"/>
      <c r="O426" s="173"/>
      <c r="P426" s="173"/>
      <c r="Q426" s="172"/>
      <c r="R426" s="172"/>
    </row>
    <row r="427" spans="13:18" x14ac:dyDescent="0.25">
      <c r="M427" s="173"/>
      <c r="N427" s="173"/>
      <c r="O427" s="173"/>
      <c r="P427" s="173"/>
      <c r="Q427" s="172"/>
      <c r="R427" s="172"/>
    </row>
    <row r="428" spans="13:18" x14ac:dyDescent="0.25">
      <c r="M428" s="173"/>
      <c r="N428" s="173"/>
      <c r="O428" s="173"/>
      <c r="P428" s="173"/>
      <c r="Q428" s="172"/>
      <c r="R428" s="172"/>
    </row>
    <row r="429" spans="13:18" x14ac:dyDescent="0.25">
      <c r="M429" s="173"/>
      <c r="N429" s="173"/>
      <c r="O429" s="173"/>
      <c r="P429" s="173"/>
      <c r="Q429" s="172"/>
      <c r="R429" s="172"/>
    </row>
    <row r="430" spans="13:18" x14ac:dyDescent="0.25">
      <c r="M430" s="173"/>
      <c r="N430" s="173"/>
      <c r="O430" s="173"/>
      <c r="P430" s="173"/>
      <c r="Q430" s="172"/>
      <c r="R430" s="172"/>
    </row>
    <row r="431" spans="13:18" x14ac:dyDescent="0.25">
      <c r="M431" s="173"/>
      <c r="N431" s="173"/>
      <c r="O431" s="173"/>
      <c r="P431" s="173"/>
      <c r="Q431" s="172"/>
      <c r="R431" s="172"/>
    </row>
    <row r="432" spans="13:18" x14ac:dyDescent="0.25">
      <c r="M432" s="173"/>
      <c r="N432" s="173"/>
      <c r="O432" s="173"/>
      <c r="P432" s="173"/>
      <c r="Q432" s="172"/>
      <c r="R432" s="172"/>
    </row>
    <row r="433" spans="13:18" x14ac:dyDescent="0.25">
      <c r="M433" s="173"/>
      <c r="N433" s="173"/>
      <c r="O433" s="173"/>
      <c r="P433" s="173"/>
      <c r="Q433" s="172"/>
      <c r="R433" s="172"/>
    </row>
    <row r="434" spans="13:18" x14ac:dyDescent="0.25">
      <c r="M434" s="173"/>
      <c r="N434" s="173"/>
      <c r="O434" s="173"/>
      <c r="P434" s="173"/>
      <c r="Q434" s="172"/>
      <c r="R434" s="172"/>
    </row>
    <row r="435" spans="13:18" x14ac:dyDescent="0.25">
      <c r="M435" s="173"/>
      <c r="N435" s="173"/>
      <c r="O435" s="173"/>
      <c r="P435" s="173"/>
      <c r="Q435" s="172"/>
      <c r="R435" s="172"/>
    </row>
    <row r="436" spans="13:18" x14ac:dyDescent="0.25">
      <c r="M436" s="173"/>
      <c r="N436" s="173"/>
      <c r="O436" s="173"/>
      <c r="P436" s="173"/>
      <c r="Q436" s="172"/>
      <c r="R436" s="172"/>
    </row>
    <row r="437" spans="13:18" x14ac:dyDescent="0.25">
      <c r="M437" s="173"/>
      <c r="N437" s="173"/>
      <c r="O437" s="173"/>
      <c r="P437" s="173"/>
      <c r="Q437" s="172"/>
      <c r="R437" s="172"/>
    </row>
    <row r="438" spans="13:18" x14ac:dyDescent="0.25">
      <c r="M438" s="173"/>
      <c r="N438" s="173"/>
      <c r="O438" s="173"/>
      <c r="P438" s="173"/>
      <c r="Q438" s="172"/>
      <c r="R438" s="172"/>
    </row>
    <row r="439" spans="13:18" x14ac:dyDescent="0.25">
      <c r="M439" s="173"/>
      <c r="N439" s="173"/>
      <c r="O439" s="173"/>
      <c r="P439" s="173"/>
      <c r="Q439" s="172"/>
      <c r="R439" s="172"/>
    </row>
    <row r="440" spans="13:18" x14ac:dyDescent="0.25">
      <c r="M440" s="173"/>
      <c r="N440" s="173"/>
      <c r="O440" s="173"/>
      <c r="P440" s="173"/>
      <c r="Q440" s="172"/>
      <c r="R440" s="172"/>
    </row>
    <row r="441" spans="13:18" x14ac:dyDescent="0.25">
      <c r="M441" s="173"/>
      <c r="N441" s="173"/>
      <c r="O441" s="173"/>
      <c r="P441" s="173"/>
      <c r="Q441" s="172"/>
      <c r="R441" s="172"/>
    </row>
    <row r="442" spans="13:18" x14ac:dyDescent="0.25">
      <c r="M442" s="173"/>
      <c r="N442" s="173"/>
      <c r="O442" s="173"/>
      <c r="P442" s="173"/>
      <c r="Q442" s="172"/>
      <c r="R442" s="172"/>
    </row>
    <row r="443" spans="13:18" x14ac:dyDescent="0.25">
      <c r="M443" s="173"/>
      <c r="N443" s="173"/>
      <c r="O443" s="173"/>
      <c r="P443" s="173"/>
      <c r="Q443" s="172"/>
      <c r="R443" s="172"/>
    </row>
    <row r="444" spans="13:18" x14ac:dyDescent="0.25">
      <c r="M444" s="173"/>
      <c r="N444" s="173"/>
      <c r="O444" s="173"/>
      <c r="P444" s="173"/>
      <c r="Q444" s="172"/>
      <c r="R444" s="172"/>
    </row>
    <row r="445" spans="13:18" x14ac:dyDescent="0.25">
      <c r="M445" s="173"/>
      <c r="N445" s="173"/>
      <c r="O445" s="173"/>
      <c r="P445" s="173"/>
      <c r="Q445" s="172"/>
      <c r="R445" s="172"/>
    </row>
    <row r="446" spans="13:18" x14ac:dyDescent="0.25">
      <c r="M446" s="173"/>
      <c r="N446" s="173"/>
      <c r="O446" s="173"/>
      <c r="P446" s="173"/>
      <c r="Q446" s="172"/>
      <c r="R446" s="172"/>
    </row>
    <row r="447" spans="13:18" x14ac:dyDescent="0.25">
      <c r="M447" s="173"/>
      <c r="N447" s="173"/>
      <c r="O447" s="173"/>
      <c r="P447" s="173"/>
      <c r="Q447" s="172"/>
      <c r="R447" s="172"/>
    </row>
    <row r="448" spans="13:18" x14ac:dyDescent="0.25">
      <c r="M448" s="173"/>
      <c r="N448" s="173"/>
      <c r="O448" s="173"/>
      <c r="P448" s="173"/>
      <c r="Q448" s="172"/>
      <c r="R448" s="172"/>
    </row>
    <row r="449" spans="13:18" x14ac:dyDescent="0.25">
      <c r="M449" s="173"/>
      <c r="N449" s="173"/>
      <c r="O449" s="173"/>
      <c r="P449" s="173"/>
      <c r="Q449" s="172"/>
      <c r="R449" s="172"/>
    </row>
    <row r="450" spans="13:18" x14ac:dyDescent="0.25">
      <c r="M450" s="173"/>
      <c r="N450" s="173"/>
      <c r="O450" s="173"/>
      <c r="P450" s="173"/>
      <c r="Q450" s="172"/>
      <c r="R450" s="172"/>
    </row>
    <row r="451" spans="13:18" x14ac:dyDescent="0.25">
      <c r="M451" s="173"/>
      <c r="N451" s="173"/>
      <c r="O451" s="173"/>
      <c r="P451" s="173"/>
      <c r="Q451" s="172"/>
      <c r="R451" s="172"/>
    </row>
    <row r="452" spans="13:18" x14ac:dyDescent="0.25">
      <c r="M452" s="173"/>
      <c r="N452" s="173"/>
      <c r="O452" s="173"/>
      <c r="P452" s="173"/>
      <c r="Q452" s="172"/>
      <c r="R452" s="172"/>
    </row>
    <row r="453" spans="13:18" x14ac:dyDescent="0.25">
      <c r="M453" s="173"/>
      <c r="N453" s="173"/>
      <c r="O453" s="173"/>
      <c r="P453" s="173"/>
      <c r="Q453" s="172"/>
      <c r="R453" s="172"/>
    </row>
    <row r="454" spans="13:18" x14ac:dyDescent="0.25">
      <c r="M454" s="173"/>
      <c r="N454" s="173"/>
      <c r="O454" s="173"/>
      <c r="P454" s="173"/>
      <c r="Q454" s="172"/>
      <c r="R454" s="172"/>
    </row>
    <row r="455" spans="13:18" x14ac:dyDescent="0.25">
      <c r="M455" s="173"/>
      <c r="N455" s="173"/>
      <c r="O455" s="173"/>
      <c r="P455" s="173"/>
      <c r="Q455" s="172"/>
      <c r="R455" s="172"/>
    </row>
    <row r="456" spans="13:18" x14ac:dyDescent="0.25">
      <c r="M456" s="173"/>
      <c r="N456" s="173"/>
      <c r="O456" s="173"/>
      <c r="P456" s="173"/>
      <c r="Q456" s="172"/>
      <c r="R456" s="172"/>
    </row>
    <row r="457" spans="13:18" x14ac:dyDescent="0.25">
      <c r="M457" s="173"/>
      <c r="N457" s="173"/>
      <c r="O457" s="173"/>
      <c r="P457" s="173"/>
      <c r="Q457" s="172"/>
      <c r="R457" s="172"/>
    </row>
    <row r="458" spans="13:18" x14ac:dyDescent="0.25">
      <c r="M458" s="173"/>
      <c r="N458" s="173"/>
      <c r="O458" s="173"/>
      <c r="P458" s="173"/>
      <c r="Q458" s="172"/>
      <c r="R458" s="172"/>
    </row>
    <row r="459" spans="13:18" x14ac:dyDescent="0.25">
      <c r="M459" s="173"/>
      <c r="N459" s="173"/>
      <c r="O459" s="173"/>
      <c r="P459" s="173"/>
      <c r="Q459" s="172"/>
      <c r="R459" s="172"/>
    </row>
    <row r="460" spans="13:18" x14ac:dyDescent="0.25">
      <c r="M460" s="173"/>
      <c r="N460" s="173"/>
      <c r="O460" s="173"/>
      <c r="P460" s="173"/>
      <c r="Q460" s="172"/>
      <c r="R460" s="172"/>
    </row>
    <row r="461" spans="13:18" x14ac:dyDescent="0.25">
      <c r="M461" s="173"/>
      <c r="N461" s="173"/>
      <c r="O461" s="173"/>
      <c r="P461" s="173"/>
      <c r="Q461" s="172"/>
      <c r="R461" s="172"/>
    </row>
    <row r="462" spans="13:18" x14ac:dyDescent="0.25">
      <c r="M462" s="173"/>
      <c r="N462" s="173"/>
      <c r="O462" s="173"/>
      <c r="P462" s="173"/>
      <c r="Q462" s="172"/>
      <c r="R462" s="172"/>
    </row>
    <row r="463" spans="13:18" x14ac:dyDescent="0.25">
      <c r="M463" s="173"/>
      <c r="N463" s="173"/>
      <c r="O463" s="173"/>
      <c r="P463" s="173"/>
      <c r="Q463" s="172"/>
      <c r="R463" s="172"/>
    </row>
    <row r="464" spans="13:18" x14ac:dyDescent="0.25">
      <c r="M464" s="173"/>
      <c r="N464" s="173"/>
      <c r="O464" s="173"/>
      <c r="P464" s="173"/>
      <c r="Q464" s="172"/>
      <c r="R464" s="172"/>
    </row>
    <row r="465" spans="13:18" x14ac:dyDescent="0.25">
      <c r="M465" s="173"/>
      <c r="N465" s="173"/>
      <c r="O465" s="173"/>
      <c r="P465" s="173"/>
      <c r="Q465" s="172"/>
      <c r="R465" s="172"/>
    </row>
    <row r="466" spans="13:18" x14ac:dyDescent="0.25">
      <c r="M466" s="173"/>
      <c r="N466" s="173"/>
      <c r="O466" s="173"/>
      <c r="P466" s="173"/>
      <c r="Q466" s="172"/>
      <c r="R466" s="172"/>
    </row>
    <row r="467" spans="13:18" x14ac:dyDescent="0.25">
      <c r="M467" s="173"/>
      <c r="N467" s="173"/>
      <c r="O467" s="173"/>
      <c r="P467" s="173"/>
      <c r="Q467" s="172"/>
      <c r="R467" s="172"/>
    </row>
    <row r="468" spans="13:18" x14ac:dyDescent="0.25">
      <c r="M468" s="173"/>
      <c r="N468" s="173"/>
      <c r="O468" s="173"/>
      <c r="P468" s="173"/>
      <c r="Q468" s="172"/>
      <c r="R468" s="172"/>
    </row>
    <row r="469" spans="13:18" x14ac:dyDescent="0.25">
      <c r="M469" s="173"/>
      <c r="N469" s="173"/>
      <c r="O469" s="173"/>
      <c r="P469" s="173"/>
      <c r="Q469" s="172"/>
      <c r="R469" s="172"/>
    </row>
    <row r="470" spans="13:18" x14ac:dyDescent="0.25">
      <c r="M470" s="173"/>
      <c r="N470" s="173"/>
      <c r="O470" s="173"/>
      <c r="P470" s="173"/>
      <c r="Q470" s="172"/>
      <c r="R470" s="172"/>
    </row>
    <row r="471" spans="13:18" x14ac:dyDescent="0.25">
      <c r="M471" s="173"/>
      <c r="N471" s="173"/>
      <c r="O471" s="173"/>
      <c r="P471" s="173"/>
      <c r="Q471" s="172"/>
      <c r="R471" s="172"/>
    </row>
    <row r="472" spans="13:18" x14ac:dyDescent="0.25">
      <c r="M472" s="173"/>
      <c r="N472" s="173"/>
      <c r="O472" s="173"/>
      <c r="P472" s="173"/>
      <c r="Q472" s="172"/>
      <c r="R472" s="172"/>
    </row>
    <row r="473" spans="13:18" x14ac:dyDescent="0.25">
      <c r="M473" s="173"/>
      <c r="N473" s="173"/>
      <c r="O473" s="173"/>
      <c r="P473" s="173"/>
      <c r="Q473" s="172"/>
      <c r="R473" s="172"/>
    </row>
    <row r="474" spans="13:18" x14ac:dyDescent="0.25">
      <c r="M474" s="173"/>
      <c r="N474" s="173"/>
      <c r="O474" s="173"/>
      <c r="P474" s="173"/>
      <c r="Q474" s="172"/>
      <c r="R474" s="172"/>
    </row>
    <row r="475" spans="13:18" x14ac:dyDescent="0.25">
      <c r="M475" s="173"/>
      <c r="N475" s="173"/>
      <c r="O475" s="173"/>
      <c r="P475" s="173"/>
      <c r="Q475" s="172"/>
      <c r="R475" s="172"/>
    </row>
    <row r="476" spans="13:18" x14ac:dyDescent="0.25">
      <c r="M476" s="173"/>
      <c r="N476" s="173"/>
      <c r="O476" s="173"/>
      <c r="P476" s="173"/>
      <c r="Q476" s="172"/>
      <c r="R476" s="172"/>
    </row>
    <row r="477" spans="13:18" x14ac:dyDescent="0.25">
      <c r="M477" s="173"/>
      <c r="N477" s="173"/>
      <c r="O477" s="173"/>
      <c r="P477" s="173"/>
      <c r="Q477" s="172"/>
      <c r="R477" s="172"/>
    </row>
    <row r="478" spans="13:18" x14ac:dyDescent="0.25">
      <c r="M478" s="173"/>
      <c r="N478" s="173"/>
      <c r="O478" s="173"/>
      <c r="P478" s="173"/>
      <c r="Q478" s="172"/>
      <c r="R478" s="172"/>
    </row>
    <row r="479" spans="13:18" x14ac:dyDescent="0.25">
      <c r="M479" s="173"/>
      <c r="N479" s="173"/>
      <c r="O479" s="173"/>
      <c r="P479" s="173"/>
      <c r="Q479" s="172"/>
      <c r="R479" s="172"/>
    </row>
    <row r="480" spans="13:18" x14ac:dyDescent="0.25">
      <c r="M480" s="173"/>
      <c r="N480" s="173"/>
      <c r="O480" s="173"/>
      <c r="P480" s="173"/>
      <c r="Q480" s="172"/>
      <c r="R480" s="172"/>
    </row>
    <row r="481" spans="13:18" x14ac:dyDescent="0.25">
      <c r="M481" s="173"/>
      <c r="N481" s="173"/>
      <c r="O481" s="173"/>
      <c r="P481" s="173"/>
      <c r="Q481" s="172"/>
      <c r="R481" s="172"/>
    </row>
    <row r="482" spans="13:18" x14ac:dyDescent="0.25">
      <c r="M482" s="173"/>
      <c r="N482" s="173"/>
      <c r="O482" s="173"/>
      <c r="P482" s="173"/>
      <c r="Q482" s="172"/>
      <c r="R482" s="172"/>
    </row>
    <row r="483" spans="13:18" x14ac:dyDescent="0.25">
      <c r="M483" s="173"/>
      <c r="N483" s="173"/>
      <c r="O483" s="173"/>
      <c r="P483" s="173"/>
      <c r="Q483" s="172"/>
      <c r="R483" s="172"/>
    </row>
    <row r="484" spans="13:18" x14ac:dyDescent="0.25">
      <c r="M484" s="173"/>
      <c r="N484" s="173"/>
      <c r="O484" s="173"/>
      <c r="P484" s="173"/>
      <c r="Q484" s="172"/>
      <c r="R484" s="172"/>
    </row>
    <row r="485" spans="13:18" x14ac:dyDescent="0.25">
      <c r="M485" s="173"/>
      <c r="N485" s="173"/>
      <c r="O485" s="173"/>
      <c r="P485" s="173"/>
      <c r="Q485" s="172"/>
      <c r="R485" s="172"/>
    </row>
    <row r="486" spans="13:18" x14ac:dyDescent="0.25">
      <c r="M486" s="173"/>
      <c r="N486" s="173"/>
      <c r="O486" s="173"/>
      <c r="P486" s="173"/>
      <c r="Q486" s="172"/>
      <c r="R486" s="172"/>
    </row>
    <row r="487" spans="13:18" x14ac:dyDescent="0.25">
      <c r="M487" s="173"/>
      <c r="N487" s="173"/>
      <c r="O487" s="173"/>
      <c r="P487" s="173"/>
      <c r="Q487" s="172"/>
      <c r="R487" s="172"/>
    </row>
    <row r="488" spans="13:18" x14ac:dyDescent="0.25">
      <c r="M488" s="173"/>
      <c r="N488" s="173"/>
      <c r="O488" s="173"/>
      <c r="P488" s="173"/>
      <c r="Q488" s="172"/>
      <c r="R488" s="172"/>
    </row>
    <row r="489" spans="13:18" x14ac:dyDescent="0.25">
      <c r="M489" s="173"/>
      <c r="N489" s="173"/>
      <c r="O489" s="173"/>
      <c r="P489" s="173"/>
      <c r="Q489" s="172"/>
      <c r="R489" s="172"/>
    </row>
    <row r="490" spans="13:18" x14ac:dyDescent="0.25">
      <c r="M490" s="173"/>
      <c r="N490" s="173"/>
      <c r="O490" s="173"/>
      <c r="P490" s="173"/>
      <c r="Q490" s="172"/>
      <c r="R490" s="172"/>
    </row>
    <row r="491" spans="13:18" x14ac:dyDescent="0.25">
      <c r="M491" s="173"/>
      <c r="N491" s="173"/>
      <c r="O491" s="173"/>
      <c r="P491" s="173"/>
      <c r="Q491" s="172"/>
      <c r="R491" s="172"/>
    </row>
    <row r="492" spans="13:18" x14ac:dyDescent="0.25">
      <c r="M492" s="173"/>
      <c r="N492" s="173"/>
      <c r="O492" s="173"/>
      <c r="P492" s="173"/>
      <c r="Q492" s="172"/>
      <c r="R492" s="172"/>
    </row>
    <row r="493" spans="13:18" x14ac:dyDescent="0.25">
      <c r="M493" s="173"/>
      <c r="N493" s="173"/>
      <c r="O493" s="173"/>
      <c r="P493" s="173"/>
      <c r="Q493" s="172"/>
      <c r="R493" s="172"/>
    </row>
    <row r="494" spans="13:18" x14ac:dyDescent="0.25">
      <c r="M494" s="173"/>
      <c r="N494" s="173"/>
      <c r="O494" s="173"/>
      <c r="P494" s="173"/>
      <c r="Q494" s="172"/>
      <c r="R494" s="172"/>
    </row>
    <row r="495" spans="13:18" x14ac:dyDescent="0.25">
      <c r="M495" s="173"/>
      <c r="N495" s="173"/>
      <c r="O495" s="173"/>
      <c r="P495" s="173"/>
      <c r="Q495" s="172"/>
      <c r="R495" s="172"/>
    </row>
    <row r="496" spans="13:18" x14ac:dyDescent="0.25">
      <c r="M496" s="173"/>
      <c r="N496" s="173"/>
      <c r="O496" s="173"/>
      <c r="P496" s="173"/>
      <c r="Q496" s="172"/>
      <c r="R496" s="172"/>
    </row>
    <row r="497" spans="13:18" x14ac:dyDescent="0.25">
      <c r="M497" s="173"/>
      <c r="N497" s="173"/>
      <c r="O497" s="173"/>
      <c r="P497" s="173"/>
      <c r="Q497" s="172"/>
      <c r="R497" s="172"/>
    </row>
    <row r="498" spans="13:18" x14ac:dyDescent="0.25">
      <c r="M498" s="173"/>
      <c r="N498" s="173"/>
      <c r="O498" s="173"/>
      <c r="P498" s="173"/>
      <c r="Q498" s="172"/>
      <c r="R498" s="172"/>
    </row>
    <row r="499" spans="13:18" x14ac:dyDescent="0.25">
      <c r="M499" s="173"/>
      <c r="N499" s="173"/>
      <c r="O499" s="173"/>
      <c r="P499" s="173"/>
      <c r="Q499" s="172"/>
      <c r="R499" s="172"/>
    </row>
    <row r="500" spans="13:18" x14ac:dyDescent="0.25">
      <c r="M500" s="173"/>
      <c r="N500" s="173"/>
      <c r="O500" s="173"/>
      <c r="P500" s="173"/>
      <c r="Q500" s="172"/>
      <c r="R500" s="172"/>
    </row>
    <row r="501" spans="13:18" x14ac:dyDescent="0.25">
      <c r="M501" s="173"/>
      <c r="N501" s="173"/>
      <c r="O501" s="173"/>
      <c r="P501" s="173"/>
      <c r="Q501" s="172"/>
      <c r="R501" s="172"/>
    </row>
    <row r="502" spans="13:18" x14ac:dyDescent="0.25">
      <c r="M502" s="173"/>
      <c r="N502" s="173"/>
      <c r="O502" s="173"/>
      <c r="P502" s="173"/>
      <c r="Q502" s="172"/>
      <c r="R502" s="172"/>
    </row>
    <row r="503" spans="13:18" x14ac:dyDescent="0.25">
      <c r="M503" s="173"/>
      <c r="N503" s="173"/>
      <c r="O503" s="173"/>
      <c r="P503" s="173"/>
      <c r="Q503" s="172"/>
      <c r="R503" s="172"/>
    </row>
    <row r="504" spans="13:18" x14ac:dyDescent="0.25">
      <c r="M504" s="173"/>
      <c r="N504" s="173"/>
      <c r="O504" s="173"/>
      <c r="P504" s="173"/>
      <c r="Q504" s="172"/>
      <c r="R504" s="172"/>
    </row>
    <row r="505" spans="13:18" x14ac:dyDescent="0.25">
      <c r="M505" s="173"/>
      <c r="N505" s="173"/>
      <c r="O505" s="173"/>
      <c r="P505" s="173"/>
      <c r="Q505" s="172"/>
      <c r="R505" s="172"/>
    </row>
    <row r="506" spans="13:18" x14ac:dyDescent="0.25">
      <c r="M506" s="173"/>
      <c r="N506" s="173"/>
      <c r="O506" s="173"/>
      <c r="P506" s="173"/>
      <c r="Q506" s="172"/>
      <c r="R506" s="172"/>
    </row>
    <row r="507" spans="13:18" x14ac:dyDescent="0.25">
      <c r="M507" s="173"/>
      <c r="N507" s="173"/>
      <c r="O507" s="173"/>
      <c r="P507" s="173"/>
      <c r="Q507" s="172"/>
      <c r="R507" s="172"/>
    </row>
    <row r="508" spans="13:18" x14ac:dyDescent="0.25">
      <c r="M508" s="173"/>
      <c r="N508" s="173"/>
      <c r="O508" s="173"/>
      <c r="P508" s="173"/>
      <c r="Q508" s="172"/>
      <c r="R508" s="172"/>
    </row>
    <row r="509" spans="13:18" x14ac:dyDescent="0.25">
      <c r="M509" s="173"/>
      <c r="N509" s="173"/>
      <c r="O509" s="173"/>
      <c r="P509" s="173"/>
      <c r="Q509" s="172"/>
      <c r="R509" s="172"/>
    </row>
    <row r="510" spans="13:18" x14ac:dyDescent="0.25">
      <c r="M510" s="173"/>
      <c r="N510" s="173"/>
      <c r="O510" s="173"/>
      <c r="P510" s="173"/>
      <c r="Q510" s="172"/>
      <c r="R510" s="172"/>
    </row>
    <row r="511" spans="13:18" x14ac:dyDescent="0.25">
      <c r="M511" s="173"/>
      <c r="N511" s="173"/>
      <c r="O511" s="173"/>
      <c r="P511" s="173"/>
      <c r="Q511" s="172"/>
      <c r="R511" s="172"/>
    </row>
    <row r="512" spans="13:18" x14ac:dyDescent="0.25">
      <c r="M512" s="173"/>
      <c r="N512" s="173"/>
      <c r="O512" s="173"/>
      <c r="P512" s="173"/>
      <c r="Q512" s="172"/>
      <c r="R512" s="172"/>
    </row>
    <row r="513" spans="13:18" x14ac:dyDescent="0.25">
      <c r="M513" s="173"/>
      <c r="N513" s="173"/>
      <c r="O513" s="173"/>
      <c r="P513" s="173"/>
      <c r="Q513" s="172"/>
      <c r="R513" s="172"/>
    </row>
    <row r="514" spans="13:18" x14ac:dyDescent="0.25">
      <c r="M514" s="173"/>
      <c r="N514" s="173"/>
      <c r="O514" s="173"/>
      <c r="P514" s="173"/>
      <c r="Q514" s="172"/>
      <c r="R514" s="172"/>
    </row>
    <row r="515" spans="13:18" x14ac:dyDescent="0.25">
      <c r="M515" s="173"/>
      <c r="N515" s="173"/>
      <c r="O515" s="173"/>
      <c r="P515" s="173"/>
      <c r="Q515" s="172"/>
      <c r="R515" s="172"/>
    </row>
    <row r="516" spans="13:18" x14ac:dyDescent="0.25">
      <c r="M516" s="173"/>
      <c r="N516" s="173"/>
      <c r="O516" s="173"/>
      <c r="P516" s="173"/>
      <c r="Q516" s="172"/>
      <c r="R516" s="172"/>
    </row>
    <row r="517" spans="13:18" x14ac:dyDescent="0.25">
      <c r="M517" s="173"/>
      <c r="N517" s="173"/>
      <c r="O517" s="173"/>
      <c r="P517" s="173"/>
      <c r="Q517" s="172"/>
      <c r="R517" s="172"/>
    </row>
    <row r="518" spans="13:18" x14ac:dyDescent="0.25">
      <c r="M518" s="173"/>
      <c r="N518" s="173"/>
      <c r="O518" s="173"/>
      <c r="P518" s="173"/>
      <c r="Q518" s="172"/>
      <c r="R518" s="172"/>
    </row>
    <row r="519" spans="13:18" x14ac:dyDescent="0.25">
      <c r="M519" s="173"/>
      <c r="N519" s="173"/>
      <c r="O519" s="173"/>
      <c r="P519" s="173"/>
      <c r="Q519" s="172"/>
      <c r="R519" s="172"/>
    </row>
    <row r="520" spans="13:18" x14ac:dyDescent="0.25">
      <c r="M520" s="173"/>
      <c r="N520" s="173"/>
      <c r="O520" s="173"/>
      <c r="P520" s="173"/>
      <c r="Q520" s="172"/>
      <c r="R520" s="172"/>
    </row>
    <row r="521" spans="13:18" x14ac:dyDescent="0.25">
      <c r="M521" s="173"/>
      <c r="N521" s="173"/>
      <c r="O521" s="173"/>
      <c r="P521" s="173"/>
      <c r="Q521" s="172"/>
      <c r="R521" s="172"/>
    </row>
    <row r="522" spans="13:18" x14ac:dyDescent="0.25">
      <c r="M522" s="173"/>
      <c r="N522" s="173"/>
      <c r="O522" s="173"/>
      <c r="P522" s="173"/>
      <c r="Q522" s="172"/>
      <c r="R522" s="172"/>
    </row>
    <row r="523" spans="13:18" x14ac:dyDescent="0.25">
      <c r="M523" s="173"/>
      <c r="N523" s="173"/>
      <c r="O523" s="173"/>
      <c r="P523" s="173"/>
      <c r="Q523" s="172"/>
      <c r="R523" s="172"/>
    </row>
    <row r="524" spans="13:18" x14ac:dyDescent="0.25">
      <c r="M524" s="173"/>
      <c r="N524" s="173"/>
      <c r="O524" s="173"/>
      <c r="P524" s="173"/>
      <c r="Q524" s="172"/>
      <c r="R524" s="172"/>
    </row>
    <row r="525" spans="13:18" x14ac:dyDescent="0.25">
      <c r="M525" s="173"/>
      <c r="N525" s="173"/>
      <c r="O525" s="173"/>
      <c r="P525" s="173"/>
      <c r="Q525" s="172"/>
      <c r="R525" s="172"/>
    </row>
    <row r="526" spans="13:18" x14ac:dyDescent="0.25">
      <c r="M526" s="173"/>
      <c r="N526" s="173"/>
      <c r="O526" s="173"/>
      <c r="P526" s="173"/>
      <c r="Q526" s="172"/>
      <c r="R526" s="172"/>
    </row>
    <row r="527" spans="13:18" x14ac:dyDescent="0.25">
      <c r="M527" s="173"/>
      <c r="N527" s="173"/>
      <c r="O527" s="173"/>
      <c r="P527" s="173"/>
      <c r="Q527" s="172"/>
      <c r="R527" s="172"/>
    </row>
    <row r="528" spans="13:18" x14ac:dyDescent="0.25">
      <c r="M528" s="173"/>
      <c r="N528" s="173"/>
      <c r="O528" s="173"/>
      <c r="P528" s="173"/>
      <c r="Q528" s="172"/>
      <c r="R528" s="172"/>
    </row>
    <row r="529" spans="13:18" x14ac:dyDescent="0.25">
      <c r="M529" s="173"/>
      <c r="N529" s="173"/>
      <c r="O529" s="173"/>
      <c r="P529" s="173"/>
      <c r="Q529" s="172"/>
      <c r="R529" s="172"/>
    </row>
    <row r="530" spans="13:18" x14ac:dyDescent="0.25">
      <c r="M530" s="173"/>
      <c r="N530" s="173"/>
      <c r="O530" s="173"/>
      <c r="P530" s="173"/>
      <c r="Q530" s="172"/>
      <c r="R530" s="172"/>
    </row>
    <row r="531" spans="13:18" x14ac:dyDescent="0.25">
      <c r="M531" s="173"/>
      <c r="N531" s="173"/>
      <c r="O531" s="173"/>
      <c r="P531" s="173"/>
      <c r="Q531" s="172"/>
      <c r="R531" s="172"/>
    </row>
    <row r="532" spans="13:18" x14ac:dyDescent="0.25">
      <c r="M532" s="173"/>
      <c r="N532" s="173"/>
      <c r="O532" s="173"/>
      <c r="P532" s="173"/>
      <c r="Q532" s="172"/>
      <c r="R532" s="172"/>
    </row>
    <row r="533" spans="13:18" x14ac:dyDescent="0.25">
      <c r="M533" s="173"/>
      <c r="N533" s="173"/>
      <c r="O533" s="173"/>
      <c r="P533" s="173"/>
      <c r="Q533" s="172"/>
      <c r="R533" s="172"/>
    </row>
    <row r="534" spans="13:18" x14ac:dyDescent="0.25">
      <c r="M534" s="173"/>
      <c r="N534" s="173"/>
      <c r="O534" s="173"/>
      <c r="P534" s="173"/>
      <c r="Q534" s="172"/>
      <c r="R534" s="172"/>
    </row>
    <row r="535" spans="13:18" x14ac:dyDescent="0.25">
      <c r="M535" s="173"/>
      <c r="N535" s="173"/>
      <c r="O535" s="173"/>
      <c r="P535" s="173"/>
      <c r="Q535" s="172"/>
      <c r="R535" s="172"/>
    </row>
    <row r="536" spans="13:18" x14ac:dyDescent="0.25">
      <c r="M536" s="173"/>
      <c r="N536" s="173"/>
      <c r="O536" s="173"/>
      <c r="P536" s="173"/>
      <c r="Q536" s="172"/>
      <c r="R536" s="172"/>
    </row>
    <row r="537" spans="13:18" x14ac:dyDescent="0.25">
      <c r="M537" s="173"/>
      <c r="N537" s="173"/>
      <c r="O537" s="173"/>
      <c r="P537" s="173"/>
      <c r="Q537" s="172"/>
      <c r="R537" s="172"/>
    </row>
    <row r="538" spans="13:18" x14ac:dyDescent="0.25">
      <c r="M538" s="173"/>
      <c r="N538" s="173"/>
      <c r="O538" s="173"/>
      <c r="P538" s="173"/>
      <c r="Q538" s="172"/>
      <c r="R538" s="172"/>
    </row>
    <row r="539" spans="13:18" x14ac:dyDescent="0.25">
      <c r="M539" s="173"/>
      <c r="N539" s="173"/>
      <c r="O539" s="173"/>
      <c r="P539" s="173"/>
      <c r="Q539" s="172"/>
      <c r="R539" s="172"/>
    </row>
    <row r="540" spans="13:18" x14ac:dyDescent="0.25">
      <c r="M540" s="173"/>
      <c r="N540" s="173"/>
      <c r="O540" s="173"/>
      <c r="P540" s="173"/>
      <c r="Q540" s="172"/>
      <c r="R540" s="172"/>
    </row>
    <row r="541" spans="13:18" x14ac:dyDescent="0.25">
      <c r="M541" s="173"/>
      <c r="N541" s="173"/>
      <c r="O541" s="173"/>
      <c r="P541" s="173"/>
      <c r="Q541" s="172"/>
      <c r="R541" s="172"/>
    </row>
    <row r="542" spans="13:18" x14ac:dyDescent="0.25">
      <c r="M542" s="173"/>
      <c r="N542" s="173"/>
      <c r="O542" s="173"/>
      <c r="P542" s="173"/>
      <c r="Q542" s="172"/>
      <c r="R542" s="172"/>
    </row>
    <row r="543" spans="13:18" x14ac:dyDescent="0.25">
      <c r="M543" s="173"/>
      <c r="N543" s="173"/>
      <c r="O543" s="173"/>
      <c r="P543" s="173"/>
      <c r="Q543" s="172"/>
      <c r="R543" s="172"/>
    </row>
    <row r="544" spans="13:18" x14ac:dyDescent="0.25">
      <c r="M544" s="173"/>
      <c r="N544" s="173"/>
      <c r="O544" s="173"/>
      <c r="P544" s="173"/>
      <c r="Q544" s="172"/>
      <c r="R544" s="172"/>
    </row>
    <row r="545" spans="13:18" x14ac:dyDescent="0.25">
      <c r="M545" s="173"/>
      <c r="N545" s="173"/>
      <c r="O545" s="173"/>
      <c r="P545" s="173"/>
      <c r="Q545" s="172"/>
      <c r="R545" s="172"/>
    </row>
    <row r="546" spans="13:18" x14ac:dyDescent="0.25">
      <c r="M546" s="173"/>
      <c r="N546" s="173"/>
      <c r="O546" s="173"/>
      <c r="P546" s="173"/>
      <c r="Q546" s="172"/>
      <c r="R546" s="172"/>
    </row>
    <row r="547" spans="13:18" x14ac:dyDescent="0.25">
      <c r="M547" s="173"/>
      <c r="N547" s="173"/>
      <c r="O547" s="173"/>
      <c r="P547" s="173"/>
      <c r="Q547" s="172"/>
      <c r="R547" s="172"/>
    </row>
    <row r="548" spans="13:18" x14ac:dyDescent="0.25">
      <c r="M548" s="173"/>
      <c r="N548" s="173"/>
      <c r="O548" s="173"/>
      <c r="P548" s="173"/>
      <c r="Q548" s="172"/>
      <c r="R548" s="172"/>
    </row>
    <row r="549" spans="13:18" x14ac:dyDescent="0.25">
      <c r="M549" s="173"/>
      <c r="N549" s="173"/>
      <c r="O549" s="173"/>
      <c r="P549" s="173"/>
      <c r="Q549" s="172"/>
      <c r="R549" s="172"/>
    </row>
    <row r="550" spans="13:18" x14ac:dyDescent="0.25">
      <c r="M550" s="173"/>
      <c r="N550" s="173"/>
      <c r="O550" s="173"/>
      <c r="P550" s="173"/>
      <c r="Q550" s="172"/>
      <c r="R550" s="172"/>
    </row>
    <row r="551" spans="13:18" x14ac:dyDescent="0.25">
      <c r="M551" s="173"/>
      <c r="N551" s="173"/>
      <c r="O551" s="173"/>
      <c r="P551" s="173"/>
      <c r="Q551" s="172"/>
      <c r="R551" s="172"/>
    </row>
    <row r="552" spans="13:18" x14ac:dyDescent="0.25">
      <c r="M552" s="173"/>
      <c r="N552" s="173"/>
      <c r="O552" s="173"/>
      <c r="P552" s="173"/>
      <c r="Q552" s="172"/>
      <c r="R552" s="172"/>
    </row>
    <row r="553" spans="13:18" x14ac:dyDescent="0.25">
      <c r="M553" s="173"/>
      <c r="N553" s="173"/>
      <c r="O553" s="173"/>
      <c r="P553" s="173"/>
      <c r="Q553" s="172"/>
      <c r="R553" s="172"/>
    </row>
    <row r="554" spans="13:18" x14ac:dyDescent="0.25">
      <c r="M554" s="173"/>
      <c r="N554" s="173"/>
      <c r="O554" s="173"/>
      <c r="P554" s="173"/>
      <c r="Q554" s="172"/>
      <c r="R554" s="172"/>
    </row>
    <row r="555" spans="13:18" x14ac:dyDescent="0.25">
      <c r="M555" s="173"/>
      <c r="N555" s="173"/>
      <c r="O555" s="173"/>
      <c r="P555" s="173"/>
      <c r="Q555" s="172"/>
      <c r="R555" s="172"/>
    </row>
    <row r="556" spans="13:18" x14ac:dyDescent="0.25">
      <c r="M556" s="173"/>
      <c r="N556" s="173"/>
      <c r="O556" s="173"/>
      <c r="P556" s="173"/>
      <c r="Q556" s="172"/>
      <c r="R556" s="172"/>
    </row>
    <row r="557" spans="13:18" x14ac:dyDescent="0.25">
      <c r="M557" s="173"/>
      <c r="N557" s="173"/>
      <c r="O557" s="173"/>
      <c r="P557" s="173"/>
      <c r="Q557" s="172"/>
      <c r="R557" s="172"/>
    </row>
    <row r="558" spans="13:18" x14ac:dyDescent="0.25">
      <c r="M558" s="173"/>
      <c r="N558" s="173"/>
      <c r="O558" s="173"/>
      <c r="P558" s="173"/>
      <c r="Q558" s="172"/>
      <c r="R558" s="172"/>
    </row>
    <row r="559" spans="13:18" x14ac:dyDescent="0.25">
      <c r="M559" s="173"/>
      <c r="N559" s="173"/>
      <c r="O559" s="173"/>
      <c r="P559" s="173"/>
      <c r="Q559" s="172"/>
      <c r="R559" s="172"/>
    </row>
    <row r="560" spans="13:18" x14ac:dyDescent="0.25">
      <c r="M560" s="173"/>
      <c r="N560" s="173"/>
      <c r="O560" s="173"/>
      <c r="P560" s="173"/>
      <c r="Q560" s="172"/>
      <c r="R560" s="172"/>
    </row>
    <row r="561" spans="13:18" x14ac:dyDescent="0.25">
      <c r="M561" s="173"/>
      <c r="N561" s="173"/>
      <c r="O561" s="173"/>
      <c r="P561" s="173"/>
      <c r="Q561" s="172"/>
      <c r="R561" s="172"/>
    </row>
    <row r="562" spans="13:18" x14ac:dyDescent="0.25">
      <c r="M562" s="173"/>
      <c r="N562" s="173"/>
      <c r="O562" s="173"/>
      <c r="P562" s="173"/>
      <c r="Q562" s="172"/>
      <c r="R562" s="172"/>
    </row>
    <row r="563" spans="13:18" x14ac:dyDescent="0.25">
      <c r="M563" s="173"/>
      <c r="N563" s="173"/>
      <c r="O563" s="173"/>
      <c r="P563" s="173"/>
      <c r="Q563" s="172"/>
      <c r="R563" s="172"/>
    </row>
    <row r="564" spans="13:18" x14ac:dyDescent="0.25">
      <c r="M564" s="173"/>
      <c r="N564" s="173"/>
      <c r="O564" s="173"/>
      <c r="P564" s="173"/>
      <c r="Q564" s="172"/>
      <c r="R564" s="172"/>
    </row>
    <row r="565" spans="13:18" x14ac:dyDescent="0.25">
      <c r="M565" s="173"/>
      <c r="N565" s="173"/>
      <c r="O565" s="173"/>
      <c r="P565" s="173"/>
      <c r="Q565" s="172"/>
      <c r="R565" s="172"/>
    </row>
    <row r="566" spans="13:18" x14ac:dyDescent="0.25">
      <c r="M566" s="173"/>
      <c r="N566" s="173"/>
      <c r="O566" s="173"/>
      <c r="P566" s="173"/>
      <c r="Q566" s="172"/>
      <c r="R566" s="172"/>
    </row>
    <row r="567" spans="13:18" x14ac:dyDescent="0.25">
      <c r="M567" s="173"/>
      <c r="N567" s="173"/>
      <c r="O567" s="173"/>
      <c r="P567" s="173"/>
      <c r="Q567" s="172"/>
      <c r="R567" s="172"/>
    </row>
    <row r="568" spans="13:18" x14ac:dyDescent="0.25">
      <c r="M568" s="173"/>
      <c r="N568" s="173"/>
      <c r="O568" s="173"/>
      <c r="P568" s="173"/>
      <c r="Q568" s="172"/>
      <c r="R568" s="172"/>
    </row>
    <row r="569" spans="13:18" x14ac:dyDescent="0.25">
      <c r="M569" s="173"/>
      <c r="N569" s="173"/>
      <c r="O569" s="173"/>
      <c r="P569" s="173"/>
      <c r="Q569" s="172"/>
      <c r="R569" s="172"/>
    </row>
    <row r="570" spans="13:18" x14ac:dyDescent="0.25">
      <c r="M570" s="173"/>
      <c r="N570" s="173"/>
      <c r="O570" s="173"/>
      <c r="P570" s="173"/>
      <c r="Q570" s="172"/>
      <c r="R570" s="172"/>
    </row>
    <row r="571" spans="13:18" x14ac:dyDescent="0.25">
      <c r="M571" s="173"/>
      <c r="N571" s="173"/>
      <c r="O571" s="173"/>
      <c r="P571" s="173"/>
      <c r="Q571" s="172"/>
      <c r="R571" s="172"/>
    </row>
    <row r="572" spans="13:18" x14ac:dyDescent="0.25">
      <c r="M572" s="173"/>
      <c r="N572" s="173"/>
      <c r="O572" s="173"/>
      <c r="P572" s="173"/>
      <c r="Q572" s="172"/>
      <c r="R572" s="172"/>
    </row>
    <row r="573" spans="13:18" x14ac:dyDescent="0.25">
      <c r="M573" s="173"/>
      <c r="N573" s="173"/>
      <c r="O573" s="173"/>
      <c r="P573" s="173"/>
      <c r="Q573" s="172"/>
      <c r="R573" s="172"/>
    </row>
    <row r="574" spans="13:18" x14ac:dyDescent="0.25">
      <c r="M574" s="173"/>
      <c r="N574" s="173"/>
      <c r="O574" s="173"/>
      <c r="P574" s="173"/>
      <c r="Q574" s="172"/>
      <c r="R574" s="172"/>
    </row>
    <row r="575" spans="13:18" x14ac:dyDescent="0.25">
      <c r="M575" s="173"/>
      <c r="N575" s="173"/>
      <c r="O575" s="173"/>
      <c r="P575" s="173"/>
      <c r="Q575" s="172"/>
      <c r="R575" s="172"/>
    </row>
    <row r="576" spans="13:18" x14ac:dyDescent="0.25">
      <c r="M576" s="173"/>
      <c r="N576" s="173"/>
      <c r="O576" s="173"/>
      <c r="P576" s="173"/>
      <c r="Q576" s="172"/>
      <c r="R576" s="172"/>
    </row>
    <row r="577" spans="13:18" x14ac:dyDescent="0.25">
      <c r="M577" s="173"/>
      <c r="N577" s="173"/>
      <c r="O577" s="173"/>
      <c r="P577" s="173"/>
      <c r="Q577" s="172"/>
      <c r="R577" s="172"/>
    </row>
    <row r="578" spans="13:18" x14ac:dyDescent="0.25">
      <c r="M578" s="173"/>
      <c r="N578" s="173"/>
      <c r="O578" s="173"/>
      <c r="P578" s="173"/>
      <c r="Q578" s="172"/>
      <c r="R578" s="172"/>
    </row>
    <row r="579" spans="13:18" x14ac:dyDescent="0.25">
      <c r="M579" s="173"/>
      <c r="N579" s="173"/>
      <c r="O579" s="173"/>
      <c r="P579" s="173"/>
      <c r="Q579" s="172"/>
      <c r="R579" s="172"/>
    </row>
    <row r="580" spans="13:18" x14ac:dyDescent="0.25">
      <c r="M580" s="173"/>
      <c r="N580" s="173"/>
      <c r="O580" s="173"/>
      <c r="P580" s="173"/>
      <c r="Q580" s="172"/>
      <c r="R580" s="172"/>
    </row>
    <row r="581" spans="13:18" x14ac:dyDescent="0.25">
      <c r="M581" s="173"/>
      <c r="N581" s="173"/>
      <c r="O581" s="173"/>
      <c r="P581" s="173"/>
      <c r="Q581" s="172"/>
      <c r="R581" s="172"/>
    </row>
    <row r="582" spans="13:18" x14ac:dyDescent="0.25">
      <c r="M582" s="173"/>
      <c r="N582" s="173"/>
      <c r="O582" s="173"/>
      <c r="P582" s="173"/>
      <c r="Q582" s="172"/>
      <c r="R582" s="172"/>
    </row>
    <row r="583" spans="13:18" x14ac:dyDescent="0.25">
      <c r="M583" s="173"/>
      <c r="N583" s="173"/>
      <c r="O583" s="173"/>
      <c r="P583" s="173"/>
      <c r="Q583" s="172"/>
      <c r="R583" s="172"/>
    </row>
    <row r="584" spans="13:18" x14ac:dyDescent="0.25">
      <c r="M584" s="173"/>
      <c r="N584" s="173"/>
      <c r="O584" s="173"/>
      <c r="P584" s="173"/>
      <c r="Q584" s="172"/>
      <c r="R584" s="172"/>
    </row>
    <row r="585" spans="13:18" x14ac:dyDescent="0.25">
      <c r="M585" s="173"/>
      <c r="N585" s="173"/>
      <c r="O585" s="173"/>
      <c r="P585" s="173"/>
      <c r="Q585" s="172"/>
      <c r="R585" s="172"/>
    </row>
    <row r="586" spans="13:18" x14ac:dyDescent="0.25">
      <c r="M586" s="173"/>
      <c r="N586" s="173"/>
      <c r="O586" s="173"/>
      <c r="P586" s="173"/>
      <c r="Q586" s="172"/>
      <c r="R586" s="172"/>
    </row>
    <row r="587" spans="13:18" x14ac:dyDescent="0.25">
      <c r="M587" s="173"/>
      <c r="N587" s="173"/>
      <c r="O587" s="173"/>
      <c r="P587" s="173"/>
      <c r="Q587" s="172"/>
      <c r="R587" s="172"/>
    </row>
    <row r="588" spans="13:18" x14ac:dyDescent="0.25">
      <c r="M588" s="173"/>
      <c r="N588" s="173"/>
      <c r="O588" s="173"/>
      <c r="P588" s="173"/>
      <c r="Q588" s="172"/>
      <c r="R588" s="172"/>
    </row>
    <row r="589" spans="13:18" x14ac:dyDescent="0.25">
      <c r="M589" s="173"/>
      <c r="N589" s="173"/>
      <c r="O589" s="173"/>
      <c r="P589" s="173"/>
      <c r="Q589" s="172"/>
      <c r="R589" s="172"/>
    </row>
    <row r="590" spans="13:18" x14ac:dyDescent="0.25">
      <c r="M590" s="173"/>
      <c r="N590" s="173"/>
      <c r="O590" s="173"/>
      <c r="P590" s="173"/>
      <c r="Q590" s="172"/>
      <c r="R590" s="172"/>
    </row>
    <row r="591" spans="13:18" x14ac:dyDescent="0.25">
      <c r="M591" s="173"/>
      <c r="N591" s="173"/>
      <c r="O591" s="173"/>
      <c r="P591" s="173"/>
      <c r="Q591" s="172"/>
      <c r="R591" s="172"/>
    </row>
    <row r="592" spans="13:18" x14ac:dyDescent="0.25">
      <c r="M592" s="173"/>
      <c r="N592" s="173"/>
      <c r="O592" s="173"/>
      <c r="P592" s="173"/>
      <c r="Q592" s="172"/>
      <c r="R592" s="172"/>
    </row>
    <row r="593" spans="13:18" x14ac:dyDescent="0.25">
      <c r="M593" s="173"/>
      <c r="N593" s="173"/>
      <c r="O593" s="173"/>
      <c r="P593" s="173"/>
      <c r="Q593" s="172"/>
      <c r="R593" s="172"/>
    </row>
    <row r="594" spans="13:18" x14ac:dyDescent="0.25">
      <c r="M594" s="173"/>
      <c r="N594" s="173"/>
      <c r="O594" s="173"/>
      <c r="P594" s="173"/>
      <c r="Q594" s="172"/>
      <c r="R594" s="172"/>
    </row>
    <row r="595" spans="13:18" x14ac:dyDescent="0.25">
      <c r="M595" s="173"/>
      <c r="N595" s="173"/>
      <c r="O595" s="173"/>
      <c r="P595" s="173"/>
      <c r="Q595" s="172"/>
      <c r="R595" s="172"/>
    </row>
    <row r="596" spans="13:18" x14ac:dyDescent="0.25">
      <c r="M596" s="173"/>
      <c r="N596" s="173"/>
      <c r="O596" s="173"/>
      <c r="P596" s="173"/>
      <c r="Q596" s="172"/>
      <c r="R596" s="172"/>
    </row>
    <row r="597" spans="13:18" x14ac:dyDescent="0.25">
      <c r="M597" s="173"/>
      <c r="N597" s="173"/>
      <c r="O597" s="173"/>
      <c r="P597" s="173"/>
      <c r="Q597" s="172"/>
      <c r="R597" s="172"/>
    </row>
    <row r="598" spans="13:18" x14ac:dyDescent="0.25">
      <c r="M598" s="173"/>
      <c r="N598" s="173"/>
      <c r="O598" s="173"/>
      <c r="P598" s="173"/>
      <c r="Q598" s="172"/>
      <c r="R598" s="172"/>
    </row>
    <row r="599" spans="13:18" x14ac:dyDescent="0.25">
      <c r="M599" s="173"/>
      <c r="N599" s="173"/>
      <c r="O599" s="173"/>
      <c r="P599" s="173"/>
      <c r="Q599" s="172"/>
      <c r="R599" s="172"/>
    </row>
    <row r="600" spans="13:18" x14ac:dyDescent="0.25">
      <c r="M600" s="173"/>
      <c r="N600" s="173"/>
      <c r="O600" s="173"/>
      <c r="P600" s="173"/>
      <c r="Q600" s="172"/>
      <c r="R600" s="172"/>
    </row>
    <row r="601" spans="13:18" x14ac:dyDescent="0.25">
      <c r="M601" s="173"/>
      <c r="N601" s="173"/>
      <c r="O601" s="173"/>
      <c r="P601" s="173"/>
      <c r="Q601" s="172"/>
      <c r="R601" s="172"/>
    </row>
    <row r="602" spans="13:18" x14ac:dyDescent="0.25">
      <c r="M602" s="173"/>
      <c r="N602" s="173"/>
      <c r="O602" s="173"/>
      <c r="P602" s="173"/>
      <c r="Q602" s="172"/>
      <c r="R602" s="172"/>
    </row>
    <row r="603" spans="13:18" x14ac:dyDescent="0.25">
      <c r="M603" s="173"/>
      <c r="N603" s="173"/>
      <c r="O603" s="173"/>
      <c r="P603" s="173"/>
      <c r="Q603" s="172"/>
      <c r="R603" s="172"/>
    </row>
    <row r="604" spans="13:18" x14ac:dyDescent="0.25">
      <c r="M604" s="173"/>
      <c r="N604" s="173"/>
      <c r="O604" s="173"/>
      <c r="P604" s="173"/>
      <c r="Q604" s="172"/>
      <c r="R604" s="172"/>
    </row>
    <row r="605" spans="13:18" x14ac:dyDescent="0.25">
      <c r="M605" s="173"/>
      <c r="N605" s="173"/>
      <c r="O605" s="173"/>
      <c r="P605" s="173"/>
      <c r="Q605" s="172"/>
      <c r="R605" s="172"/>
    </row>
    <row r="606" spans="13:18" x14ac:dyDescent="0.25">
      <c r="M606" s="173"/>
      <c r="N606" s="173"/>
      <c r="O606" s="173"/>
      <c r="P606" s="173"/>
      <c r="Q606" s="172"/>
      <c r="R606" s="172"/>
    </row>
    <row r="607" spans="13:18" x14ac:dyDescent="0.25">
      <c r="M607" s="173"/>
      <c r="N607" s="173"/>
      <c r="O607" s="173"/>
      <c r="P607" s="173"/>
      <c r="Q607" s="172"/>
      <c r="R607" s="172"/>
    </row>
    <row r="608" spans="13:18" x14ac:dyDescent="0.25">
      <c r="M608" s="173"/>
      <c r="N608" s="173"/>
      <c r="O608" s="173"/>
      <c r="P608" s="173"/>
      <c r="Q608" s="172"/>
      <c r="R608" s="172"/>
    </row>
    <row r="609" spans="13:18" x14ac:dyDescent="0.25">
      <c r="M609" s="173"/>
      <c r="N609" s="173"/>
      <c r="O609" s="173"/>
      <c r="P609" s="173"/>
      <c r="Q609" s="172"/>
      <c r="R609" s="172"/>
    </row>
    <row r="610" spans="13:18" x14ac:dyDescent="0.25">
      <c r="M610" s="173"/>
      <c r="N610" s="173"/>
      <c r="O610" s="173"/>
      <c r="P610" s="173"/>
      <c r="Q610" s="172"/>
      <c r="R610" s="172"/>
    </row>
    <row r="611" spans="13:18" x14ac:dyDescent="0.25">
      <c r="M611" s="173"/>
      <c r="N611" s="173"/>
      <c r="O611" s="173"/>
      <c r="P611" s="173"/>
      <c r="Q611" s="172"/>
      <c r="R611" s="172"/>
    </row>
    <row r="612" spans="13:18" x14ac:dyDescent="0.25">
      <c r="M612" s="173"/>
      <c r="N612" s="173"/>
      <c r="O612" s="173"/>
      <c r="P612" s="173"/>
      <c r="Q612" s="172"/>
      <c r="R612" s="172"/>
    </row>
    <row r="613" spans="13:18" x14ac:dyDescent="0.25">
      <c r="M613" s="173"/>
      <c r="N613" s="173"/>
      <c r="O613" s="173"/>
      <c r="P613" s="173"/>
      <c r="Q613" s="172"/>
      <c r="R613" s="172"/>
    </row>
    <row r="614" spans="13:18" x14ac:dyDescent="0.25">
      <c r="M614" s="173"/>
      <c r="N614" s="173"/>
      <c r="O614" s="173"/>
      <c r="P614" s="173"/>
      <c r="Q614" s="172"/>
      <c r="R614" s="172"/>
    </row>
    <row r="615" spans="13:18" x14ac:dyDescent="0.25">
      <c r="M615" s="173"/>
      <c r="N615" s="173"/>
      <c r="O615" s="173"/>
      <c r="P615" s="173"/>
      <c r="Q615" s="172"/>
      <c r="R615" s="172"/>
    </row>
    <row r="616" spans="13:18" x14ac:dyDescent="0.25">
      <c r="M616" s="173"/>
      <c r="N616" s="173"/>
      <c r="O616" s="173"/>
      <c r="P616" s="173"/>
      <c r="Q616" s="172"/>
      <c r="R616" s="172"/>
    </row>
    <row r="617" spans="13:18" x14ac:dyDescent="0.25">
      <c r="M617" s="173"/>
      <c r="N617" s="173"/>
      <c r="O617" s="173"/>
      <c r="P617" s="173"/>
      <c r="Q617" s="172"/>
      <c r="R617" s="172"/>
    </row>
    <row r="618" spans="13:18" x14ac:dyDescent="0.25">
      <c r="M618" s="173"/>
      <c r="N618" s="173"/>
      <c r="O618" s="173"/>
      <c r="P618" s="173"/>
      <c r="Q618" s="172"/>
      <c r="R618" s="172"/>
    </row>
    <row r="619" spans="13:18" x14ac:dyDescent="0.25">
      <c r="M619" s="173"/>
      <c r="N619" s="173"/>
      <c r="O619" s="173"/>
      <c r="P619" s="173"/>
      <c r="Q619" s="172"/>
      <c r="R619" s="172"/>
    </row>
    <row r="620" spans="13:18" x14ac:dyDescent="0.25">
      <c r="M620" s="173"/>
      <c r="N620" s="173"/>
      <c r="O620" s="173"/>
      <c r="P620" s="173"/>
      <c r="Q620" s="172"/>
      <c r="R620" s="172"/>
    </row>
    <row r="621" spans="13:18" x14ac:dyDescent="0.25">
      <c r="M621" s="173"/>
      <c r="N621" s="173"/>
      <c r="O621" s="173"/>
      <c r="P621" s="173"/>
      <c r="Q621" s="172"/>
      <c r="R621" s="172"/>
    </row>
    <row r="622" spans="13:18" x14ac:dyDescent="0.25">
      <c r="M622" s="173"/>
      <c r="N622" s="173"/>
      <c r="O622" s="173"/>
      <c r="P622" s="173"/>
      <c r="Q622" s="172"/>
      <c r="R622" s="172"/>
    </row>
    <row r="623" spans="13:18" x14ac:dyDescent="0.25">
      <c r="M623" s="173"/>
      <c r="N623" s="173"/>
      <c r="O623" s="173"/>
      <c r="P623" s="173"/>
      <c r="Q623" s="172"/>
      <c r="R623" s="172"/>
    </row>
    <row r="624" spans="13:18" x14ac:dyDescent="0.25">
      <c r="M624" s="173"/>
      <c r="N624" s="173"/>
      <c r="O624" s="173"/>
      <c r="P624" s="173"/>
      <c r="Q624" s="172"/>
      <c r="R624" s="172"/>
    </row>
    <row r="625" spans="13:18" x14ac:dyDescent="0.25">
      <c r="M625" s="173"/>
      <c r="N625" s="173"/>
      <c r="O625" s="173"/>
      <c r="P625" s="173"/>
      <c r="Q625" s="172"/>
      <c r="R625" s="172"/>
    </row>
    <row r="626" spans="13:18" x14ac:dyDescent="0.25">
      <c r="M626" s="173"/>
      <c r="N626" s="173"/>
      <c r="O626" s="173"/>
      <c r="P626" s="173"/>
      <c r="Q626" s="172"/>
      <c r="R626" s="172"/>
    </row>
    <row r="627" spans="13:18" x14ac:dyDescent="0.25">
      <c r="M627" s="173"/>
      <c r="N627" s="173"/>
      <c r="O627" s="173"/>
      <c r="P627" s="173"/>
      <c r="Q627" s="172"/>
      <c r="R627" s="172"/>
    </row>
    <row r="628" spans="13:18" x14ac:dyDescent="0.25">
      <c r="M628" s="173"/>
      <c r="N628" s="173"/>
      <c r="O628" s="173"/>
      <c r="P628" s="173"/>
      <c r="Q628" s="172"/>
      <c r="R628" s="172"/>
    </row>
    <row r="629" spans="13:18" x14ac:dyDescent="0.25">
      <c r="M629" s="173"/>
      <c r="N629" s="173"/>
      <c r="O629" s="173"/>
      <c r="P629" s="173"/>
      <c r="Q629" s="172"/>
      <c r="R629" s="172"/>
    </row>
    <row r="630" spans="13:18" x14ac:dyDescent="0.25">
      <c r="M630" s="173"/>
      <c r="N630" s="173"/>
      <c r="O630" s="173"/>
      <c r="P630" s="173"/>
      <c r="Q630" s="172"/>
      <c r="R630" s="172"/>
    </row>
    <row r="631" spans="13:18" x14ac:dyDescent="0.25">
      <c r="M631" s="173"/>
      <c r="N631" s="173"/>
      <c r="O631" s="173"/>
      <c r="P631" s="173"/>
      <c r="Q631" s="172"/>
      <c r="R631" s="172"/>
    </row>
    <row r="632" spans="13:18" x14ac:dyDescent="0.25">
      <c r="M632" s="173"/>
      <c r="N632" s="173"/>
      <c r="O632" s="173"/>
      <c r="P632" s="173"/>
      <c r="Q632" s="172"/>
      <c r="R632" s="172"/>
    </row>
    <row r="633" spans="13:18" x14ac:dyDescent="0.25">
      <c r="M633" s="173"/>
      <c r="N633" s="173"/>
      <c r="O633" s="173"/>
      <c r="P633" s="173"/>
      <c r="Q633" s="172"/>
      <c r="R633" s="172"/>
    </row>
    <row r="634" spans="13:18" x14ac:dyDescent="0.25">
      <c r="M634" s="173"/>
      <c r="N634" s="173"/>
      <c r="O634" s="173"/>
      <c r="P634" s="173"/>
      <c r="Q634" s="172"/>
      <c r="R634" s="172"/>
    </row>
    <row r="635" spans="13:18" x14ac:dyDescent="0.25">
      <c r="M635" s="173"/>
      <c r="N635" s="173"/>
      <c r="O635" s="173"/>
      <c r="P635" s="173"/>
      <c r="Q635" s="172"/>
      <c r="R635" s="172"/>
    </row>
    <row r="636" spans="13:18" x14ac:dyDescent="0.25">
      <c r="M636" s="173"/>
      <c r="N636" s="173"/>
      <c r="O636" s="173"/>
      <c r="P636" s="173"/>
      <c r="Q636" s="172"/>
      <c r="R636" s="172"/>
    </row>
    <row r="637" spans="13:18" x14ac:dyDescent="0.25">
      <c r="M637" s="173"/>
      <c r="N637" s="173"/>
      <c r="O637" s="173"/>
      <c r="P637" s="173"/>
      <c r="Q637" s="172"/>
      <c r="R637" s="172"/>
    </row>
    <row r="638" spans="13:18" x14ac:dyDescent="0.25">
      <c r="M638" s="173"/>
      <c r="N638" s="173"/>
      <c r="O638" s="173"/>
      <c r="P638" s="173"/>
      <c r="Q638" s="172"/>
      <c r="R638" s="172"/>
    </row>
    <row r="639" spans="13:18" x14ac:dyDescent="0.25">
      <c r="M639" s="173"/>
      <c r="N639" s="173"/>
      <c r="O639" s="173"/>
      <c r="P639" s="173"/>
      <c r="Q639" s="172"/>
      <c r="R639" s="172"/>
    </row>
    <row r="640" spans="13:18" x14ac:dyDescent="0.25">
      <c r="M640" s="173"/>
      <c r="N640" s="173"/>
      <c r="O640" s="173"/>
      <c r="P640" s="173"/>
      <c r="Q640" s="172"/>
      <c r="R640" s="172"/>
    </row>
    <row r="641" spans="13:18" x14ac:dyDescent="0.25">
      <c r="M641" s="173"/>
      <c r="N641" s="173"/>
      <c r="O641" s="173"/>
      <c r="P641" s="173"/>
      <c r="Q641" s="172"/>
      <c r="R641" s="172"/>
    </row>
    <row r="642" spans="13:18" x14ac:dyDescent="0.25">
      <c r="M642" s="173"/>
      <c r="N642" s="173"/>
      <c r="O642" s="173"/>
      <c r="P642" s="173"/>
      <c r="Q642" s="172"/>
      <c r="R642" s="172"/>
    </row>
    <row r="643" spans="13:18" x14ac:dyDescent="0.25">
      <c r="M643" s="173"/>
      <c r="N643" s="173"/>
      <c r="O643" s="173"/>
      <c r="P643" s="173"/>
      <c r="Q643" s="172"/>
      <c r="R643" s="172"/>
    </row>
    <row r="644" spans="13:18" x14ac:dyDescent="0.25">
      <c r="M644" s="173"/>
      <c r="N644" s="173"/>
      <c r="O644" s="173"/>
      <c r="P644" s="173"/>
      <c r="Q644" s="172"/>
      <c r="R644" s="172"/>
    </row>
    <row r="645" spans="13:18" x14ac:dyDescent="0.25">
      <c r="M645" s="173"/>
      <c r="N645" s="173"/>
      <c r="O645" s="173"/>
      <c r="P645" s="173"/>
      <c r="Q645" s="172"/>
      <c r="R645" s="172"/>
    </row>
    <row r="646" spans="13:18" x14ac:dyDescent="0.25">
      <c r="M646" s="173"/>
      <c r="N646" s="173"/>
      <c r="O646" s="173"/>
      <c r="P646" s="173"/>
      <c r="Q646" s="172"/>
      <c r="R646" s="172"/>
    </row>
    <row r="647" spans="13:18" x14ac:dyDescent="0.25">
      <c r="M647" s="173"/>
      <c r="N647" s="173"/>
      <c r="O647" s="173"/>
      <c r="P647" s="173"/>
      <c r="Q647" s="172"/>
      <c r="R647" s="172"/>
    </row>
    <row r="648" spans="13:18" x14ac:dyDescent="0.25">
      <c r="M648" s="173"/>
      <c r="N648" s="173"/>
      <c r="O648" s="173"/>
      <c r="P648" s="173"/>
      <c r="Q648" s="172"/>
      <c r="R648" s="172"/>
    </row>
    <row r="649" spans="13:18" x14ac:dyDescent="0.25">
      <c r="M649" s="173"/>
      <c r="N649" s="173"/>
      <c r="O649" s="173"/>
      <c r="P649" s="173"/>
      <c r="Q649" s="172"/>
      <c r="R649" s="172"/>
    </row>
    <row r="650" spans="13:18" x14ac:dyDescent="0.25">
      <c r="M650" s="173"/>
      <c r="N650" s="173"/>
      <c r="O650" s="173"/>
      <c r="P650" s="173"/>
      <c r="Q650" s="172"/>
      <c r="R650" s="172"/>
    </row>
    <row r="651" spans="13:18" x14ac:dyDescent="0.25">
      <c r="M651" s="173"/>
      <c r="N651" s="173"/>
      <c r="O651" s="173"/>
      <c r="P651" s="173"/>
      <c r="Q651" s="172"/>
      <c r="R651" s="172"/>
    </row>
    <row r="652" spans="13:18" x14ac:dyDescent="0.25">
      <c r="M652" s="173"/>
      <c r="N652" s="173"/>
      <c r="O652" s="173"/>
      <c r="P652" s="173"/>
      <c r="Q652" s="172"/>
      <c r="R652" s="172"/>
    </row>
    <row r="653" spans="13:18" x14ac:dyDescent="0.25">
      <c r="M653" s="173"/>
      <c r="N653" s="173"/>
      <c r="O653" s="173"/>
      <c r="P653" s="173"/>
      <c r="Q653" s="172"/>
      <c r="R653" s="172"/>
    </row>
    <row r="654" spans="13:18" x14ac:dyDescent="0.25">
      <c r="M654" s="173"/>
      <c r="N654" s="173"/>
      <c r="O654" s="173"/>
      <c r="P654" s="173"/>
      <c r="Q654" s="172"/>
      <c r="R654" s="172"/>
    </row>
    <row r="655" spans="13:18" x14ac:dyDescent="0.25">
      <c r="M655" s="173"/>
      <c r="N655" s="173"/>
      <c r="O655" s="173"/>
      <c r="P655" s="173"/>
      <c r="Q655" s="172"/>
      <c r="R655" s="172"/>
    </row>
    <row r="656" spans="13:18" x14ac:dyDescent="0.25">
      <c r="M656" s="173"/>
      <c r="N656" s="173"/>
      <c r="O656" s="173"/>
      <c r="P656" s="173"/>
      <c r="Q656" s="172"/>
      <c r="R656" s="172"/>
    </row>
    <row r="657" spans="13:18" x14ac:dyDescent="0.25">
      <c r="M657" s="173"/>
      <c r="N657" s="173"/>
      <c r="O657" s="173"/>
      <c r="P657" s="173"/>
      <c r="Q657" s="172"/>
      <c r="R657" s="172"/>
    </row>
    <row r="658" spans="13:18" x14ac:dyDescent="0.25">
      <c r="M658" s="173"/>
      <c r="N658" s="173"/>
      <c r="O658" s="173"/>
      <c r="P658" s="173"/>
      <c r="Q658" s="172"/>
      <c r="R658" s="172"/>
    </row>
    <row r="659" spans="13:18" x14ac:dyDescent="0.25">
      <c r="M659" s="173"/>
      <c r="N659" s="173"/>
      <c r="O659" s="173"/>
      <c r="P659" s="173"/>
      <c r="Q659" s="172"/>
      <c r="R659" s="172"/>
    </row>
    <row r="660" spans="13:18" x14ac:dyDescent="0.25">
      <c r="M660" s="173"/>
      <c r="N660" s="173"/>
      <c r="O660" s="173"/>
      <c r="P660" s="173"/>
      <c r="Q660" s="172"/>
      <c r="R660" s="172"/>
    </row>
    <row r="661" spans="13:18" x14ac:dyDescent="0.25">
      <c r="M661" s="173"/>
      <c r="N661" s="173"/>
      <c r="O661" s="173"/>
      <c r="P661" s="173"/>
      <c r="Q661" s="172"/>
      <c r="R661" s="172"/>
    </row>
    <row r="662" spans="13:18" x14ac:dyDescent="0.25">
      <c r="M662" s="173"/>
      <c r="N662" s="173"/>
      <c r="O662" s="173"/>
      <c r="P662" s="173"/>
      <c r="Q662" s="172"/>
      <c r="R662" s="172"/>
    </row>
    <row r="663" spans="13:18" x14ac:dyDescent="0.25">
      <c r="M663" s="173"/>
      <c r="N663" s="173"/>
      <c r="O663" s="173"/>
      <c r="P663" s="173"/>
      <c r="Q663" s="172"/>
      <c r="R663" s="172"/>
    </row>
    <row r="664" spans="13:18" x14ac:dyDescent="0.25">
      <c r="M664" s="173"/>
      <c r="N664" s="173"/>
      <c r="O664" s="173"/>
      <c r="P664" s="173"/>
      <c r="Q664" s="172"/>
      <c r="R664" s="172"/>
    </row>
    <row r="665" spans="13:18" x14ac:dyDescent="0.25">
      <c r="M665" s="173"/>
      <c r="N665" s="173"/>
      <c r="O665" s="173"/>
      <c r="P665" s="173"/>
      <c r="Q665" s="172"/>
      <c r="R665" s="172"/>
    </row>
    <row r="666" spans="13:18" x14ac:dyDescent="0.25">
      <c r="M666" s="173"/>
      <c r="N666" s="173"/>
      <c r="O666" s="173"/>
      <c r="P666" s="173"/>
      <c r="Q666" s="172"/>
      <c r="R666" s="172"/>
    </row>
    <row r="667" spans="13:18" x14ac:dyDescent="0.25">
      <c r="M667" s="173"/>
      <c r="N667" s="173"/>
      <c r="O667" s="173"/>
      <c r="P667" s="173"/>
      <c r="Q667" s="172"/>
      <c r="R667" s="172"/>
    </row>
    <row r="668" spans="13:18" x14ac:dyDescent="0.25">
      <c r="M668" s="173"/>
      <c r="N668" s="173"/>
      <c r="O668" s="173"/>
      <c r="P668" s="173"/>
      <c r="Q668" s="172"/>
      <c r="R668" s="172"/>
    </row>
    <row r="669" spans="13:18" x14ac:dyDescent="0.25">
      <c r="M669" s="173"/>
      <c r="N669" s="173"/>
      <c r="O669" s="173"/>
      <c r="P669" s="173"/>
      <c r="Q669" s="172"/>
      <c r="R669" s="172"/>
    </row>
    <row r="670" spans="13:18" x14ac:dyDescent="0.25">
      <c r="M670" s="173"/>
      <c r="N670" s="173"/>
      <c r="O670" s="173"/>
      <c r="P670" s="173"/>
      <c r="Q670" s="172"/>
      <c r="R670" s="172"/>
    </row>
    <row r="671" spans="13:18" x14ac:dyDescent="0.25">
      <c r="M671" s="173"/>
      <c r="N671" s="173"/>
      <c r="O671" s="173"/>
      <c r="P671" s="173"/>
      <c r="Q671" s="172"/>
      <c r="R671" s="172"/>
    </row>
    <row r="672" spans="13:18" x14ac:dyDescent="0.25">
      <c r="M672" s="173"/>
      <c r="N672" s="173"/>
      <c r="O672" s="173"/>
      <c r="P672" s="173"/>
      <c r="Q672" s="172"/>
      <c r="R672" s="172"/>
    </row>
    <row r="673" spans="13:18" x14ac:dyDescent="0.25">
      <c r="M673" s="173"/>
      <c r="N673" s="173"/>
      <c r="O673" s="173"/>
      <c r="P673" s="173"/>
      <c r="Q673" s="172"/>
      <c r="R673" s="172"/>
    </row>
    <row r="674" spans="13:18" x14ac:dyDescent="0.25">
      <c r="M674" s="173"/>
      <c r="N674" s="173"/>
      <c r="O674" s="173"/>
      <c r="P674" s="173"/>
      <c r="Q674" s="172"/>
      <c r="R674" s="172"/>
    </row>
    <row r="675" spans="13:18" x14ac:dyDescent="0.25">
      <c r="M675" s="173"/>
      <c r="N675" s="173"/>
      <c r="O675" s="173"/>
      <c r="P675" s="173"/>
      <c r="Q675" s="172"/>
      <c r="R675" s="172"/>
    </row>
    <row r="676" spans="13:18" x14ac:dyDescent="0.25">
      <c r="M676" s="173"/>
      <c r="N676" s="173"/>
      <c r="O676" s="173"/>
      <c r="P676" s="173"/>
      <c r="Q676" s="172"/>
      <c r="R676" s="172"/>
    </row>
    <row r="677" spans="13:18" x14ac:dyDescent="0.25">
      <c r="M677" s="173"/>
      <c r="N677" s="173"/>
      <c r="O677" s="173"/>
      <c r="P677" s="173"/>
      <c r="Q677" s="172"/>
      <c r="R677" s="172"/>
    </row>
    <row r="678" spans="13:18" x14ac:dyDescent="0.25">
      <c r="M678" s="173"/>
      <c r="N678" s="173"/>
      <c r="O678" s="173"/>
      <c r="P678" s="173"/>
      <c r="Q678" s="172"/>
      <c r="R678" s="172"/>
    </row>
    <row r="679" spans="13:18" x14ac:dyDescent="0.25">
      <c r="M679" s="173"/>
      <c r="N679" s="173"/>
      <c r="O679" s="173"/>
      <c r="P679" s="173"/>
      <c r="Q679" s="172"/>
      <c r="R679" s="172"/>
    </row>
    <row r="680" spans="13:18" x14ac:dyDescent="0.25">
      <c r="M680" s="173"/>
      <c r="N680" s="173"/>
      <c r="O680" s="173"/>
      <c r="P680" s="173"/>
      <c r="Q680" s="172"/>
      <c r="R680" s="172"/>
    </row>
    <row r="681" spans="13:18" x14ac:dyDescent="0.25">
      <c r="M681" s="173"/>
      <c r="N681" s="173"/>
      <c r="O681" s="173"/>
      <c r="P681" s="173"/>
      <c r="Q681" s="172"/>
      <c r="R681" s="172"/>
    </row>
    <row r="682" spans="13:18" x14ac:dyDescent="0.25">
      <c r="M682" s="173"/>
      <c r="N682" s="173"/>
      <c r="O682" s="173"/>
      <c r="P682" s="173"/>
      <c r="Q682" s="172"/>
      <c r="R682" s="172"/>
    </row>
    <row r="683" spans="13:18" x14ac:dyDescent="0.25">
      <c r="M683" s="173"/>
      <c r="N683" s="173"/>
      <c r="O683" s="173"/>
      <c r="P683" s="173"/>
      <c r="Q683" s="172"/>
      <c r="R683" s="172"/>
    </row>
    <row r="684" spans="13:18" x14ac:dyDescent="0.25">
      <c r="M684" s="173"/>
      <c r="N684" s="173"/>
      <c r="O684" s="173"/>
      <c r="P684" s="173"/>
      <c r="Q684" s="172"/>
      <c r="R684" s="172"/>
    </row>
    <row r="685" spans="13:18" x14ac:dyDescent="0.25">
      <c r="M685" s="173"/>
      <c r="N685" s="173"/>
      <c r="O685" s="173"/>
      <c r="P685" s="173"/>
      <c r="Q685" s="172"/>
      <c r="R685" s="172"/>
    </row>
    <row r="686" spans="13:18" x14ac:dyDescent="0.25">
      <c r="M686" s="173"/>
      <c r="N686" s="173"/>
      <c r="O686" s="173"/>
      <c r="P686" s="173"/>
      <c r="Q686" s="172"/>
      <c r="R686" s="172"/>
    </row>
    <row r="687" spans="13:18" x14ac:dyDescent="0.25">
      <c r="M687" s="173"/>
      <c r="N687" s="173"/>
      <c r="O687" s="173"/>
      <c r="P687" s="173"/>
      <c r="Q687" s="172"/>
      <c r="R687" s="172"/>
    </row>
    <row r="688" spans="13:18" x14ac:dyDescent="0.25">
      <c r="M688" s="173"/>
      <c r="N688" s="173"/>
      <c r="O688" s="173"/>
      <c r="P688" s="173"/>
      <c r="Q688" s="172"/>
      <c r="R688" s="172"/>
    </row>
    <row r="689" spans="13:18" x14ac:dyDescent="0.25">
      <c r="M689" s="173"/>
      <c r="N689" s="173"/>
      <c r="O689" s="173"/>
      <c r="P689" s="173"/>
      <c r="Q689" s="172"/>
      <c r="R689" s="172"/>
    </row>
    <row r="690" spans="13:18" x14ac:dyDescent="0.25">
      <c r="M690" s="173"/>
      <c r="N690" s="173"/>
      <c r="O690" s="173"/>
      <c r="P690" s="173"/>
      <c r="Q690" s="172"/>
      <c r="R690" s="172"/>
    </row>
    <row r="691" spans="13:18" x14ac:dyDescent="0.25">
      <c r="M691" s="173"/>
      <c r="N691" s="173"/>
      <c r="O691" s="173"/>
      <c r="P691" s="173"/>
      <c r="Q691" s="172"/>
      <c r="R691" s="172"/>
    </row>
    <row r="692" spans="13:18" x14ac:dyDescent="0.25">
      <c r="M692" s="173"/>
      <c r="N692" s="173"/>
      <c r="O692" s="173"/>
      <c r="P692" s="173"/>
      <c r="Q692" s="172"/>
      <c r="R692" s="172"/>
    </row>
    <row r="693" spans="13:18" x14ac:dyDescent="0.25">
      <c r="M693" s="173"/>
      <c r="N693" s="173"/>
      <c r="O693" s="173"/>
      <c r="P693" s="173"/>
      <c r="Q693" s="172"/>
      <c r="R693" s="172"/>
    </row>
    <row r="694" spans="13:18" x14ac:dyDescent="0.25">
      <c r="M694" s="173"/>
      <c r="N694" s="173"/>
      <c r="O694" s="173"/>
      <c r="P694" s="173"/>
      <c r="Q694" s="172"/>
      <c r="R694" s="172"/>
    </row>
    <row r="695" spans="13:18" x14ac:dyDescent="0.25">
      <c r="M695" s="173"/>
      <c r="N695" s="173"/>
      <c r="O695" s="173"/>
      <c r="P695" s="173"/>
      <c r="Q695" s="172"/>
      <c r="R695" s="172"/>
    </row>
    <row r="696" spans="13:18" x14ac:dyDescent="0.25">
      <c r="M696" s="173"/>
      <c r="N696" s="173"/>
      <c r="O696" s="173"/>
      <c r="P696" s="173"/>
      <c r="Q696" s="172"/>
      <c r="R696" s="172"/>
    </row>
    <row r="697" spans="13:18" x14ac:dyDescent="0.25">
      <c r="M697" s="173"/>
      <c r="N697" s="173"/>
      <c r="O697" s="173"/>
      <c r="P697" s="173"/>
      <c r="Q697" s="172"/>
      <c r="R697" s="172"/>
    </row>
    <row r="698" spans="13:18" x14ac:dyDescent="0.25">
      <c r="M698" s="173"/>
      <c r="N698" s="173"/>
      <c r="O698" s="173"/>
      <c r="P698" s="173"/>
      <c r="Q698" s="172"/>
      <c r="R698" s="172"/>
    </row>
    <row r="699" spans="13:18" x14ac:dyDescent="0.25">
      <c r="M699" s="173"/>
      <c r="N699" s="173"/>
      <c r="O699" s="173"/>
      <c r="P699" s="173"/>
      <c r="Q699" s="172"/>
      <c r="R699" s="172"/>
    </row>
    <row r="700" spans="13:18" x14ac:dyDescent="0.25">
      <c r="M700" s="173"/>
      <c r="N700" s="173"/>
      <c r="O700" s="173"/>
      <c r="P700" s="173"/>
      <c r="Q700" s="172"/>
      <c r="R700" s="172"/>
    </row>
    <row r="701" spans="13:18" x14ac:dyDescent="0.25">
      <c r="M701" s="173"/>
      <c r="N701" s="173"/>
      <c r="O701" s="173"/>
      <c r="P701" s="173"/>
      <c r="Q701" s="172"/>
      <c r="R701" s="172"/>
    </row>
    <row r="702" spans="13:18" x14ac:dyDescent="0.25">
      <c r="M702" s="173"/>
      <c r="N702" s="173"/>
      <c r="O702" s="173"/>
      <c r="P702" s="173"/>
      <c r="Q702" s="172"/>
      <c r="R702" s="172"/>
    </row>
    <row r="703" spans="13:18" x14ac:dyDescent="0.25">
      <c r="M703" s="173"/>
      <c r="N703" s="173"/>
      <c r="O703" s="173"/>
      <c r="P703" s="173"/>
      <c r="Q703" s="172"/>
      <c r="R703" s="172"/>
    </row>
    <row r="704" spans="13:18" x14ac:dyDescent="0.25">
      <c r="M704" s="173"/>
      <c r="N704" s="173"/>
      <c r="O704" s="173"/>
      <c r="P704" s="173"/>
      <c r="Q704" s="172"/>
      <c r="R704" s="172"/>
    </row>
    <row r="705" spans="13:18" x14ac:dyDescent="0.25">
      <c r="M705" s="173"/>
      <c r="N705" s="173"/>
      <c r="O705" s="173"/>
      <c r="P705" s="173"/>
      <c r="Q705" s="172"/>
      <c r="R705" s="172"/>
    </row>
    <row r="706" spans="13:18" x14ac:dyDescent="0.25">
      <c r="M706" s="173"/>
      <c r="N706" s="173"/>
      <c r="O706" s="173"/>
      <c r="P706" s="173"/>
      <c r="Q706" s="172"/>
      <c r="R706" s="172"/>
    </row>
    <row r="707" spans="13:18" x14ac:dyDescent="0.25">
      <c r="M707" s="173"/>
      <c r="N707" s="173"/>
      <c r="O707" s="173"/>
      <c r="P707" s="173"/>
      <c r="Q707" s="172"/>
      <c r="R707" s="172"/>
    </row>
    <row r="708" spans="13:18" x14ac:dyDescent="0.25">
      <c r="M708" s="173"/>
      <c r="N708" s="173"/>
      <c r="O708" s="173"/>
      <c r="P708" s="173"/>
      <c r="Q708" s="172"/>
      <c r="R708" s="172"/>
    </row>
    <row r="709" spans="13:18" x14ac:dyDescent="0.25">
      <c r="M709" s="173"/>
      <c r="N709" s="173"/>
      <c r="O709" s="173"/>
      <c r="P709" s="173"/>
      <c r="Q709" s="172"/>
      <c r="R709" s="172"/>
    </row>
    <row r="710" spans="13:18" x14ac:dyDescent="0.25">
      <c r="M710" s="173"/>
      <c r="N710" s="173"/>
      <c r="O710" s="173"/>
      <c r="P710" s="173"/>
      <c r="Q710" s="172"/>
      <c r="R710" s="172"/>
    </row>
    <row r="711" spans="13:18" x14ac:dyDescent="0.25">
      <c r="M711" s="173"/>
      <c r="N711" s="173"/>
      <c r="O711" s="173"/>
      <c r="P711" s="173"/>
      <c r="Q711" s="172"/>
      <c r="R711" s="172"/>
    </row>
    <row r="712" spans="13:18" x14ac:dyDescent="0.25">
      <c r="M712" s="173"/>
      <c r="N712" s="173"/>
      <c r="O712" s="173"/>
      <c r="P712" s="173"/>
      <c r="Q712" s="172"/>
      <c r="R712" s="172"/>
    </row>
    <row r="713" spans="13:18" x14ac:dyDescent="0.25">
      <c r="M713" s="173"/>
      <c r="N713" s="173"/>
      <c r="O713" s="173"/>
      <c r="P713" s="173"/>
      <c r="Q713" s="172"/>
      <c r="R713" s="172"/>
    </row>
    <row r="714" spans="13:18" x14ac:dyDescent="0.25">
      <c r="M714" s="173"/>
      <c r="N714" s="173"/>
      <c r="O714" s="173"/>
      <c r="P714" s="173"/>
      <c r="Q714" s="172"/>
      <c r="R714" s="172"/>
    </row>
    <row r="715" spans="13:18" x14ac:dyDescent="0.25">
      <c r="M715" s="173"/>
      <c r="N715" s="173"/>
      <c r="O715" s="173"/>
      <c r="P715" s="173"/>
      <c r="Q715" s="172"/>
      <c r="R715" s="172"/>
    </row>
    <row r="716" spans="13:18" x14ac:dyDescent="0.25">
      <c r="M716" s="173"/>
      <c r="N716" s="173"/>
      <c r="O716" s="173"/>
      <c r="P716" s="173"/>
      <c r="Q716" s="172"/>
      <c r="R716" s="172"/>
    </row>
    <row r="717" spans="13:18" x14ac:dyDescent="0.25">
      <c r="M717" s="173"/>
      <c r="N717" s="173"/>
      <c r="O717" s="173"/>
      <c r="P717" s="173"/>
      <c r="Q717" s="172"/>
      <c r="R717" s="172"/>
    </row>
    <row r="718" spans="13:18" x14ac:dyDescent="0.25">
      <c r="M718" s="173"/>
      <c r="N718" s="173"/>
      <c r="O718" s="173"/>
      <c r="P718" s="173"/>
      <c r="Q718" s="172"/>
      <c r="R718" s="172"/>
    </row>
    <row r="719" spans="13:18" x14ac:dyDescent="0.25">
      <c r="M719" s="173"/>
      <c r="N719" s="173"/>
      <c r="O719" s="173"/>
      <c r="P719" s="173"/>
      <c r="Q719" s="172"/>
      <c r="R719" s="172"/>
    </row>
    <row r="720" spans="13:18" x14ac:dyDescent="0.25">
      <c r="M720" s="173"/>
      <c r="N720" s="173"/>
      <c r="O720" s="173"/>
      <c r="P720" s="173"/>
      <c r="Q720" s="172"/>
      <c r="R720" s="172"/>
    </row>
    <row r="721" spans="13:18" x14ac:dyDescent="0.25">
      <c r="M721" s="173"/>
      <c r="N721" s="173"/>
      <c r="O721" s="173"/>
      <c r="P721" s="173"/>
      <c r="Q721" s="172"/>
      <c r="R721" s="172"/>
    </row>
    <row r="722" spans="13:18" x14ac:dyDescent="0.25">
      <c r="M722" s="173"/>
      <c r="N722" s="173"/>
      <c r="O722" s="173"/>
      <c r="P722" s="173"/>
      <c r="Q722" s="172"/>
      <c r="R722" s="172"/>
    </row>
    <row r="723" spans="13:18" x14ac:dyDescent="0.25">
      <c r="M723" s="173"/>
      <c r="N723" s="173"/>
      <c r="O723" s="173"/>
      <c r="P723" s="173"/>
      <c r="Q723" s="172"/>
      <c r="R723" s="172"/>
    </row>
    <row r="724" spans="13:18" x14ac:dyDescent="0.25">
      <c r="M724" s="173"/>
      <c r="N724" s="173"/>
      <c r="O724" s="173"/>
      <c r="P724" s="173"/>
      <c r="Q724" s="172"/>
      <c r="R724" s="172"/>
    </row>
    <row r="725" spans="13:18" x14ac:dyDescent="0.25">
      <c r="M725" s="173"/>
      <c r="N725" s="173"/>
      <c r="O725" s="173"/>
      <c r="P725" s="173"/>
      <c r="Q725" s="172"/>
      <c r="R725" s="172"/>
    </row>
    <row r="726" spans="13:18" x14ac:dyDescent="0.25">
      <c r="M726" s="173"/>
      <c r="N726" s="173"/>
      <c r="O726" s="173"/>
      <c r="P726" s="173"/>
      <c r="Q726" s="172"/>
      <c r="R726" s="172"/>
    </row>
    <row r="727" spans="13:18" x14ac:dyDescent="0.25">
      <c r="M727" s="173"/>
      <c r="N727" s="173"/>
      <c r="O727" s="173"/>
      <c r="P727" s="173"/>
      <c r="Q727" s="172"/>
      <c r="R727" s="172"/>
    </row>
    <row r="728" spans="13:18" x14ac:dyDescent="0.25">
      <c r="M728" s="173"/>
      <c r="N728" s="173"/>
      <c r="O728" s="173"/>
      <c r="P728" s="173"/>
      <c r="Q728" s="172"/>
      <c r="R728" s="172"/>
    </row>
    <row r="729" spans="13:18" x14ac:dyDescent="0.25">
      <c r="M729" s="173"/>
      <c r="N729" s="173"/>
      <c r="O729" s="173"/>
      <c r="P729" s="173"/>
      <c r="Q729" s="172"/>
      <c r="R729" s="172"/>
    </row>
    <row r="730" spans="13:18" x14ac:dyDescent="0.25">
      <c r="M730" s="173"/>
      <c r="N730" s="173"/>
      <c r="O730" s="173"/>
      <c r="P730" s="173"/>
      <c r="Q730" s="172"/>
      <c r="R730" s="172"/>
    </row>
    <row r="731" spans="13:18" x14ac:dyDescent="0.25">
      <c r="M731" s="173"/>
      <c r="N731" s="173"/>
      <c r="O731" s="173"/>
      <c r="P731" s="173"/>
      <c r="Q731" s="172"/>
      <c r="R731" s="172"/>
    </row>
    <row r="732" spans="13:18" x14ac:dyDescent="0.25">
      <c r="M732" s="173"/>
      <c r="N732" s="173"/>
      <c r="O732" s="173"/>
      <c r="P732" s="173"/>
      <c r="Q732" s="172"/>
      <c r="R732" s="172"/>
    </row>
    <row r="733" spans="13:18" x14ac:dyDescent="0.25">
      <c r="M733" s="173"/>
      <c r="N733" s="173"/>
      <c r="O733" s="173"/>
      <c r="P733" s="173"/>
      <c r="Q733" s="172"/>
      <c r="R733" s="172"/>
    </row>
    <row r="734" spans="13:18" x14ac:dyDescent="0.25">
      <c r="M734" s="173"/>
      <c r="N734" s="173"/>
      <c r="O734" s="173"/>
      <c r="P734" s="173"/>
      <c r="Q734" s="172"/>
      <c r="R734" s="172"/>
    </row>
    <row r="735" spans="13:18" x14ac:dyDescent="0.25">
      <c r="M735" s="173"/>
      <c r="N735" s="173"/>
      <c r="O735" s="173"/>
      <c r="P735" s="173"/>
      <c r="Q735" s="172"/>
      <c r="R735" s="172"/>
    </row>
    <row r="736" spans="13:18" x14ac:dyDescent="0.25">
      <c r="M736" s="173"/>
      <c r="N736" s="173"/>
      <c r="O736" s="173"/>
      <c r="P736" s="173"/>
      <c r="Q736" s="172"/>
      <c r="R736" s="172"/>
    </row>
    <row r="737" spans="13:18" x14ac:dyDescent="0.25">
      <c r="M737" s="173"/>
      <c r="N737" s="173"/>
      <c r="O737" s="173"/>
      <c r="P737" s="173"/>
      <c r="Q737" s="172"/>
      <c r="R737" s="172"/>
    </row>
    <row r="738" spans="13:18" x14ac:dyDescent="0.25">
      <c r="M738" s="173"/>
      <c r="N738" s="173"/>
      <c r="O738" s="173"/>
      <c r="P738" s="173"/>
      <c r="Q738" s="172"/>
      <c r="R738" s="172"/>
    </row>
    <row r="739" spans="13:18" x14ac:dyDescent="0.25">
      <c r="M739" s="173"/>
      <c r="N739" s="173"/>
      <c r="O739" s="173"/>
      <c r="P739" s="173"/>
      <c r="Q739" s="172"/>
      <c r="R739" s="172"/>
    </row>
    <row r="740" spans="13:18" x14ac:dyDescent="0.25">
      <c r="M740" s="173"/>
      <c r="N740" s="173"/>
      <c r="O740" s="173"/>
      <c r="P740" s="173"/>
      <c r="Q740" s="172"/>
      <c r="R740" s="172"/>
    </row>
    <row r="741" spans="13:18" x14ac:dyDescent="0.25">
      <c r="M741" s="173"/>
      <c r="N741" s="173"/>
      <c r="O741" s="173"/>
      <c r="P741" s="173"/>
      <c r="Q741" s="172"/>
      <c r="R741" s="172"/>
    </row>
    <row r="742" spans="13:18" x14ac:dyDescent="0.25">
      <c r="M742" s="173"/>
      <c r="N742" s="173"/>
      <c r="O742" s="173"/>
      <c r="P742" s="173"/>
      <c r="Q742" s="172"/>
      <c r="R742" s="172"/>
    </row>
    <row r="743" spans="13:18" x14ac:dyDescent="0.25">
      <c r="M743" s="173"/>
      <c r="N743" s="173"/>
      <c r="O743" s="173"/>
      <c r="P743" s="173"/>
      <c r="Q743" s="172"/>
      <c r="R743" s="172"/>
    </row>
    <row r="744" spans="13:18" x14ac:dyDescent="0.25">
      <c r="M744" s="173"/>
      <c r="N744" s="173"/>
      <c r="O744" s="173"/>
      <c r="P744" s="173"/>
      <c r="Q744" s="172"/>
      <c r="R744" s="172"/>
    </row>
    <row r="745" spans="13:18" x14ac:dyDescent="0.25">
      <c r="M745" s="173"/>
      <c r="N745" s="173"/>
      <c r="O745" s="173"/>
      <c r="P745" s="173"/>
      <c r="Q745" s="172"/>
      <c r="R745" s="172"/>
    </row>
    <row r="746" spans="13:18" x14ac:dyDescent="0.25">
      <c r="M746" s="173"/>
      <c r="N746" s="173"/>
      <c r="O746" s="173"/>
      <c r="P746" s="173"/>
      <c r="Q746" s="172"/>
      <c r="R746" s="172"/>
    </row>
    <row r="747" spans="13:18" x14ac:dyDescent="0.25">
      <c r="M747" s="173"/>
      <c r="N747" s="173"/>
      <c r="O747" s="173"/>
      <c r="P747" s="173"/>
      <c r="Q747" s="172"/>
      <c r="R747" s="172"/>
    </row>
    <row r="748" spans="13:18" x14ac:dyDescent="0.25">
      <c r="M748" s="173"/>
      <c r="N748" s="173"/>
      <c r="O748" s="173"/>
      <c r="P748" s="173"/>
      <c r="Q748" s="172"/>
      <c r="R748" s="172"/>
    </row>
    <row r="749" spans="13:18" x14ac:dyDescent="0.25">
      <c r="M749" s="173"/>
      <c r="N749" s="173"/>
      <c r="O749" s="173"/>
      <c r="P749" s="173"/>
      <c r="Q749" s="172"/>
      <c r="R749" s="172"/>
    </row>
    <row r="750" spans="13:18" x14ac:dyDescent="0.25">
      <c r="M750" s="173"/>
      <c r="N750" s="173"/>
      <c r="O750" s="173"/>
      <c r="P750" s="173"/>
      <c r="Q750" s="172"/>
      <c r="R750" s="172"/>
    </row>
    <row r="751" spans="13:18" x14ac:dyDescent="0.25">
      <c r="M751" s="173"/>
      <c r="N751" s="173"/>
      <c r="O751" s="173"/>
      <c r="P751" s="173"/>
      <c r="Q751" s="172"/>
      <c r="R751" s="172"/>
    </row>
    <row r="752" spans="13:18" x14ac:dyDescent="0.25">
      <c r="M752" s="173"/>
      <c r="N752" s="173"/>
      <c r="O752" s="173"/>
      <c r="P752" s="173"/>
      <c r="Q752" s="172"/>
      <c r="R752" s="172"/>
    </row>
    <row r="753" spans="13:18" x14ac:dyDescent="0.25">
      <c r="M753" s="173"/>
      <c r="N753" s="173"/>
      <c r="O753" s="173"/>
      <c r="P753" s="173"/>
      <c r="Q753" s="172"/>
      <c r="R753" s="172"/>
    </row>
    <row r="754" spans="13:18" x14ac:dyDescent="0.25">
      <c r="M754" s="173"/>
      <c r="N754" s="173"/>
      <c r="O754" s="173"/>
      <c r="P754" s="173"/>
      <c r="Q754" s="172"/>
      <c r="R754" s="172"/>
    </row>
    <row r="755" spans="13:18" x14ac:dyDescent="0.25">
      <c r="M755" s="173"/>
      <c r="N755" s="173"/>
      <c r="O755" s="173"/>
      <c r="P755" s="173"/>
      <c r="Q755" s="172"/>
      <c r="R755" s="172"/>
    </row>
    <row r="756" spans="13:18" x14ac:dyDescent="0.25">
      <c r="M756" s="173"/>
      <c r="N756" s="173"/>
      <c r="O756" s="173"/>
      <c r="P756" s="173"/>
      <c r="Q756" s="172"/>
      <c r="R756" s="172"/>
    </row>
    <row r="757" spans="13:18" x14ac:dyDescent="0.25">
      <c r="M757" s="173"/>
      <c r="N757" s="173"/>
      <c r="O757" s="173"/>
      <c r="P757" s="173"/>
      <c r="Q757" s="172"/>
      <c r="R757" s="172"/>
    </row>
    <row r="758" spans="13:18" x14ac:dyDescent="0.25">
      <c r="M758" s="173"/>
      <c r="N758" s="173"/>
      <c r="O758" s="173"/>
      <c r="P758" s="173"/>
      <c r="Q758" s="172"/>
      <c r="R758" s="172"/>
    </row>
    <row r="759" spans="13:18" x14ac:dyDescent="0.25">
      <c r="M759" s="173"/>
      <c r="N759" s="173"/>
      <c r="O759" s="173"/>
      <c r="P759" s="173"/>
      <c r="Q759" s="172"/>
      <c r="R759" s="172"/>
    </row>
    <row r="760" spans="13:18" x14ac:dyDescent="0.25">
      <c r="M760" s="173"/>
      <c r="N760" s="173"/>
      <c r="O760" s="173"/>
      <c r="P760" s="173"/>
      <c r="Q760" s="172"/>
      <c r="R760" s="172"/>
    </row>
    <row r="761" spans="13:18" x14ac:dyDescent="0.25">
      <c r="M761" s="173"/>
      <c r="N761" s="173"/>
      <c r="O761" s="173"/>
      <c r="P761" s="173"/>
      <c r="Q761" s="172"/>
      <c r="R761" s="172"/>
    </row>
    <row r="762" spans="13:18" x14ac:dyDescent="0.25">
      <c r="M762" s="173"/>
      <c r="N762" s="173"/>
      <c r="O762" s="173"/>
      <c r="P762" s="173"/>
      <c r="Q762" s="172"/>
      <c r="R762" s="172"/>
    </row>
    <row r="763" spans="13:18" x14ac:dyDescent="0.25">
      <c r="M763" s="173"/>
      <c r="N763" s="173"/>
      <c r="O763" s="173"/>
      <c r="P763" s="173"/>
      <c r="Q763" s="172"/>
      <c r="R763" s="172"/>
    </row>
    <row r="764" spans="13:18" x14ac:dyDescent="0.25">
      <c r="M764" s="173"/>
      <c r="N764" s="173"/>
      <c r="O764" s="173"/>
      <c r="P764" s="173"/>
      <c r="Q764" s="172"/>
      <c r="R764" s="172"/>
    </row>
    <row r="765" spans="13:18" x14ac:dyDescent="0.25">
      <c r="M765" s="173"/>
      <c r="N765" s="173"/>
      <c r="O765" s="173"/>
      <c r="P765" s="173"/>
      <c r="Q765" s="172"/>
      <c r="R765" s="172"/>
    </row>
    <row r="766" spans="13:18" x14ac:dyDescent="0.25">
      <c r="M766" s="173"/>
      <c r="N766" s="173"/>
      <c r="O766" s="173"/>
      <c r="P766" s="173"/>
      <c r="Q766" s="172"/>
      <c r="R766" s="172"/>
    </row>
    <row r="767" spans="13:18" x14ac:dyDescent="0.25">
      <c r="M767" s="173"/>
      <c r="N767" s="173"/>
      <c r="O767" s="173"/>
      <c r="P767" s="173"/>
      <c r="Q767" s="172"/>
      <c r="R767" s="172"/>
    </row>
    <row r="768" spans="13:18" x14ac:dyDescent="0.25">
      <c r="M768" s="173"/>
      <c r="N768" s="173"/>
      <c r="O768" s="173"/>
      <c r="P768" s="173"/>
      <c r="Q768" s="172"/>
      <c r="R768" s="172"/>
    </row>
    <row r="769" spans="13:18" x14ac:dyDescent="0.25">
      <c r="M769" s="173"/>
      <c r="N769" s="173"/>
      <c r="O769" s="173"/>
      <c r="P769" s="173"/>
      <c r="Q769" s="172"/>
      <c r="R769" s="172"/>
    </row>
    <row r="770" spans="13:18" x14ac:dyDescent="0.25">
      <c r="M770" s="173"/>
      <c r="N770" s="173"/>
      <c r="O770" s="173"/>
      <c r="P770" s="173"/>
      <c r="Q770" s="172"/>
      <c r="R770" s="172"/>
    </row>
    <row r="771" spans="13:18" x14ac:dyDescent="0.25">
      <c r="M771" s="173"/>
      <c r="N771" s="173"/>
      <c r="O771" s="173"/>
      <c r="P771" s="173"/>
      <c r="Q771" s="172"/>
      <c r="R771" s="172"/>
    </row>
    <row r="772" spans="13:18" x14ac:dyDescent="0.25">
      <c r="M772" s="173"/>
      <c r="N772" s="173"/>
      <c r="O772" s="173"/>
      <c r="P772" s="173"/>
      <c r="Q772" s="172"/>
      <c r="R772" s="172"/>
    </row>
    <row r="773" spans="13:18" x14ac:dyDescent="0.25">
      <c r="M773" s="173"/>
      <c r="N773" s="173"/>
      <c r="O773" s="173"/>
      <c r="P773" s="173"/>
      <c r="Q773" s="172"/>
      <c r="R773" s="172"/>
    </row>
    <row r="774" spans="13:18" x14ac:dyDescent="0.25">
      <c r="M774" s="173"/>
      <c r="N774" s="173"/>
      <c r="O774" s="173"/>
      <c r="P774" s="173"/>
      <c r="Q774" s="172"/>
      <c r="R774" s="172"/>
    </row>
    <row r="775" spans="13:18" x14ac:dyDescent="0.25">
      <c r="M775" s="173"/>
      <c r="N775" s="173"/>
      <c r="O775" s="173"/>
      <c r="P775" s="173"/>
      <c r="Q775" s="172"/>
      <c r="R775" s="172"/>
    </row>
    <row r="776" spans="13:18" x14ac:dyDescent="0.25">
      <c r="M776" s="173"/>
      <c r="N776" s="173"/>
      <c r="O776" s="173"/>
      <c r="P776" s="173"/>
      <c r="Q776" s="172"/>
      <c r="R776" s="172"/>
    </row>
    <row r="777" spans="13:18" x14ac:dyDescent="0.25">
      <c r="M777" s="173"/>
      <c r="N777" s="173"/>
      <c r="O777" s="173"/>
      <c r="P777" s="173"/>
      <c r="Q777" s="172"/>
      <c r="R777" s="172"/>
    </row>
    <row r="778" spans="13:18" x14ac:dyDescent="0.25">
      <c r="M778" s="173"/>
      <c r="N778" s="173"/>
      <c r="O778" s="173"/>
      <c r="P778" s="173"/>
      <c r="Q778" s="172"/>
      <c r="R778" s="172"/>
    </row>
    <row r="779" spans="13:18" x14ac:dyDescent="0.25">
      <c r="M779" s="173"/>
      <c r="N779" s="173"/>
      <c r="O779" s="173"/>
      <c r="P779" s="173"/>
      <c r="Q779" s="172"/>
      <c r="R779" s="172"/>
    </row>
    <row r="780" spans="13:18" x14ac:dyDescent="0.25">
      <c r="M780" s="173"/>
      <c r="N780" s="173"/>
      <c r="O780" s="173"/>
      <c r="P780" s="173"/>
      <c r="Q780" s="172"/>
      <c r="R780" s="172"/>
    </row>
    <row r="781" spans="13:18" x14ac:dyDescent="0.25">
      <c r="M781" s="173"/>
      <c r="N781" s="173"/>
      <c r="O781" s="173"/>
      <c r="P781" s="173"/>
      <c r="Q781" s="172"/>
      <c r="R781" s="172"/>
    </row>
    <row r="782" spans="13:18" x14ac:dyDescent="0.25">
      <c r="M782" s="173"/>
      <c r="N782" s="173"/>
      <c r="O782" s="173"/>
      <c r="P782" s="173"/>
      <c r="Q782" s="172"/>
      <c r="R782" s="172"/>
    </row>
    <row r="783" spans="13:18" x14ac:dyDescent="0.25">
      <c r="M783" s="173"/>
      <c r="N783" s="173"/>
      <c r="O783" s="173"/>
      <c r="P783" s="173"/>
      <c r="Q783" s="172"/>
      <c r="R783" s="172"/>
    </row>
    <row r="784" spans="13:18" x14ac:dyDescent="0.25">
      <c r="M784" s="173"/>
      <c r="N784" s="173"/>
      <c r="O784" s="173"/>
      <c r="P784" s="173"/>
      <c r="Q784" s="172"/>
      <c r="R784" s="172"/>
    </row>
    <row r="785" spans="13:18" x14ac:dyDescent="0.25">
      <c r="M785" s="173"/>
      <c r="N785" s="173"/>
      <c r="O785" s="173"/>
      <c r="P785" s="173"/>
      <c r="Q785" s="172"/>
      <c r="R785" s="172"/>
    </row>
    <row r="786" spans="13:18" x14ac:dyDescent="0.25">
      <c r="M786" s="173"/>
      <c r="N786" s="173"/>
      <c r="O786" s="173"/>
      <c r="P786" s="173"/>
      <c r="Q786" s="172"/>
      <c r="R786" s="172"/>
    </row>
    <row r="787" spans="13:18" x14ac:dyDescent="0.25">
      <c r="M787" s="173"/>
      <c r="N787" s="173"/>
      <c r="O787" s="173"/>
      <c r="P787" s="173"/>
      <c r="Q787" s="172"/>
      <c r="R787" s="172"/>
    </row>
    <row r="788" spans="13:18" x14ac:dyDescent="0.25">
      <c r="M788" s="173"/>
      <c r="N788" s="173"/>
      <c r="O788" s="173"/>
      <c r="P788" s="173"/>
      <c r="Q788" s="172"/>
      <c r="R788" s="172"/>
    </row>
    <row r="789" spans="13:18" x14ac:dyDescent="0.25">
      <c r="M789" s="173"/>
      <c r="N789" s="173"/>
      <c r="O789" s="173"/>
      <c r="P789" s="173"/>
      <c r="Q789" s="172"/>
      <c r="R789" s="172"/>
    </row>
    <row r="790" spans="13:18" x14ac:dyDescent="0.25">
      <c r="M790" s="173"/>
      <c r="N790" s="173"/>
      <c r="O790" s="173"/>
      <c r="P790" s="173"/>
      <c r="Q790" s="172"/>
      <c r="R790" s="172"/>
    </row>
    <row r="791" spans="13:18" x14ac:dyDescent="0.25">
      <c r="M791" s="173"/>
      <c r="N791" s="173"/>
      <c r="O791" s="173"/>
      <c r="P791" s="173"/>
      <c r="Q791" s="172"/>
      <c r="R791" s="172"/>
    </row>
    <row r="792" spans="13:18" x14ac:dyDescent="0.25">
      <c r="M792" s="173"/>
      <c r="N792" s="173"/>
      <c r="O792" s="173"/>
      <c r="P792" s="173"/>
      <c r="Q792" s="172"/>
      <c r="R792" s="172"/>
    </row>
    <row r="793" spans="13:18" x14ac:dyDescent="0.25">
      <c r="M793" s="173"/>
      <c r="N793" s="173"/>
      <c r="O793" s="173"/>
      <c r="P793" s="173"/>
      <c r="Q793" s="172"/>
      <c r="R793" s="172"/>
    </row>
    <row r="794" spans="13:18" x14ac:dyDescent="0.25">
      <c r="M794" s="173"/>
      <c r="N794" s="173"/>
      <c r="O794" s="173"/>
      <c r="P794" s="173"/>
      <c r="Q794" s="172"/>
      <c r="R794" s="172"/>
    </row>
    <row r="795" spans="13:18" x14ac:dyDescent="0.25">
      <c r="M795" s="173"/>
      <c r="N795" s="173"/>
      <c r="O795" s="173"/>
      <c r="P795" s="173"/>
      <c r="Q795" s="172"/>
      <c r="R795" s="172"/>
    </row>
    <row r="796" spans="13:18" x14ac:dyDescent="0.25">
      <c r="M796" s="173"/>
      <c r="N796" s="173"/>
      <c r="O796" s="173"/>
      <c r="P796" s="173"/>
      <c r="Q796" s="172"/>
      <c r="R796" s="172"/>
    </row>
    <row r="797" spans="13:18" x14ac:dyDescent="0.25">
      <c r="M797" s="173"/>
      <c r="N797" s="173"/>
      <c r="O797" s="173"/>
      <c r="P797" s="173"/>
      <c r="Q797" s="172"/>
      <c r="R797" s="172"/>
    </row>
    <row r="798" spans="13:18" x14ac:dyDescent="0.25">
      <c r="M798" s="173"/>
      <c r="N798" s="173"/>
      <c r="O798" s="173"/>
      <c r="P798" s="173"/>
      <c r="Q798" s="172"/>
      <c r="R798" s="172"/>
    </row>
    <row r="799" spans="13:18" x14ac:dyDescent="0.25">
      <c r="M799" s="173"/>
      <c r="N799" s="173"/>
      <c r="O799" s="173"/>
      <c r="P799" s="173"/>
      <c r="Q799" s="172"/>
      <c r="R799" s="172"/>
    </row>
    <row r="800" spans="13:18" x14ac:dyDescent="0.25">
      <c r="M800" s="173"/>
      <c r="N800" s="173"/>
      <c r="O800" s="173"/>
      <c r="P800" s="173"/>
      <c r="Q800" s="172"/>
      <c r="R800" s="172"/>
    </row>
    <row r="801" spans="13:18" x14ac:dyDescent="0.25">
      <c r="M801" s="173"/>
      <c r="N801" s="173"/>
      <c r="O801" s="173"/>
      <c r="P801" s="173"/>
      <c r="Q801" s="172"/>
      <c r="R801" s="172"/>
    </row>
  </sheetData>
  <mergeCells count="2">
    <mergeCell ref="A3:W3"/>
    <mergeCell ref="A1:W1"/>
  </mergeCells>
  <pageMargins left="0.7" right="0.7" top="0.75" bottom="0.75" header="0.3" footer="0.3"/>
  <pageSetup orientation="portrait" horizontalDpi="90" verticalDpi="9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zoomScale="82" zoomScaleNormal="82" workbookViewId="0">
      <selection activeCell="H15" sqref="H15"/>
    </sheetView>
  </sheetViews>
  <sheetFormatPr defaultRowHeight="15" x14ac:dyDescent="0.25"/>
  <cols>
    <col min="1" max="1" width="19.42578125" customWidth="1"/>
    <col min="2" max="2" width="12" customWidth="1"/>
    <col min="3" max="28" width="7.5703125" customWidth="1"/>
    <col min="33" max="33" width="15.28515625" customWidth="1"/>
  </cols>
  <sheetData>
    <row r="1" spans="1:30" x14ac:dyDescent="0.25">
      <c r="A1" t="s">
        <v>358</v>
      </c>
    </row>
    <row r="3" spans="1:30" x14ac:dyDescent="0.25">
      <c r="A3" t="s">
        <v>136</v>
      </c>
      <c r="B3" t="s">
        <v>357</v>
      </c>
    </row>
    <row r="4" spans="1:30" x14ac:dyDescent="0.25">
      <c r="A4" t="s">
        <v>197</v>
      </c>
      <c r="B4" t="s">
        <v>356</v>
      </c>
    </row>
    <row r="5" spans="1:30" x14ac:dyDescent="0.25">
      <c r="A5" t="s">
        <v>198</v>
      </c>
      <c r="B5" t="s">
        <v>131</v>
      </c>
    </row>
    <row r="6" spans="1:30" x14ac:dyDescent="0.25">
      <c r="A6" t="s">
        <v>199</v>
      </c>
      <c r="B6" t="s">
        <v>132</v>
      </c>
    </row>
    <row r="7" spans="1:30" x14ac:dyDescent="0.25">
      <c r="A7" t="s">
        <v>200</v>
      </c>
      <c r="B7" t="s">
        <v>130</v>
      </c>
    </row>
    <row r="8" spans="1:30" x14ac:dyDescent="0.25">
      <c r="A8" t="s">
        <v>135</v>
      </c>
      <c r="B8" t="s">
        <v>134</v>
      </c>
    </row>
    <row r="10" spans="1:30" x14ac:dyDescent="0.25">
      <c r="A10" t="s">
        <v>133</v>
      </c>
      <c r="B10">
        <v>1</v>
      </c>
      <c r="C10">
        <v>2</v>
      </c>
      <c r="D10">
        <v>3</v>
      </c>
      <c r="E10">
        <v>4</v>
      </c>
      <c r="F10">
        <v>5</v>
      </c>
      <c r="G10">
        <v>6</v>
      </c>
      <c r="H10">
        <v>7</v>
      </c>
      <c r="I10">
        <v>8</v>
      </c>
      <c r="J10">
        <v>9</v>
      </c>
      <c r="K10">
        <v>10</v>
      </c>
      <c r="L10">
        <v>11</v>
      </c>
      <c r="M10">
        <v>12</v>
      </c>
      <c r="N10">
        <v>13</v>
      </c>
      <c r="O10">
        <v>14</v>
      </c>
      <c r="P10">
        <v>15</v>
      </c>
      <c r="Q10">
        <v>16</v>
      </c>
      <c r="R10">
        <v>17</v>
      </c>
      <c r="S10">
        <v>18</v>
      </c>
      <c r="T10">
        <v>19</v>
      </c>
      <c r="U10">
        <v>20</v>
      </c>
      <c r="V10">
        <v>21</v>
      </c>
      <c r="W10">
        <v>22</v>
      </c>
      <c r="X10">
        <v>23</v>
      </c>
      <c r="Y10">
        <v>24</v>
      </c>
      <c r="Z10" t="s">
        <v>201</v>
      </c>
      <c r="AA10" t="s">
        <v>202</v>
      </c>
      <c r="AB10" t="s">
        <v>203</v>
      </c>
      <c r="AC10" t="s">
        <v>355</v>
      </c>
      <c r="AD10" t="s">
        <v>354</v>
      </c>
    </row>
    <row r="11" spans="1:30" x14ac:dyDescent="0.25">
      <c r="A11" s="75">
        <v>44562</v>
      </c>
      <c r="B11">
        <v>42.57</v>
      </c>
      <c r="C11">
        <v>42.57</v>
      </c>
      <c r="D11">
        <v>42.57</v>
      </c>
      <c r="E11">
        <v>42.57</v>
      </c>
      <c r="F11">
        <v>42.57</v>
      </c>
      <c r="G11">
        <v>42.57</v>
      </c>
      <c r="H11">
        <v>42.57</v>
      </c>
      <c r="I11">
        <v>42.57</v>
      </c>
      <c r="J11">
        <v>42.57</v>
      </c>
      <c r="K11">
        <v>42.57</v>
      </c>
      <c r="L11">
        <v>42.57</v>
      </c>
      <c r="M11">
        <v>42.57</v>
      </c>
      <c r="N11">
        <v>42.57</v>
      </c>
      <c r="O11">
        <v>42.57</v>
      </c>
      <c r="P11">
        <v>42.57</v>
      </c>
      <c r="Q11">
        <v>42.57</v>
      </c>
      <c r="R11">
        <v>42.57</v>
      </c>
      <c r="S11">
        <v>42.57</v>
      </c>
      <c r="T11">
        <v>42.57</v>
      </c>
      <c r="U11">
        <v>42.57</v>
      </c>
      <c r="V11">
        <v>42.57</v>
      </c>
      <c r="W11">
        <v>42.57</v>
      </c>
      <c r="X11">
        <v>42.57</v>
      </c>
      <c r="Y11">
        <v>42.57</v>
      </c>
      <c r="Z11">
        <v>0</v>
      </c>
      <c r="AA11">
        <v>42.57</v>
      </c>
      <c r="AB11">
        <v>42.57</v>
      </c>
    </row>
    <row r="12" spans="1:30" x14ac:dyDescent="0.25">
      <c r="A12" s="75">
        <v>44563</v>
      </c>
      <c r="B12">
        <v>42.57</v>
      </c>
      <c r="C12">
        <v>42.57</v>
      </c>
      <c r="D12">
        <v>42.57</v>
      </c>
      <c r="E12">
        <v>42.57</v>
      </c>
      <c r="F12">
        <v>42.57</v>
      </c>
      <c r="G12">
        <v>42.57</v>
      </c>
      <c r="H12">
        <v>42.57</v>
      </c>
      <c r="I12">
        <v>42.57</v>
      </c>
      <c r="J12">
        <v>42.57</v>
      </c>
      <c r="K12">
        <v>42.57</v>
      </c>
      <c r="L12">
        <v>42.57</v>
      </c>
      <c r="M12">
        <v>42.57</v>
      </c>
      <c r="N12">
        <v>42.57</v>
      </c>
      <c r="O12">
        <v>42.57</v>
      </c>
      <c r="P12">
        <v>42.57</v>
      </c>
      <c r="Q12">
        <v>42.57</v>
      </c>
      <c r="R12">
        <v>42.57</v>
      </c>
      <c r="S12">
        <v>42.57</v>
      </c>
      <c r="T12">
        <v>42.57</v>
      </c>
      <c r="U12">
        <v>42.57</v>
      </c>
      <c r="V12">
        <v>42.57</v>
      </c>
      <c r="W12">
        <v>42.57</v>
      </c>
      <c r="X12">
        <v>42.57</v>
      </c>
      <c r="Y12">
        <v>42.57</v>
      </c>
      <c r="Z12">
        <v>0</v>
      </c>
      <c r="AA12">
        <v>42.57</v>
      </c>
      <c r="AB12">
        <v>42.57</v>
      </c>
    </row>
    <row r="13" spans="1:30" x14ac:dyDescent="0.25">
      <c r="A13" s="75">
        <v>44564</v>
      </c>
      <c r="B13">
        <v>42.57</v>
      </c>
      <c r="C13">
        <v>42.57</v>
      </c>
      <c r="D13">
        <v>42.57</v>
      </c>
      <c r="E13">
        <v>42.57</v>
      </c>
      <c r="F13">
        <v>42.57</v>
      </c>
      <c r="G13">
        <v>42.57</v>
      </c>
      <c r="H13">
        <v>56.15</v>
      </c>
      <c r="I13">
        <v>56.15</v>
      </c>
      <c r="J13">
        <v>56.15</v>
      </c>
      <c r="K13">
        <v>56.15</v>
      </c>
      <c r="L13">
        <v>56.15</v>
      </c>
      <c r="M13">
        <v>56.15</v>
      </c>
      <c r="N13">
        <v>56.15</v>
      </c>
      <c r="O13">
        <v>56.15</v>
      </c>
      <c r="P13">
        <v>56.15</v>
      </c>
      <c r="Q13">
        <v>56.15</v>
      </c>
      <c r="R13">
        <v>56.15</v>
      </c>
      <c r="S13">
        <v>56.15</v>
      </c>
      <c r="T13">
        <v>56.15</v>
      </c>
      <c r="U13">
        <v>56.15</v>
      </c>
      <c r="V13">
        <v>56.15</v>
      </c>
      <c r="W13">
        <v>56.15</v>
      </c>
      <c r="X13">
        <v>42.57</v>
      </c>
      <c r="Y13">
        <v>42.57</v>
      </c>
      <c r="Z13">
        <v>56.15</v>
      </c>
      <c r="AA13">
        <v>42.57</v>
      </c>
      <c r="AB13">
        <v>51.62</v>
      </c>
    </row>
    <row r="14" spans="1:30" x14ac:dyDescent="0.25">
      <c r="A14" s="75">
        <v>44565</v>
      </c>
      <c r="B14">
        <v>45.52</v>
      </c>
      <c r="C14">
        <v>45.52</v>
      </c>
      <c r="D14">
        <v>45.52</v>
      </c>
      <c r="E14">
        <v>45.52</v>
      </c>
      <c r="F14">
        <v>45.52</v>
      </c>
      <c r="G14">
        <v>45.52</v>
      </c>
      <c r="H14">
        <v>56.71</v>
      </c>
      <c r="I14">
        <v>56.71</v>
      </c>
      <c r="J14">
        <v>56.71</v>
      </c>
      <c r="K14">
        <v>56.71</v>
      </c>
      <c r="L14">
        <v>56.71</v>
      </c>
      <c r="M14">
        <v>56.71</v>
      </c>
      <c r="N14">
        <v>56.71</v>
      </c>
      <c r="O14">
        <v>56.71</v>
      </c>
      <c r="P14">
        <v>56.71</v>
      </c>
      <c r="Q14">
        <v>56.71</v>
      </c>
      <c r="R14">
        <v>56.71</v>
      </c>
      <c r="S14">
        <v>56.71</v>
      </c>
      <c r="T14">
        <v>56.71</v>
      </c>
      <c r="U14">
        <v>56.71</v>
      </c>
      <c r="V14">
        <v>56.71</v>
      </c>
      <c r="W14">
        <v>56.71</v>
      </c>
      <c r="X14">
        <v>45.52</v>
      </c>
      <c r="Y14">
        <v>45.52</v>
      </c>
      <c r="Z14">
        <v>56.71</v>
      </c>
      <c r="AA14">
        <v>45.52</v>
      </c>
      <c r="AB14">
        <v>52.98</v>
      </c>
    </row>
    <row r="15" spans="1:30" x14ac:dyDescent="0.25">
      <c r="A15" s="75">
        <v>44566</v>
      </c>
      <c r="B15">
        <v>37.71</v>
      </c>
      <c r="C15">
        <v>37.71</v>
      </c>
      <c r="D15">
        <v>37.71</v>
      </c>
      <c r="E15">
        <v>37.71</v>
      </c>
      <c r="F15">
        <v>37.71</v>
      </c>
      <c r="G15">
        <v>37.71</v>
      </c>
      <c r="H15">
        <v>59.66</v>
      </c>
      <c r="I15">
        <v>59.66</v>
      </c>
      <c r="J15">
        <v>59.66</v>
      </c>
      <c r="K15">
        <v>59.66</v>
      </c>
      <c r="L15">
        <v>59.66</v>
      </c>
      <c r="M15">
        <v>59.66</v>
      </c>
      <c r="N15">
        <v>59.66</v>
      </c>
      <c r="O15">
        <v>59.66</v>
      </c>
      <c r="P15">
        <v>59.66</v>
      </c>
      <c r="Q15">
        <v>59.66</v>
      </c>
      <c r="R15">
        <v>59.66</v>
      </c>
      <c r="S15">
        <v>59.66</v>
      </c>
      <c r="T15">
        <v>59.66</v>
      </c>
      <c r="U15">
        <v>59.66</v>
      </c>
      <c r="V15">
        <v>59.66</v>
      </c>
      <c r="W15">
        <v>59.66</v>
      </c>
      <c r="X15">
        <v>37.71</v>
      </c>
      <c r="Y15">
        <v>37.71</v>
      </c>
      <c r="Z15">
        <v>59.66</v>
      </c>
      <c r="AA15">
        <v>37.71</v>
      </c>
      <c r="AB15">
        <v>52.34</v>
      </c>
    </row>
    <row r="16" spans="1:30" x14ac:dyDescent="0.25">
      <c r="A16" s="75">
        <v>44567</v>
      </c>
      <c r="B16">
        <v>37.75</v>
      </c>
      <c r="C16">
        <v>37.75</v>
      </c>
      <c r="D16">
        <v>37.75</v>
      </c>
      <c r="E16">
        <v>37.75</v>
      </c>
      <c r="F16">
        <v>37.75</v>
      </c>
      <c r="G16">
        <v>37.75</v>
      </c>
      <c r="H16">
        <v>48.39</v>
      </c>
      <c r="I16">
        <v>48.39</v>
      </c>
      <c r="J16">
        <v>48.39</v>
      </c>
      <c r="K16">
        <v>48.39</v>
      </c>
      <c r="L16">
        <v>48.39</v>
      </c>
      <c r="M16">
        <v>48.39</v>
      </c>
      <c r="N16">
        <v>48.39</v>
      </c>
      <c r="O16">
        <v>48.39</v>
      </c>
      <c r="P16">
        <v>48.39</v>
      </c>
      <c r="Q16">
        <v>48.39</v>
      </c>
      <c r="R16">
        <v>48.39</v>
      </c>
      <c r="S16">
        <v>48.39</v>
      </c>
      <c r="T16">
        <v>48.39</v>
      </c>
      <c r="U16">
        <v>48.39</v>
      </c>
      <c r="V16">
        <v>48.39</v>
      </c>
      <c r="W16">
        <v>48.39</v>
      </c>
      <c r="X16">
        <v>37.75</v>
      </c>
      <c r="Y16">
        <v>37.75</v>
      </c>
      <c r="Z16">
        <v>48.39</v>
      </c>
      <c r="AA16">
        <v>37.75</v>
      </c>
      <c r="AB16">
        <v>44.84</v>
      </c>
    </row>
    <row r="17" spans="1:28" x14ac:dyDescent="0.25">
      <c r="A17" s="75">
        <v>44568</v>
      </c>
      <c r="B17">
        <v>30.28</v>
      </c>
      <c r="C17">
        <v>30.28</v>
      </c>
      <c r="D17">
        <v>30.28</v>
      </c>
      <c r="E17">
        <v>30.28</v>
      </c>
      <c r="F17">
        <v>30.28</v>
      </c>
      <c r="G17">
        <v>30.28</v>
      </c>
      <c r="H17">
        <v>36.47</v>
      </c>
      <c r="I17">
        <v>36.47</v>
      </c>
      <c r="J17">
        <v>36.47</v>
      </c>
      <c r="K17">
        <v>36.47</v>
      </c>
      <c r="L17">
        <v>36.47</v>
      </c>
      <c r="M17">
        <v>36.47</v>
      </c>
      <c r="N17">
        <v>36.47</v>
      </c>
      <c r="O17">
        <v>36.47</v>
      </c>
      <c r="P17">
        <v>36.47</v>
      </c>
      <c r="Q17">
        <v>36.47</v>
      </c>
      <c r="R17">
        <v>36.47</v>
      </c>
      <c r="S17">
        <v>36.47</v>
      </c>
      <c r="T17">
        <v>36.47</v>
      </c>
      <c r="U17">
        <v>36.47</v>
      </c>
      <c r="V17">
        <v>36.47</v>
      </c>
      <c r="W17">
        <v>36.47</v>
      </c>
      <c r="X17">
        <v>30.28</v>
      </c>
      <c r="Y17">
        <v>30.28</v>
      </c>
      <c r="Z17">
        <v>36.47</v>
      </c>
      <c r="AA17">
        <v>30.28</v>
      </c>
      <c r="AB17">
        <v>34.409999999999997</v>
      </c>
    </row>
    <row r="18" spans="1:28" x14ac:dyDescent="0.25">
      <c r="A18" s="75">
        <v>44569</v>
      </c>
      <c r="B18">
        <v>30.28</v>
      </c>
      <c r="C18">
        <v>30.28</v>
      </c>
      <c r="D18">
        <v>30.28</v>
      </c>
      <c r="E18">
        <v>30.28</v>
      </c>
      <c r="F18">
        <v>30.28</v>
      </c>
      <c r="G18">
        <v>30.28</v>
      </c>
      <c r="H18">
        <v>36.47</v>
      </c>
      <c r="I18">
        <v>36.47</v>
      </c>
      <c r="J18">
        <v>36.47</v>
      </c>
      <c r="K18">
        <v>36.47</v>
      </c>
      <c r="L18">
        <v>36.47</v>
      </c>
      <c r="M18">
        <v>36.47</v>
      </c>
      <c r="N18">
        <v>36.47</v>
      </c>
      <c r="O18">
        <v>36.47</v>
      </c>
      <c r="P18">
        <v>36.47</v>
      </c>
      <c r="Q18">
        <v>36.47</v>
      </c>
      <c r="R18">
        <v>36.47</v>
      </c>
      <c r="S18">
        <v>36.47</v>
      </c>
      <c r="T18">
        <v>36.47</v>
      </c>
      <c r="U18">
        <v>36.47</v>
      </c>
      <c r="V18">
        <v>36.47</v>
      </c>
      <c r="W18">
        <v>36.47</v>
      </c>
      <c r="X18">
        <v>30.28</v>
      </c>
      <c r="Y18">
        <v>30.28</v>
      </c>
      <c r="Z18">
        <v>36.47</v>
      </c>
      <c r="AA18">
        <v>30.28</v>
      </c>
      <c r="AB18">
        <v>34.409999999999997</v>
      </c>
    </row>
    <row r="19" spans="1:28" x14ac:dyDescent="0.25">
      <c r="A19" s="75">
        <v>44570</v>
      </c>
      <c r="B19">
        <v>42.96</v>
      </c>
      <c r="C19">
        <v>42.96</v>
      </c>
      <c r="D19">
        <v>42.96</v>
      </c>
      <c r="E19">
        <v>42.96</v>
      </c>
      <c r="F19">
        <v>42.96</v>
      </c>
      <c r="G19">
        <v>42.96</v>
      </c>
      <c r="H19">
        <v>42.96</v>
      </c>
      <c r="I19">
        <v>42.96</v>
      </c>
      <c r="J19">
        <v>42.96</v>
      </c>
      <c r="K19">
        <v>42.96</v>
      </c>
      <c r="L19">
        <v>42.96</v>
      </c>
      <c r="M19">
        <v>42.96</v>
      </c>
      <c r="N19">
        <v>42.96</v>
      </c>
      <c r="O19">
        <v>42.96</v>
      </c>
      <c r="P19">
        <v>42.96</v>
      </c>
      <c r="Q19">
        <v>42.96</v>
      </c>
      <c r="R19">
        <v>42.96</v>
      </c>
      <c r="S19">
        <v>42.96</v>
      </c>
      <c r="T19">
        <v>42.96</v>
      </c>
      <c r="U19">
        <v>42.96</v>
      </c>
      <c r="V19">
        <v>42.96</v>
      </c>
      <c r="W19">
        <v>42.96</v>
      </c>
      <c r="X19">
        <v>42.96</v>
      </c>
      <c r="Y19">
        <v>42.96</v>
      </c>
      <c r="Z19">
        <v>0</v>
      </c>
      <c r="AA19">
        <v>42.96</v>
      </c>
      <c r="AB19">
        <v>42.96</v>
      </c>
    </row>
    <row r="20" spans="1:28" x14ac:dyDescent="0.25">
      <c r="A20" s="75">
        <v>44571</v>
      </c>
      <c r="B20">
        <v>42.96</v>
      </c>
      <c r="C20">
        <v>42.96</v>
      </c>
      <c r="D20">
        <v>42.96</v>
      </c>
      <c r="E20">
        <v>42.96</v>
      </c>
      <c r="F20">
        <v>42.96</v>
      </c>
      <c r="G20">
        <v>42.96</v>
      </c>
      <c r="H20">
        <v>59.06</v>
      </c>
      <c r="I20">
        <v>59.06</v>
      </c>
      <c r="J20">
        <v>59.06</v>
      </c>
      <c r="K20">
        <v>59.06</v>
      </c>
      <c r="L20">
        <v>59.06</v>
      </c>
      <c r="M20">
        <v>59.06</v>
      </c>
      <c r="N20">
        <v>59.06</v>
      </c>
      <c r="O20">
        <v>59.06</v>
      </c>
      <c r="P20">
        <v>59.06</v>
      </c>
      <c r="Q20">
        <v>59.06</v>
      </c>
      <c r="R20">
        <v>59.06</v>
      </c>
      <c r="S20">
        <v>59.06</v>
      </c>
      <c r="T20">
        <v>59.06</v>
      </c>
      <c r="U20">
        <v>59.06</v>
      </c>
      <c r="V20">
        <v>59.06</v>
      </c>
      <c r="W20">
        <v>59.06</v>
      </c>
      <c r="X20">
        <v>42.96</v>
      </c>
      <c r="Y20">
        <v>42.96</v>
      </c>
      <c r="Z20">
        <v>59.06</v>
      </c>
      <c r="AA20">
        <v>42.96</v>
      </c>
      <c r="AB20">
        <v>53.69</v>
      </c>
    </row>
    <row r="21" spans="1:28" x14ac:dyDescent="0.25">
      <c r="A21" s="75">
        <v>44572</v>
      </c>
      <c r="B21">
        <v>33.99</v>
      </c>
      <c r="C21">
        <v>33.99</v>
      </c>
      <c r="D21">
        <v>33.99</v>
      </c>
      <c r="E21">
        <v>33.99</v>
      </c>
      <c r="F21">
        <v>33.99</v>
      </c>
      <c r="G21">
        <v>33.99</v>
      </c>
      <c r="H21">
        <v>43.25</v>
      </c>
      <c r="I21">
        <v>43.25</v>
      </c>
      <c r="J21">
        <v>43.25</v>
      </c>
      <c r="K21">
        <v>43.25</v>
      </c>
      <c r="L21">
        <v>43.25</v>
      </c>
      <c r="M21">
        <v>43.25</v>
      </c>
      <c r="N21">
        <v>43.25</v>
      </c>
      <c r="O21">
        <v>43.25</v>
      </c>
      <c r="P21">
        <v>43.25</v>
      </c>
      <c r="Q21">
        <v>43.25</v>
      </c>
      <c r="R21">
        <v>43.25</v>
      </c>
      <c r="S21">
        <v>43.25</v>
      </c>
      <c r="T21">
        <v>43.25</v>
      </c>
      <c r="U21">
        <v>43.25</v>
      </c>
      <c r="V21">
        <v>43.25</v>
      </c>
      <c r="W21">
        <v>43.25</v>
      </c>
      <c r="X21">
        <v>33.99</v>
      </c>
      <c r="Y21">
        <v>33.99</v>
      </c>
      <c r="Z21">
        <v>43.25</v>
      </c>
      <c r="AA21">
        <v>33.99</v>
      </c>
      <c r="AB21">
        <v>40.159999999999997</v>
      </c>
    </row>
    <row r="22" spans="1:28" x14ac:dyDescent="0.25">
      <c r="A22" s="75">
        <v>44573</v>
      </c>
      <c r="B22">
        <v>32.979999999999997</v>
      </c>
      <c r="C22">
        <v>32.979999999999997</v>
      </c>
      <c r="D22">
        <v>32.979999999999997</v>
      </c>
      <c r="E22">
        <v>32.979999999999997</v>
      </c>
      <c r="F22">
        <v>32.979999999999997</v>
      </c>
      <c r="G22">
        <v>32.979999999999997</v>
      </c>
      <c r="H22">
        <v>39.19</v>
      </c>
      <c r="I22">
        <v>39.19</v>
      </c>
      <c r="J22">
        <v>39.19</v>
      </c>
      <c r="K22">
        <v>39.19</v>
      </c>
      <c r="L22">
        <v>39.19</v>
      </c>
      <c r="M22">
        <v>39.19</v>
      </c>
      <c r="N22">
        <v>39.19</v>
      </c>
      <c r="O22">
        <v>39.19</v>
      </c>
      <c r="P22">
        <v>39.19</v>
      </c>
      <c r="Q22">
        <v>39.19</v>
      </c>
      <c r="R22">
        <v>39.19</v>
      </c>
      <c r="S22">
        <v>39.19</v>
      </c>
      <c r="T22">
        <v>39.19</v>
      </c>
      <c r="U22">
        <v>39.19</v>
      </c>
      <c r="V22">
        <v>39.19</v>
      </c>
      <c r="W22">
        <v>39.19</v>
      </c>
      <c r="X22">
        <v>32.979999999999997</v>
      </c>
      <c r="Y22">
        <v>32.979999999999997</v>
      </c>
      <c r="Z22">
        <v>39.19</v>
      </c>
      <c r="AA22">
        <v>32.979999999999997</v>
      </c>
      <c r="AB22">
        <v>37.119999999999997</v>
      </c>
    </row>
    <row r="23" spans="1:28" x14ac:dyDescent="0.25">
      <c r="A23" s="75">
        <v>44574</v>
      </c>
      <c r="B23">
        <v>32.659999999999997</v>
      </c>
      <c r="C23">
        <v>32.659999999999997</v>
      </c>
      <c r="D23">
        <v>32.659999999999997</v>
      </c>
      <c r="E23">
        <v>32.659999999999997</v>
      </c>
      <c r="F23">
        <v>32.659999999999997</v>
      </c>
      <c r="G23">
        <v>32.659999999999997</v>
      </c>
      <c r="H23">
        <v>38.369999999999997</v>
      </c>
      <c r="I23">
        <v>38.369999999999997</v>
      </c>
      <c r="J23">
        <v>38.369999999999997</v>
      </c>
      <c r="K23">
        <v>38.369999999999997</v>
      </c>
      <c r="L23">
        <v>38.369999999999997</v>
      </c>
      <c r="M23">
        <v>38.369999999999997</v>
      </c>
      <c r="N23">
        <v>38.369999999999997</v>
      </c>
      <c r="O23">
        <v>38.369999999999997</v>
      </c>
      <c r="P23">
        <v>38.369999999999997</v>
      </c>
      <c r="Q23">
        <v>38.369999999999997</v>
      </c>
      <c r="R23">
        <v>38.369999999999997</v>
      </c>
      <c r="S23">
        <v>38.369999999999997</v>
      </c>
      <c r="T23">
        <v>38.369999999999997</v>
      </c>
      <c r="U23">
        <v>38.369999999999997</v>
      </c>
      <c r="V23">
        <v>38.369999999999997</v>
      </c>
      <c r="W23">
        <v>38.369999999999997</v>
      </c>
      <c r="X23">
        <v>32.659999999999997</v>
      </c>
      <c r="Y23">
        <v>32.659999999999997</v>
      </c>
      <c r="Z23">
        <v>38.369999999999997</v>
      </c>
      <c r="AA23">
        <v>32.659999999999997</v>
      </c>
      <c r="AB23">
        <v>36.47</v>
      </c>
    </row>
    <row r="24" spans="1:28" x14ac:dyDescent="0.25">
      <c r="A24" s="75">
        <v>44575</v>
      </c>
      <c r="B24">
        <v>32.659999999999997</v>
      </c>
      <c r="C24">
        <v>32.659999999999997</v>
      </c>
      <c r="D24">
        <v>32.659999999999997</v>
      </c>
      <c r="E24">
        <v>32.659999999999997</v>
      </c>
      <c r="F24">
        <v>32.659999999999997</v>
      </c>
      <c r="G24">
        <v>32.659999999999997</v>
      </c>
      <c r="H24">
        <v>38.369999999999997</v>
      </c>
      <c r="I24">
        <v>38.369999999999997</v>
      </c>
      <c r="J24">
        <v>38.369999999999997</v>
      </c>
      <c r="K24">
        <v>38.369999999999997</v>
      </c>
      <c r="L24">
        <v>38.369999999999997</v>
      </c>
      <c r="M24">
        <v>38.369999999999997</v>
      </c>
      <c r="N24">
        <v>38.369999999999997</v>
      </c>
      <c r="O24">
        <v>38.369999999999997</v>
      </c>
      <c r="P24">
        <v>38.369999999999997</v>
      </c>
      <c r="Q24">
        <v>38.369999999999997</v>
      </c>
      <c r="R24">
        <v>38.369999999999997</v>
      </c>
      <c r="S24">
        <v>38.369999999999997</v>
      </c>
      <c r="T24">
        <v>38.369999999999997</v>
      </c>
      <c r="U24">
        <v>38.369999999999997</v>
      </c>
      <c r="V24">
        <v>38.369999999999997</v>
      </c>
      <c r="W24">
        <v>38.369999999999997</v>
      </c>
      <c r="X24">
        <v>32.659999999999997</v>
      </c>
      <c r="Y24">
        <v>32.659999999999997</v>
      </c>
      <c r="Z24">
        <v>38.369999999999997</v>
      </c>
      <c r="AA24">
        <v>32.659999999999997</v>
      </c>
      <c r="AB24">
        <v>36.47</v>
      </c>
    </row>
    <row r="25" spans="1:28" x14ac:dyDescent="0.25">
      <c r="A25" s="75">
        <v>44576</v>
      </c>
      <c r="B25">
        <v>33.9</v>
      </c>
      <c r="C25">
        <v>33.9</v>
      </c>
      <c r="D25">
        <v>33.9</v>
      </c>
      <c r="E25">
        <v>33.9</v>
      </c>
      <c r="F25">
        <v>33.9</v>
      </c>
      <c r="G25">
        <v>33.9</v>
      </c>
      <c r="H25">
        <v>37.54</v>
      </c>
      <c r="I25">
        <v>37.54</v>
      </c>
      <c r="J25">
        <v>37.54</v>
      </c>
      <c r="K25">
        <v>37.54</v>
      </c>
      <c r="L25">
        <v>37.54</v>
      </c>
      <c r="M25">
        <v>37.54</v>
      </c>
      <c r="N25">
        <v>37.54</v>
      </c>
      <c r="O25">
        <v>37.54</v>
      </c>
      <c r="P25">
        <v>37.54</v>
      </c>
      <c r="Q25">
        <v>37.54</v>
      </c>
      <c r="R25">
        <v>37.54</v>
      </c>
      <c r="S25">
        <v>37.54</v>
      </c>
      <c r="T25">
        <v>37.54</v>
      </c>
      <c r="U25">
        <v>37.54</v>
      </c>
      <c r="V25">
        <v>37.54</v>
      </c>
      <c r="W25">
        <v>37.54</v>
      </c>
      <c r="X25">
        <v>33.9</v>
      </c>
      <c r="Y25">
        <v>33.9</v>
      </c>
      <c r="Z25">
        <v>37.54</v>
      </c>
      <c r="AA25">
        <v>33.9</v>
      </c>
      <c r="AB25">
        <v>36.33</v>
      </c>
    </row>
    <row r="26" spans="1:28" x14ac:dyDescent="0.25">
      <c r="A26" s="75">
        <v>44577</v>
      </c>
      <c r="B26">
        <v>33.9</v>
      </c>
      <c r="C26">
        <v>33.9</v>
      </c>
      <c r="D26">
        <v>33.9</v>
      </c>
      <c r="E26">
        <v>33.9</v>
      </c>
      <c r="F26">
        <v>33.9</v>
      </c>
      <c r="G26">
        <v>33.9</v>
      </c>
      <c r="H26">
        <v>33.9</v>
      </c>
      <c r="I26">
        <v>33.9</v>
      </c>
      <c r="J26">
        <v>33.9</v>
      </c>
      <c r="K26">
        <v>33.9</v>
      </c>
      <c r="L26">
        <v>33.9</v>
      </c>
      <c r="M26">
        <v>33.9</v>
      </c>
      <c r="N26">
        <v>33.9</v>
      </c>
      <c r="O26">
        <v>33.9</v>
      </c>
      <c r="P26">
        <v>33.9</v>
      </c>
      <c r="Q26">
        <v>33.9</v>
      </c>
      <c r="R26">
        <v>33.9</v>
      </c>
      <c r="S26">
        <v>33.9</v>
      </c>
      <c r="T26">
        <v>33.9</v>
      </c>
      <c r="U26">
        <v>33.9</v>
      </c>
      <c r="V26">
        <v>33.9</v>
      </c>
      <c r="W26">
        <v>33.9</v>
      </c>
      <c r="X26">
        <v>33.9</v>
      </c>
      <c r="Y26">
        <v>33.9</v>
      </c>
      <c r="Z26">
        <v>0</v>
      </c>
      <c r="AA26">
        <v>33.9</v>
      </c>
      <c r="AB26">
        <v>33.9</v>
      </c>
    </row>
    <row r="27" spans="1:28" x14ac:dyDescent="0.25">
      <c r="A27" s="75">
        <v>44578</v>
      </c>
      <c r="B27">
        <v>32.630000000000003</v>
      </c>
      <c r="C27">
        <v>32.630000000000003</v>
      </c>
      <c r="D27">
        <v>32.630000000000003</v>
      </c>
      <c r="E27">
        <v>32.630000000000003</v>
      </c>
      <c r="F27">
        <v>32.630000000000003</v>
      </c>
      <c r="G27">
        <v>32.630000000000003</v>
      </c>
      <c r="H27">
        <v>38.869999999999997</v>
      </c>
      <c r="I27">
        <v>38.869999999999997</v>
      </c>
      <c r="J27">
        <v>38.869999999999997</v>
      </c>
      <c r="K27">
        <v>38.869999999999997</v>
      </c>
      <c r="L27">
        <v>38.869999999999997</v>
      </c>
      <c r="M27">
        <v>38.869999999999997</v>
      </c>
      <c r="N27">
        <v>38.869999999999997</v>
      </c>
      <c r="O27">
        <v>38.869999999999997</v>
      </c>
      <c r="P27">
        <v>38.869999999999997</v>
      </c>
      <c r="Q27">
        <v>38.869999999999997</v>
      </c>
      <c r="R27">
        <v>38.869999999999997</v>
      </c>
      <c r="S27">
        <v>38.869999999999997</v>
      </c>
      <c r="T27">
        <v>38.869999999999997</v>
      </c>
      <c r="U27">
        <v>38.869999999999997</v>
      </c>
      <c r="V27">
        <v>38.869999999999997</v>
      </c>
      <c r="W27">
        <v>38.869999999999997</v>
      </c>
      <c r="X27">
        <v>32.630000000000003</v>
      </c>
      <c r="Y27">
        <v>32.630000000000003</v>
      </c>
      <c r="Z27">
        <v>38.869999999999997</v>
      </c>
      <c r="AA27">
        <v>32.630000000000003</v>
      </c>
      <c r="AB27">
        <v>36.79</v>
      </c>
    </row>
    <row r="28" spans="1:28" x14ac:dyDescent="0.25">
      <c r="A28" s="75">
        <v>44579</v>
      </c>
      <c r="B28">
        <v>32.630000000000003</v>
      </c>
      <c r="C28">
        <v>32.630000000000003</v>
      </c>
      <c r="D28">
        <v>32.630000000000003</v>
      </c>
      <c r="E28">
        <v>32.630000000000003</v>
      </c>
      <c r="F28">
        <v>32.630000000000003</v>
      </c>
      <c r="G28">
        <v>32.630000000000003</v>
      </c>
      <c r="H28">
        <v>38.869999999999997</v>
      </c>
      <c r="I28">
        <v>38.869999999999997</v>
      </c>
      <c r="J28">
        <v>38.869999999999997</v>
      </c>
      <c r="K28">
        <v>38.869999999999997</v>
      </c>
      <c r="L28">
        <v>38.869999999999997</v>
      </c>
      <c r="M28">
        <v>38.869999999999997</v>
      </c>
      <c r="N28">
        <v>38.869999999999997</v>
      </c>
      <c r="O28">
        <v>38.869999999999997</v>
      </c>
      <c r="P28">
        <v>38.869999999999997</v>
      </c>
      <c r="Q28">
        <v>38.869999999999997</v>
      </c>
      <c r="R28">
        <v>38.869999999999997</v>
      </c>
      <c r="S28">
        <v>38.869999999999997</v>
      </c>
      <c r="T28">
        <v>38.869999999999997</v>
      </c>
      <c r="U28">
        <v>38.869999999999997</v>
      </c>
      <c r="V28">
        <v>38.869999999999997</v>
      </c>
      <c r="W28">
        <v>38.869999999999997</v>
      </c>
      <c r="X28">
        <v>32.630000000000003</v>
      </c>
      <c r="Y28">
        <v>32.630000000000003</v>
      </c>
      <c r="Z28">
        <v>38.869999999999997</v>
      </c>
      <c r="AA28">
        <v>32.630000000000003</v>
      </c>
      <c r="AB28">
        <v>36.79</v>
      </c>
    </row>
    <row r="29" spans="1:28" x14ac:dyDescent="0.25">
      <c r="A29" s="75">
        <v>44580</v>
      </c>
      <c r="B29">
        <v>36.36</v>
      </c>
      <c r="C29">
        <v>36.36</v>
      </c>
      <c r="D29">
        <v>36.36</v>
      </c>
      <c r="E29">
        <v>36.36</v>
      </c>
      <c r="F29">
        <v>36.36</v>
      </c>
      <c r="G29">
        <v>36.36</v>
      </c>
      <c r="H29">
        <v>39.65</v>
      </c>
      <c r="I29">
        <v>39.65</v>
      </c>
      <c r="J29">
        <v>39.65</v>
      </c>
      <c r="K29">
        <v>39.65</v>
      </c>
      <c r="L29">
        <v>39.65</v>
      </c>
      <c r="M29">
        <v>39.65</v>
      </c>
      <c r="N29">
        <v>39.65</v>
      </c>
      <c r="O29">
        <v>39.65</v>
      </c>
      <c r="P29">
        <v>39.65</v>
      </c>
      <c r="Q29">
        <v>39.65</v>
      </c>
      <c r="R29">
        <v>39.65</v>
      </c>
      <c r="S29">
        <v>39.65</v>
      </c>
      <c r="T29">
        <v>39.65</v>
      </c>
      <c r="U29">
        <v>39.65</v>
      </c>
      <c r="V29">
        <v>39.65</v>
      </c>
      <c r="W29">
        <v>39.65</v>
      </c>
      <c r="X29">
        <v>36.36</v>
      </c>
      <c r="Y29">
        <v>36.36</v>
      </c>
      <c r="Z29">
        <v>39.65</v>
      </c>
      <c r="AA29">
        <v>36.36</v>
      </c>
      <c r="AB29">
        <v>38.549999999999997</v>
      </c>
    </row>
    <row r="30" spans="1:28" x14ac:dyDescent="0.25">
      <c r="A30" s="75">
        <v>44581</v>
      </c>
      <c r="B30">
        <v>28.87</v>
      </c>
      <c r="C30">
        <v>28.87</v>
      </c>
      <c r="D30">
        <v>28.87</v>
      </c>
      <c r="E30">
        <v>28.87</v>
      </c>
      <c r="F30">
        <v>28.87</v>
      </c>
      <c r="G30">
        <v>28.87</v>
      </c>
      <c r="H30">
        <v>28</v>
      </c>
      <c r="I30">
        <v>28</v>
      </c>
      <c r="J30">
        <v>28</v>
      </c>
      <c r="K30">
        <v>28</v>
      </c>
      <c r="L30">
        <v>28</v>
      </c>
      <c r="M30">
        <v>28</v>
      </c>
      <c r="N30">
        <v>28</v>
      </c>
      <c r="O30">
        <v>28</v>
      </c>
      <c r="P30">
        <v>28</v>
      </c>
      <c r="Q30">
        <v>28</v>
      </c>
      <c r="R30">
        <v>28</v>
      </c>
      <c r="S30">
        <v>28</v>
      </c>
      <c r="T30">
        <v>28</v>
      </c>
      <c r="U30">
        <v>28</v>
      </c>
      <c r="V30">
        <v>28</v>
      </c>
      <c r="W30">
        <v>28</v>
      </c>
      <c r="X30">
        <v>28.87</v>
      </c>
      <c r="Y30">
        <v>28.87</v>
      </c>
      <c r="Z30">
        <v>28</v>
      </c>
      <c r="AA30">
        <v>28.87</v>
      </c>
      <c r="AB30">
        <v>28.29</v>
      </c>
    </row>
    <row r="31" spans="1:28" x14ac:dyDescent="0.25">
      <c r="A31" s="75">
        <v>44582</v>
      </c>
      <c r="B31">
        <v>33.020000000000003</v>
      </c>
      <c r="C31">
        <v>33.020000000000003</v>
      </c>
      <c r="D31">
        <v>33.020000000000003</v>
      </c>
      <c r="E31">
        <v>33.020000000000003</v>
      </c>
      <c r="F31">
        <v>33.020000000000003</v>
      </c>
      <c r="G31">
        <v>33.020000000000003</v>
      </c>
      <c r="H31">
        <v>36.729999999999997</v>
      </c>
      <c r="I31">
        <v>36.729999999999997</v>
      </c>
      <c r="J31">
        <v>36.729999999999997</v>
      </c>
      <c r="K31">
        <v>36.729999999999997</v>
      </c>
      <c r="L31">
        <v>36.729999999999997</v>
      </c>
      <c r="M31">
        <v>36.729999999999997</v>
      </c>
      <c r="N31">
        <v>36.729999999999997</v>
      </c>
      <c r="O31">
        <v>36.729999999999997</v>
      </c>
      <c r="P31">
        <v>36.729999999999997</v>
      </c>
      <c r="Q31">
        <v>36.729999999999997</v>
      </c>
      <c r="R31">
        <v>36.729999999999997</v>
      </c>
      <c r="S31">
        <v>36.729999999999997</v>
      </c>
      <c r="T31">
        <v>36.729999999999997</v>
      </c>
      <c r="U31">
        <v>36.729999999999997</v>
      </c>
      <c r="V31">
        <v>36.729999999999997</v>
      </c>
      <c r="W31">
        <v>36.729999999999997</v>
      </c>
      <c r="X31">
        <v>33.020000000000003</v>
      </c>
      <c r="Y31">
        <v>33.020000000000003</v>
      </c>
      <c r="Z31">
        <v>36.729999999999997</v>
      </c>
      <c r="AA31">
        <v>33.020000000000003</v>
      </c>
      <c r="AB31">
        <v>35.49</v>
      </c>
    </row>
    <row r="32" spans="1:28" x14ac:dyDescent="0.25">
      <c r="A32" s="75">
        <v>44583</v>
      </c>
      <c r="B32">
        <v>33.020000000000003</v>
      </c>
      <c r="C32">
        <v>33.020000000000003</v>
      </c>
      <c r="D32">
        <v>33.020000000000003</v>
      </c>
      <c r="E32">
        <v>33.020000000000003</v>
      </c>
      <c r="F32">
        <v>33.020000000000003</v>
      </c>
      <c r="G32">
        <v>33.020000000000003</v>
      </c>
      <c r="H32">
        <v>36.729999999999997</v>
      </c>
      <c r="I32">
        <v>36.729999999999997</v>
      </c>
      <c r="J32">
        <v>36.729999999999997</v>
      </c>
      <c r="K32">
        <v>36.729999999999997</v>
      </c>
      <c r="L32">
        <v>36.729999999999997</v>
      </c>
      <c r="M32">
        <v>36.729999999999997</v>
      </c>
      <c r="N32">
        <v>36.729999999999997</v>
      </c>
      <c r="O32">
        <v>36.729999999999997</v>
      </c>
      <c r="P32">
        <v>36.729999999999997</v>
      </c>
      <c r="Q32">
        <v>36.729999999999997</v>
      </c>
      <c r="R32">
        <v>36.729999999999997</v>
      </c>
      <c r="S32">
        <v>36.729999999999997</v>
      </c>
      <c r="T32">
        <v>36.729999999999997</v>
      </c>
      <c r="U32">
        <v>36.729999999999997</v>
      </c>
      <c r="V32">
        <v>36.729999999999997</v>
      </c>
      <c r="W32">
        <v>36.729999999999997</v>
      </c>
      <c r="X32">
        <v>33.020000000000003</v>
      </c>
      <c r="Y32">
        <v>33.020000000000003</v>
      </c>
      <c r="Z32">
        <v>36.729999999999997</v>
      </c>
      <c r="AA32">
        <v>33.020000000000003</v>
      </c>
      <c r="AB32">
        <v>35.49</v>
      </c>
    </row>
    <row r="33" spans="1:28" x14ac:dyDescent="0.25">
      <c r="A33" s="75">
        <v>44584</v>
      </c>
      <c r="B33">
        <v>34.450000000000003</v>
      </c>
      <c r="C33">
        <v>34.450000000000003</v>
      </c>
      <c r="D33">
        <v>34.450000000000003</v>
      </c>
      <c r="E33">
        <v>34.450000000000003</v>
      </c>
      <c r="F33">
        <v>34.450000000000003</v>
      </c>
      <c r="G33">
        <v>34.450000000000003</v>
      </c>
      <c r="H33">
        <v>34.450000000000003</v>
      </c>
      <c r="I33">
        <v>34.450000000000003</v>
      </c>
      <c r="J33">
        <v>34.450000000000003</v>
      </c>
      <c r="K33">
        <v>34.450000000000003</v>
      </c>
      <c r="L33">
        <v>34.450000000000003</v>
      </c>
      <c r="M33">
        <v>34.450000000000003</v>
      </c>
      <c r="N33">
        <v>34.450000000000003</v>
      </c>
      <c r="O33">
        <v>34.450000000000003</v>
      </c>
      <c r="P33">
        <v>34.450000000000003</v>
      </c>
      <c r="Q33">
        <v>34.450000000000003</v>
      </c>
      <c r="R33">
        <v>34.450000000000003</v>
      </c>
      <c r="S33">
        <v>34.450000000000003</v>
      </c>
      <c r="T33">
        <v>34.450000000000003</v>
      </c>
      <c r="U33">
        <v>34.450000000000003</v>
      </c>
      <c r="V33">
        <v>34.450000000000003</v>
      </c>
      <c r="W33">
        <v>34.450000000000003</v>
      </c>
      <c r="X33">
        <v>34.450000000000003</v>
      </c>
      <c r="Y33">
        <v>34.450000000000003</v>
      </c>
      <c r="Z33">
        <v>0</v>
      </c>
      <c r="AA33">
        <v>34.450000000000003</v>
      </c>
      <c r="AB33">
        <v>34.450000000000003</v>
      </c>
    </row>
    <row r="34" spans="1:28" x14ac:dyDescent="0.25">
      <c r="A34" s="75">
        <v>44585</v>
      </c>
      <c r="B34">
        <v>34.450000000000003</v>
      </c>
      <c r="C34">
        <v>34.450000000000003</v>
      </c>
      <c r="D34">
        <v>34.450000000000003</v>
      </c>
      <c r="E34">
        <v>34.450000000000003</v>
      </c>
      <c r="F34">
        <v>34.450000000000003</v>
      </c>
      <c r="G34">
        <v>34.450000000000003</v>
      </c>
      <c r="H34">
        <v>36.28</v>
      </c>
      <c r="I34">
        <v>36.28</v>
      </c>
      <c r="J34">
        <v>36.28</v>
      </c>
      <c r="K34">
        <v>36.28</v>
      </c>
      <c r="L34">
        <v>36.28</v>
      </c>
      <c r="M34">
        <v>36.28</v>
      </c>
      <c r="N34">
        <v>36.28</v>
      </c>
      <c r="O34">
        <v>36.28</v>
      </c>
      <c r="P34">
        <v>36.28</v>
      </c>
      <c r="Q34">
        <v>36.28</v>
      </c>
      <c r="R34">
        <v>36.28</v>
      </c>
      <c r="S34">
        <v>36.28</v>
      </c>
      <c r="T34">
        <v>36.28</v>
      </c>
      <c r="U34">
        <v>36.28</v>
      </c>
      <c r="V34">
        <v>36.28</v>
      </c>
      <c r="W34">
        <v>36.28</v>
      </c>
      <c r="X34">
        <v>34.450000000000003</v>
      </c>
      <c r="Y34">
        <v>34.450000000000003</v>
      </c>
      <c r="Z34">
        <v>36.28</v>
      </c>
      <c r="AA34">
        <v>34.450000000000003</v>
      </c>
      <c r="AB34">
        <v>35.67</v>
      </c>
    </row>
    <row r="35" spans="1:28" x14ac:dyDescent="0.25">
      <c r="A35" s="75">
        <v>44586</v>
      </c>
      <c r="B35">
        <v>33.770000000000003</v>
      </c>
      <c r="C35">
        <v>33.770000000000003</v>
      </c>
      <c r="D35">
        <v>33.770000000000003</v>
      </c>
      <c r="E35">
        <v>33.770000000000003</v>
      </c>
      <c r="F35">
        <v>33.770000000000003</v>
      </c>
      <c r="G35">
        <v>33.770000000000003</v>
      </c>
      <c r="H35">
        <v>38.81</v>
      </c>
      <c r="I35">
        <v>38.81</v>
      </c>
      <c r="J35">
        <v>38.81</v>
      </c>
      <c r="K35">
        <v>38.81</v>
      </c>
      <c r="L35">
        <v>38.81</v>
      </c>
      <c r="M35">
        <v>38.81</v>
      </c>
      <c r="N35">
        <v>38.81</v>
      </c>
      <c r="O35">
        <v>38.81</v>
      </c>
      <c r="P35">
        <v>38.81</v>
      </c>
      <c r="Q35">
        <v>38.81</v>
      </c>
      <c r="R35">
        <v>38.81</v>
      </c>
      <c r="S35">
        <v>38.81</v>
      </c>
      <c r="T35">
        <v>38.81</v>
      </c>
      <c r="U35">
        <v>38.81</v>
      </c>
      <c r="V35">
        <v>38.81</v>
      </c>
      <c r="W35">
        <v>38.81</v>
      </c>
      <c r="X35">
        <v>33.770000000000003</v>
      </c>
      <c r="Y35">
        <v>33.770000000000003</v>
      </c>
      <c r="Z35">
        <v>38.81</v>
      </c>
      <c r="AA35">
        <v>33.770000000000003</v>
      </c>
      <c r="AB35">
        <v>37.130000000000003</v>
      </c>
    </row>
    <row r="36" spans="1:28" x14ac:dyDescent="0.25">
      <c r="A36" s="75">
        <v>44587</v>
      </c>
      <c r="B36">
        <v>36.43</v>
      </c>
      <c r="C36">
        <v>36.43</v>
      </c>
      <c r="D36">
        <v>36.43</v>
      </c>
      <c r="E36">
        <v>36.43</v>
      </c>
      <c r="F36">
        <v>36.43</v>
      </c>
      <c r="G36">
        <v>36.43</v>
      </c>
      <c r="H36">
        <v>41.31</v>
      </c>
      <c r="I36">
        <v>41.31</v>
      </c>
      <c r="J36">
        <v>41.31</v>
      </c>
      <c r="K36">
        <v>41.31</v>
      </c>
      <c r="L36">
        <v>41.31</v>
      </c>
      <c r="M36">
        <v>41.31</v>
      </c>
      <c r="N36">
        <v>41.31</v>
      </c>
      <c r="O36">
        <v>41.31</v>
      </c>
      <c r="P36">
        <v>41.31</v>
      </c>
      <c r="Q36">
        <v>41.31</v>
      </c>
      <c r="R36">
        <v>41.31</v>
      </c>
      <c r="S36">
        <v>41.31</v>
      </c>
      <c r="T36">
        <v>41.31</v>
      </c>
      <c r="U36">
        <v>41.31</v>
      </c>
      <c r="V36">
        <v>41.31</v>
      </c>
      <c r="W36">
        <v>41.31</v>
      </c>
      <c r="X36">
        <v>36.43</v>
      </c>
      <c r="Y36">
        <v>36.43</v>
      </c>
      <c r="Z36">
        <v>41.31</v>
      </c>
      <c r="AA36">
        <v>36.43</v>
      </c>
      <c r="AB36">
        <v>39.68</v>
      </c>
    </row>
    <row r="37" spans="1:28" x14ac:dyDescent="0.25">
      <c r="A37" s="75">
        <v>44588</v>
      </c>
      <c r="B37">
        <v>37.979999999999997</v>
      </c>
      <c r="C37">
        <v>37.979999999999997</v>
      </c>
      <c r="D37">
        <v>37.979999999999997</v>
      </c>
      <c r="E37">
        <v>37.979999999999997</v>
      </c>
      <c r="F37">
        <v>37.979999999999997</v>
      </c>
      <c r="G37">
        <v>37.979999999999997</v>
      </c>
      <c r="H37">
        <v>40.71</v>
      </c>
      <c r="I37">
        <v>40.71</v>
      </c>
      <c r="J37">
        <v>40.71</v>
      </c>
      <c r="K37">
        <v>40.71</v>
      </c>
      <c r="L37">
        <v>40.71</v>
      </c>
      <c r="M37">
        <v>40.71</v>
      </c>
      <c r="N37">
        <v>40.71</v>
      </c>
      <c r="O37">
        <v>40.71</v>
      </c>
      <c r="P37">
        <v>40.71</v>
      </c>
      <c r="Q37">
        <v>40.71</v>
      </c>
      <c r="R37">
        <v>40.71</v>
      </c>
      <c r="S37">
        <v>40.71</v>
      </c>
      <c r="T37">
        <v>40.71</v>
      </c>
      <c r="U37">
        <v>40.71</v>
      </c>
      <c r="V37">
        <v>40.71</v>
      </c>
      <c r="W37">
        <v>40.71</v>
      </c>
      <c r="X37">
        <v>37.979999999999997</v>
      </c>
      <c r="Y37">
        <v>37.979999999999997</v>
      </c>
      <c r="Z37">
        <v>40.71</v>
      </c>
      <c r="AA37">
        <v>37.979999999999997</v>
      </c>
      <c r="AB37">
        <v>39.799999999999997</v>
      </c>
    </row>
    <row r="38" spans="1:28" x14ac:dyDescent="0.25">
      <c r="A38" s="75">
        <v>44589</v>
      </c>
      <c r="B38">
        <v>38.36</v>
      </c>
      <c r="C38">
        <v>38.36</v>
      </c>
      <c r="D38">
        <v>38.36</v>
      </c>
      <c r="E38">
        <v>38.36</v>
      </c>
      <c r="F38">
        <v>38.36</v>
      </c>
      <c r="G38">
        <v>38.36</v>
      </c>
      <c r="H38">
        <v>38.64</v>
      </c>
      <c r="I38">
        <v>38.64</v>
      </c>
      <c r="J38">
        <v>38.64</v>
      </c>
      <c r="K38">
        <v>38.64</v>
      </c>
      <c r="L38">
        <v>38.64</v>
      </c>
      <c r="M38">
        <v>38.64</v>
      </c>
      <c r="N38">
        <v>38.64</v>
      </c>
      <c r="O38">
        <v>38.64</v>
      </c>
      <c r="P38">
        <v>38.64</v>
      </c>
      <c r="Q38">
        <v>38.64</v>
      </c>
      <c r="R38">
        <v>38.64</v>
      </c>
      <c r="S38">
        <v>38.64</v>
      </c>
      <c r="T38">
        <v>38.64</v>
      </c>
      <c r="U38">
        <v>38.64</v>
      </c>
      <c r="V38">
        <v>38.64</v>
      </c>
      <c r="W38">
        <v>38.64</v>
      </c>
      <c r="X38">
        <v>38.36</v>
      </c>
      <c r="Y38">
        <v>38.36</v>
      </c>
      <c r="Z38">
        <v>38.64</v>
      </c>
      <c r="AA38">
        <v>38.36</v>
      </c>
      <c r="AB38">
        <v>38.549999999999997</v>
      </c>
    </row>
    <row r="39" spans="1:28" x14ac:dyDescent="0.25">
      <c r="A39" s="75">
        <v>44590</v>
      </c>
      <c r="B39">
        <v>38.36</v>
      </c>
      <c r="C39">
        <v>38.36</v>
      </c>
      <c r="D39">
        <v>38.36</v>
      </c>
      <c r="E39">
        <v>38.36</v>
      </c>
      <c r="F39">
        <v>38.36</v>
      </c>
      <c r="G39">
        <v>38.36</v>
      </c>
      <c r="H39">
        <v>38.64</v>
      </c>
      <c r="I39">
        <v>38.64</v>
      </c>
      <c r="J39">
        <v>38.64</v>
      </c>
      <c r="K39">
        <v>38.64</v>
      </c>
      <c r="L39">
        <v>38.64</v>
      </c>
      <c r="M39">
        <v>38.64</v>
      </c>
      <c r="N39">
        <v>38.64</v>
      </c>
      <c r="O39">
        <v>38.64</v>
      </c>
      <c r="P39">
        <v>38.64</v>
      </c>
      <c r="Q39">
        <v>38.64</v>
      </c>
      <c r="R39">
        <v>38.64</v>
      </c>
      <c r="S39">
        <v>38.64</v>
      </c>
      <c r="T39">
        <v>38.64</v>
      </c>
      <c r="U39">
        <v>38.64</v>
      </c>
      <c r="V39">
        <v>38.64</v>
      </c>
      <c r="W39">
        <v>38.64</v>
      </c>
      <c r="X39">
        <v>38.36</v>
      </c>
      <c r="Y39">
        <v>38.36</v>
      </c>
      <c r="Z39">
        <v>38.64</v>
      </c>
      <c r="AA39">
        <v>38.36</v>
      </c>
      <c r="AB39">
        <v>38.549999999999997</v>
      </c>
    </row>
    <row r="40" spans="1:28" x14ac:dyDescent="0.25">
      <c r="A40" s="75">
        <v>44591</v>
      </c>
      <c r="B40">
        <v>31.52</v>
      </c>
      <c r="C40">
        <v>31.52</v>
      </c>
      <c r="D40">
        <v>31.52</v>
      </c>
      <c r="E40">
        <v>31.52</v>
      </c>
      <c r="F40">
        <v>31.52</v>
      </c>
      <c r="G40">
        <v>31.52</v>
      </c>
      <c r="H40">
        <v>31.52</v>
      </c>
      <c r="I40">
        <v>31.52</v>
      </c>
      <c r="J40">
        <v>31.52</v>
      </c>
      <c r="K40">
        <v>31.52</v>
      </c>
      <c r="L40">
        <v>31.52</v>
      </c>
      <c r="M40">
        <v>31.52</v>
      </c>
      <c r="N40">
        <v>31.52</v>
      </c>
      <c r="O40">
        <v>31.52</v>
      </c>
      <c r="P40">
        <v>31.52</v>
      </c>
      <c r="Q40">
        <v>31.52</v>
      </c>
      <c r="R40">
        <v>31.52</v>
      </c>
      <c r="S40">
        <v>31.52</v>
      </c>
      <c r="T40">
        <v>31.52</v>
      </c>
      <c r="U40">
        <v>31.52</v>
      </c>
      <c r="V40">
        <v>31.52</v>
      </c>
      <c r="W40">
        <v>31.52</v>
      </c>
      <c r="X40">
        <v>31.52</v>
      </c>
      <c r="Y40">
        <v>31.52</v>
      </c>
      <c r="Z40">
        <v>0</v>
      </c>
      <c r="AA40">
        <v>31.52</v>
      </c>
      <c r="AB40">
        <v>31.52</v>
      </c>
    </row>
    <row r="41" spans="1:28" x14ac:dyDescent="0.25">
      <c r="A41" s="75">
        <v>44592</v>
      </c>
      <c r="B41">
        <v>31.52</v>
      </c>
      <c r="C41">
        <v>31.52</v>
      </c>
      <c r="D41">
        <v>31.52</v>
      </c>
      <c r="E41">
        <v>31.52</v>
      </c>
      <c r="F41">
        <v>31.52</v>
      </c>
      <c r="G41">
        <v>31.52</v>
      </c>
      <c r="H41">
        <v>37.22</v>
      </c>
      <c r="I41">
        <v>37.22</v>
      </c>
      <c r="J41">
        <v>37.22</v>
      </c>
      <c r="K41">
        <v>37.22</v>
      </c>
      <c r="L41">
        <v>37.22</v>
      </c>
      <c r="M41">
        <v>37.22</v>
      </c>
      <c r="N41">
        <v>37.22</v>
      </c>
      <c r="O41">
        <v>37.22</v>
      </c>
      <c r="P41">
        <v>37.22</v>
      </c>
      <c r="Q41">
        <v>37.22</v>
      </c>
      <c r="R41">
        <v>37.22</v>
      </c>
      <c r="S41">
        <v>37.22</v>
      </c>
      <c r="T41">
        <v>37.22</v>
      </c>
      <c r="U41">
        <v>37.22</v>
      </c>
      <c r="V41">
        <v>37.22</v>
      </c>
      <c r="W41">
        <v>37.22</v>
      </c>
      <c r="X41">
        <v>31.52</v>
      </c>
      <c r="Y41">
        <v>31.52</v>
      </c>
      <c r="Z41">
        <v>37.22</v>
      </c>
      <c r="AA41">
        <v>31.52</v>
      </c>
      <c r="AB41">
        <v>35.32</v>
      </c>
    </row>
    <row r="43" spans="1:28" hidden="1" x14ac:dyDescent="0.25">
      <c r="A43" t="s">
        <v>228</v>
      </c>
    </row>
    <row r="44" spans="1:28" x14ac:dyDescent="0.25">
      <c r="A44" t="s">
        <v>205</v>
      </c>
      <c r="B44" s="125">
        <v>39.190860215053824</v>
      </c>
    </row>
    <row r="45" spans="1:28" ht="15.75" x14ac:dyDescent="0.25">
      <c r="A45" t="s">
        <v>353</v>
      </c>
      <c r="B45" s="216">
        <v>3.9190000000000003E-2</v>
      </c>
      <c r="C45" s="92" t="s">
        <v>250</v>
      </c>
    </row>
  </sheetData>
  <printOptions horizontalCentered="1"/>
  <pageMargins left="0" right="0" top="0.5" bottom="0.5" header="0.3" footer="0.2"/>
  <pageSetup scale="66" orientation="landscape" horizontalDpi="90" verticalDpi="90" r:id="rId1"/>
  <headerFooter alignWithMargins="0">
    <oddFooter>&amp;L&amp;Z&amp;F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D02A5BBF372640A490A16CCB351827" ma:contentTypeVersion="16" ma:contentTypeDescription="" ma:contentTypeScope="" ma:versionID="a889ad9429d511475e00811ceeccba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2024-04-30T07:00:00+00:00</OpenedDate>
    <SignificantOrder xmlns="dc463f71-b30c-4ab2-9473-d307f9d35888">false</SignificantOrder>
    <Date1 xmlns="dc463f71-b30c-4ab2-9473-d307f9d35888">2024-05-03T07:00:00+00:00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BB1D59F-4B20-4FA6-82C8-A42DA69AA118}"/>
</file>

<file path=customXml/itemProps2.xml><?xml version="1.0" encoding="utf-8"?>
<ds:datastoreItem xmlns:ds="http://schemas.openxmlformats.org/officeDocument/2006/customXml" ds:itemID="{F4A89965-6A5F-4458-B7C7-304B586FB5E5}"/>
</file>

<file path=customXml/itemProps3.xml><?xml version="1.0" encoding="utf-8"?>
<ds:datastoreItem xmlns:ds="http://schemas.openxmlformats.org/officeDocument/2006/customXml" ds:itemID="{AD99C84C-4626-41F5-8718-591510A2CFBD}"/>
</file>

<file path=customXml/itemProps4.xml><?xml version="1.0" encoding="utf-8"?>
<ds:datastoreItem xmlns:ds="http://schemas.openxmlformats.org/officeDocument/2006/customXml" ds:itemID="{ABA8BFFD-9D38-49FA-9115-E3DD5D3A43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56</vt:i4>
      </vt:variant>
    </vt:vector>
  </HeadingPairs>
  <TitlesOfParts>
    <vt:vector size="56" baseType="lpstr">
      <vt:lpstr>Orig</vt:lpstr>
      <vt:lpstr>play</vt:lpstr>
      <vt:lpstr>Reporting- SEF 31</vt:lpstr>
      <vt:lpstr>REDACTED</vt:lpstr>
      <vt:lpstr>Exh. SEF-4 p 1 PPA Costs (R)</vt:lpstr>
      <vt:lpstr>Exh. SEF-4 p 2 Fixed Costs</vt:lpstr>
      <vt:lpstr>Inventory Tracking (R))</vt:lpstr>
      <vt:lpstr>Contract Details  (R)</vt:lpstr>
      <vt:lpstr>K - Mid-C Prices 01-22</vt:lpstr>
      <vt:lpstr>Dec</vt:lpstr>
      <vt:lpstr>C - Sched 139 Billed 12-22 </vt:lpstr>
      <vt:lpstr>G - PPA KWHs n Price (R)</vt:lpstr>
      <vt:lpstr>K - Mid-C Prices 12-22</vt:lpstr>
      <vt:lpstr>Nov</vt:lpstr>
      <vt:lpstr>C - Sched 139 Billed 11-22 </vt:lpstr>
      <vt:lpstr>G - PPA KWHs Price 11-22 (R) </vt:lpstr>
      <vt:lpstr>K - Mid-C Prices 11-22</vt:lpstr>
      <vt:lpstr>Oct</vt:lpstr>
      <vt:lpstr>C - Sched 139 Billed 10-22 </vt:lpstr>
      <vt:lpstr>G - PPA KWHs and Price10-22 (R)</vt:lpstr>
      <vt:lpstr>K - Mid-C Prices 10-22</vt:lpstr>
      <vt:lpstr>Sep</vt:lpstr>
      <vt:lpstr>C - Sched 139 Billed 9-22 </vt:lpstr>
      <vt:lpstr>G - PPA KWHs n Price (10)(R)</vt:lpstr>
      <vt:lpstr>K - Mid-C Prices 09-22</vt:lpstr>
      <vt:lpstr>Aug</vt:lpstr>
      <vt:lpstr>C - Sched 139 Billed 8-22 </vt:lpstr>
      <vt:lpstr>G - PPA KWHs and Price (9)(R)</vt:lpstr>
      <vt:lpstr>K - Mid-C Prices 08-22</vt:lpstr>
      <vt:lpstr>Jul</vt:lpstr>
      <vt:lpstr>C - Sched 139 Billed 7-22 </vt:lpstr>
      <vt:lpstr>G - PPA KWHs and Price (8)(R)</vt:lpstr>
      <vt:lpstr>K - Mid-C Prices 07-22</vt:lpstr>
      <vt:lpstr>Jun</vt:lpstr>
      <vt:lpstr>C - Sched 139 Billed 6-22 </vt:lpstr>
      <vt:lpstr>G - PPA KWHs and Price (7)(R)</vt:lpstr>
      <vt:lpstr>K - Mid-C Prices 06-22</vt:lpstr>
      <vt:lpstr>May</vt:lpstr>
      <vt:lpstr>C - Sched 139 Billed 5-22 </vt:lpstr>
      <vt:lpstr>PPA KWK and PRIC (R)</vt:lpstr>
      <vt:lpstr>K - Mid-C Prices 05-22</vt:lpstr>
      <vt:lpstr>Apr</vt:lpstr>
      <vt:lpstr>C - Sched 139 Billed 4-22 </vt:lpstr>
      <vt:lpstr>G - PPA KWHs and Price (5)(R)</vt:lpstr>
      <vt:lpstr>K - Mid-C Prices 04-22</vt:lpstr>
      <vt:lpstr>Mar</vt:lpstr>
      <vt:lpstr>C - Sched 139 Billed 3-22 </vt:lpstr>
      <vt:lpstr>G - PPA KWHs and Price (4) (R)</vt:lpstr>
      <vt:lpstr>K - Mid-C Prices 03-22</vt:lpstr>
      <vt:lpstr>Feb</vt:lpstr>
      <vt:lpstr>C - Sched 139 Billed 2-22 </vt:lpstr>
      <vt:lpstr>G - PPA KWHs and Price- (R)</vt:lpstr>
      <vt:lpstr>K - Mid-C Prices 02-22</vt:lpstr>
      <vt:lpstr>Jan</vt:lpstr>
      <vt:lpstr>C - Sched 139 Billed 1-22 </vt:lpstr>
      <vt:lpstr>G - PPA KWHs and Price (R)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Schnackel, Bob</cp:lastModifiedBy>
  <cp:lastPrinted>2023-01-05T22:46:39Z</cp:lastPrinted>
  <dcterms:created xsi:type="dcterms:W3CDTF">2020-08-12T17:38:12Z</dcterms:created>
  <dcterms:modified xsi:type="dcterms:W3CDTF">2024-04-26T18:31:04Z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0x0101006E56B4D1795A2E4DB2F0B01679ED314A004BD02A5BBF372640A490A16CCB351827</vt:lpwstr>
  </property>
  <property fmtid="{D5CDD505-2E9C-101B-9397-08002B2CF9AE}" pid="3" name="_docset_NoMedatataSyncRequired">
    <vt:lpwstr>False</vt:lpwstr>
  </property>
</Properties>
</file>