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Sheet1!$A$1:$O$73</definedName>
    <definedName name="_xlnm.Print_Titles" localSheetId="0">Sheet1!$1:$8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7" i="1" l="1"/>
  <c r="N57" i="1"/>
  <c r="M57" i="1"/>
  <c r="O56" i="1"/>
  <c r="N56" i="1"/>
  <c r="M56" i="1"/>
  <c r="O53" i="1"/>
  <c r="N53" i="1"/>
  <c r="M53" i="1"/>
  <c r="O50" i="1"/>
  <c r="N50" i="1"/>
  <c r="M50" i="1"/>
  <c r="O47" i="1"/>
  <c r="N47" i="1"/>
  <c r="M47" i="1"/>
  <c r="O44" i="1"/>
  <c r="N44" i="1"/>
  <c r="M44" i="1"/>
  <c r="O41" i="1"/>
  <c r="N41" i="1"/>
  <c r="M41" i="1"/>
  <c r="O35" i="1"/>
  <c r="N35" i="1"/>
  <c r="M35" i="1"/>
  <c r="O33" i="1"/>
  <c r="N33" i="1"/>
  <c r="M33" i="1"/>
  <c r="O32" i="1"/>
  <c r="N32" i="1"/>
  <c r="M32" i="1"/>
  <c r="O26" i="1"/>
  <c r="N26" i="1"/>
  <c r="M26" i="1"/>
  <c r="O24" i="1"/>
  <c r="N24" i="1"/>
  <c r="M24" i="1"/>
  <c r="O23" i="1"/>
  <c r="N23" i="1"/>
  <c r="M23" i="1"/>
  <c r="O21" i="1"/>
  <c r="N21" i="1"/>
  <c r="M21" i="1"/>
  <c r="O20" i="1"/>
  <c r="N20" i="1"/>
  <c r="M20" i="1"/>
  <c r="O12" i="1"/>
  <c r="N12" i="1"/>
  <c r="M12" i="1"/>
  <c r="O9" i="1"/>
  <c r="N9" i="1"/>
  <c r="M9" i="1"/>
  <c r="G60" i="1"/>
  <c r="G59" i="1"/>
  <c r="F60" i="1"/>
  <c r="F59" i="1"/>
  <c r="E60" i="1"/>
  <c r="E59" i="1"/>
  <c r="O59" i="1" l="1"/>
  <c r="O64" i="1" s="1"/>
  <c r="O68" i="1" s="1"/>
  <c r="M59" i="1"/>
  <c r="M64" i="1" s="1"/>
  <c r="M68" i="1" s="1"/>
  <c r="N60" i="1"/>
  <c r="N65" i="1" s="1"/>
  <c r="N69" i="1" s="1"/>
  <c r="M60" i="1"/>
  <c r="M65" i="1" s="1"/>
  <c r="M69" i="1" s="1"/>
  <c r="N59" i="1"/>
  <c r="N64" i="1" s="1"/>
  <c r="N68" i="1" s="1"/>
  <c r="O60" i="1"/>
  <c r="O65" i="1" s="1"/>
  <c r="O69" i="1" s="1"/>
  <c r="M61" i="1" l="1"/>
  <c r="N61" i="1"/>
  <c r="O61" i="1"/>
  <c r="G61" i="1"/>
  <c r="F61" i="1"/>
  <c r="E61" i="1"/>
</calcChain>
</file>

<file path=xl/sharedStrings.xml><?xml version="1.0" encoding="utf-8"?>
<sst xmlns="http://schemas.openxmlformats.org/spreadsheetml/2006/main" count="69" uniqueCount="37">
  <si>
    <t>WA-E</t>
  </si>
  <si>
    <t>WA-G</t>
  </si>
  <si>
    <t>Total</t>
  </si>
  <si>
    <t>Line #</t>
  </si>
  <si>
    <t>Distribution Management</t>
  </si>
  <si>
    <t>System - ADMS/OMS</t>
  </si>
  <si>
    <t>Gas Non-Revenue Prog</t>
  </si>
  <si>
    <t>Clean Energy Fund 2</t>
  </si>
  <si>
    <t>EV Transportation</t>
  </si>
  <si>
    <t>Customer Experience</t>
  </si>
  <si>
    <t>Customer Trans. Systems</t>
  </si>
  <si>
    <t>Distribution System Enhanc.</t>
  </si>
  <si>
    <t>Electric Replace &amp; Relocate</t>
  </si>
  <si>
    <t>Energy Deliv. Mod. &amp; Effic.</t>
  </si>
  <si>
    <t>Energy Res. Mod. &amp; Effic.</t>
  </si>
  <si>
    <t>Gas Aldyl-A Pipe Replace</t>
  </si>
  <si>
    <t>Gas Meter Change Prog</t>
  </si>
  <si>
    <t>Substation - New Capacity</t>
  </si>
  <si>
    <t xml:space="preserve"> </t>
  </si>
  <si>
    <t>Substation - Rebuilds</t>
  </si>
  <si>
    <t>Wildfire Hardening Prog</t>
  </si>
  <si>
    <t>Grand Total</t>
  </si>
  <si>
    <t>Wood Pole Replacement</t>
  </si>
  <si>
    <t>Enterprise Network Infra</t>
  </si>
  <si>
    <t>O&amp;M Offsets Removed</t>
  </si>
  <si>
    <r>
      <t xml:space="preserve">Total O&amp;M Offsets  for PC Capital  Adjustments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</si>
  <si>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Percentage Disallowed</t>
    </r>
    <r>
      <rPr>
        <b/>
        <vertAlign val="superscript"/>
        <sz val="11"/>
        <color theme="1"/>
        <rFont val="Calibri"/>
        <family val="2"/>
        <scheme val="minor"/>
      </rPr>
      <t xml:space="preserve"> 2</t>
    </r>
  </si>
  <si>
    <t>Source:</t>
  </si>
  <si>
    <t>(1) Ex. EMA-6, pages 17-22.</t>
  </si>
  <si>
    <t>Revenue Requirement:</t>
  </si>
  <si>
    <t>Operating Income:</t>
  </si>
  <si>
    <t>Tax Rate</t>
  </si>
  <si>
    <t>Exhibit SC-42</t>
  </si>
  <si>
    <t>Avista Corporation</t>
  </si>
  <si>
    <t>Docket Nos. UE-220053 &amp; UG-220054</t>
  </si>
  <si>
    <t>Table 21 Reversal of O&amp;M Cost Offsets</t>
  </si>
  <si>
    <t>(2)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</si>
</sst>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0" xfId="0" quotePrefix="1" applyFont="1" applyBorder="1" applyAlignment="1">
      <alignment horizontal="center"/>
    </xf>
    <xf numFmtId="165" fontId="0" fillId="0" borderId="0" xfId="2" applyNumberFormat="1" applyFont="1" applyBorder="1"/>
    <xf numFmtId="164" fontId="0" fillId="0" borderId="0" xfId="1" applyNumberFormat="1" applyFont="1" applyBorder="1"/>
    <xf numFmtId="0" fontId="2" fillId="0" borderId="0" xfId="0" applyFont="1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164" fontId="0" fillId="0" borderId="2" xfId="1" applyNumberFormat="1" applyFont="1" applyBorder="1"/>
    <xf numFmtId="0" fontId="2" fillId="0" borderId="7" xfId="0" applyFont="1" applyBorder="1"/>
    <xf numFmtId="0" fontId="2" fillId="0" borderId="9" xfId="0" applyFont="1" applyBorder="1"/>
    <xf numFmtId="165" fontId="0" fillId="0" borderId="7" xfId="2" applyNumberFormat="1" applyFont="1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3" xfId="0" applyFont="1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65" fontId="2" fillId="0" borderId="0" xfId="2" applyNumberFormat="1" applyFont="1" applyBorder="1"/>
    <xf numFmtId="165" fontId="2" fillId="0" borderId="7" xfId="2" applyNumberFormat="1" applyFont="1" applyBorder="1"/>
    <xf numFmtId="165" fontId="2" fillId="0" borderId="2" xfId="2" applyNumberFormat="1" applyFont="1" applyBorder="1"/>
    <xf numFmtId="165" fontId="2" fillId="0" borderId="9" xfId="2" applyNumberFormat="1" applyFont="1" applyBorder="1"/>
    <xf numFmtId="0" fontId="0" fillId="2" borderId="11" xfId="0" applyFill="1" applyBorder="1"/>
    <xf numFmtId="164" fontId="0" fillId="0" borderId="3" xfId="1" applyNumberFormat="1" applyFont="1" applyBorder="1"/>
    <xf numFmtId="164" fontId="0" fillId="0" borderId="8" xfId="1" applyNumberFormat="1" applyFont="1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4" xfId="0" applyFont="1" applyBorder="1"/>
    <xf numFmtId="165" fontId="2" fillId="0" borderId="4" xfId="2" applyNumberFormat="1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/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0" fontId="0" fillId="0" borderId="0" xfId="3" applyNumberFormat="1" applyFont="1" applyBorder="1"/>
    <xf numFmtId="10" fontId="0" fillId="0" borderId="2" xfId="3" applyNumberFormat="1" applyFont="1" applyBorder="1"/>
    <xf numFmtId="10" fontId="0" fillId="0" borderId="6" xfId="3" applyNumberFormat="1" applyFont="1" applyBorder="1"/>
    <xf numFmtId="10" fontId="0" fillId="0" borderId="6" xfId="3" applyNumberFormat="1" applyFont="1" applyBorder="1" applyAlignment="1">
      <alignment wrapText="1"/>
    </xf>
    <xf numFmtId="10" fontId="0" fillId="0" borderId="0" xfId="3" applyNumberFormat="1" applyFont="1" applyBorder="1" applyAlignment="1">
      <alignment wrapText="1"/>
    </xf>
    <xf numFmtId="10" fontId="0" fillId="0" borderId="8" xfId="3" applyNumberFormat="1" applyFont="1" applyBorder="1" applyAlignment="1">
      <alignment wrapText="1"/>
    </xf>
    <xf numFmtId="10" fontId="0" fillId="0" borderId="2" xfId="3" applyNumberFormat="1" applyFont="1" applyBorder="1" applyAlignment="1">
      <alignment wrapText="1"/>
    </xf>
    <xf numFmtId="0" fontId="0" fillId="0" borderId="0" xfId="0" applyFill="1"/>
    <xf numFmtId="165" fontId="2" fillId="0" borderId="11" xfId="2" applyNumberFormat="1" applyFont="1" applyBorder="1"/>
    <xf numFmtId="0" fontId="0" fillId="0" borderId="3" xfId="0" applyBorder="1"/>
    <xf numFmtId="0" fontId="2" fillId="0" borderId="10" xfId="0" applyFont="1" applyBorder="1" applyAlignment="1">
      <alignment horizontal="center"/>
    </xf>
    <xf numFmtId="165" fontId="0" fillId="0" borderId="13" xfId="2" applyNumberFormat="1" applyFont="1" applyBorder="1"/>
    <xf numFmtId="0" fontId="0" fillId="0" borderId="10" xfId="0" applyBorder="1" applyAlignment="1">
      <alignment wrapText="1"/>
    </xf>
    <xf numFmtId="165" fontId="2" fillId="0" borderId="13" xfId="2" applyNumberFormat="1" applyFont="1" applyBorder="1"/>
    <xf numFmtId="165" fontId="2" fillId="0" borderId="10" xfId="2" applyNumberFormat="1" applyFont="1" applyBorder="1"/>
    <xf numFmtId="165" fontId="2" fillId="0" borderId="15" xfId="2" applyNumberFormat="1" applyFont="1" applyBorder="1"/>
    <xf numFmtId="0" fontId="2" fillId="0" borderId="8" xfId="0" applyFont="1" applyBorder="1" applyAlignment="1">
      <alignment horizontal="center"/>
    </xf>
    <xf numFmtId="10" fontId="0" fillId="0" borderId="8" xfId="3" applyNumberFormat="1" applyFont="1" applyBorder="1"/>
    <xf numFmtId="0" fontId="0" fillId="0" borderId="14" xfId="0" applyBorder="1"/>
    <xf numFmtId="10" fontId="0" fillId="0" borderId="7" xfId="3" applyNumberFormat="1" applyFont="1" applyBorder="1"/>
    <xf numFmtId="10" fontId="0" fillId="0" borderId="9" xfId="3" applyNumberFormat="1" applyFont="1" applyBorder="1"/>
    <xf numFmtId="10" fontId="0" fillId="0" borderId="13" xfId="3" applyNumberFormat="1" applyFont="1" applyBorder="1"/>
    <xf numFmtId="10" fontId="0" fillId="0" borderId="13" xfId="3" applyNumberFormat="1" applyFont="1" applyBorder="1" applyAlignment="1">
      <alignment wrapText="1"/>
    </xf>
    <xf numFmtId="10" fontId="0" fillId="0" borderId="10" xfId="3" applyNumberFormat="1" applyFont="1" applyBorder="1" applyAlignment="1">
      <alignment wrapText="1"/>
    </xf>
    <xf numFmtId="10" fontId="0" fillId="0" borderId="10" xfId="3" applyNumberFormat="1" applyFont="1" applyBorder="1"/>
    <xf numFmtId="165" fontId="0" fillId="0" borderId="2" xfId="2" applyNumberFormat="1" applyFont="1" applyBorder="1"/>
    <xf numFmtId="165" fontId="0" fillId="0" borderId="10" xfId="2" applyNumberFormat="1" applyFont="1" applyBorder="1"/>
    <xf numFmtId="165" fontId="0" fillId="0" borderId="9" xfId="2" applyNumberFormat="1" applyFont="1" applyBorder="1"/>
    <xf numFmtId="0" fontId="2" fillId="0" borderId="12" xfId="0" applyFont="1" applyBorder="1" applyAlignment="1">
      <alignment horizontal="center"/>
    </xf>
    <xf numFmtId="164" fontId="0" fillId="0" borderId="10" xfId="1" applyNumberFormat="1" applyFont="1" applyBorder="1"/>
    <xf numFmtId="164" fontId="0" fillId="0" borderId="13" xfId="1" applyNumberFormat="1" applyFont="1" applyBorder="1"/>
    <xf numFmtId="165" fontId="0" fillId="0" borderId="8" xfId="2" applyNumberFormat="1" applyFont="1" applyBorder="1"/>
    <xf numFmtId="0" fontId="2" fillId="0" borderId="10" xfId="0" quotePrefix="1" applyFont="1" applyBorder="1" applyAlignment="1">
      <alignment horizontal="center"/>
    </xf>
    <xf numFmtId="0" fontId="2" fillId="0" borderId="14" xfId="0" applyFont="1" applyBorder="1"/>
    <xf numFmtId="0" fontId="0" fillId="0" borderId="0" xfId="0" applyAlignment="1">
      <alignment horizontal="center"/>
    </xf>
    <xf numFmtId="0" fontId="0" fillId="0" borderId="0" xfId="0" applyFont="1" applyBorder="1"/>
    <xf numFmtId="165" fontId="2" fillId="0" borderId="0" xfId="2" applyNumberFormat="1" applyFont="1"/>
    <xf numFmtId="9" fontId="0" fillId="0" borderId="0" xfId="3" applyFont="1"/>
    <xf numFmtId="0" fontId="4" fillId="0" borderId="0" xfId="0" applyFont="1"/>
    <xf numFmtId="0" fontId="2" fillId="0" borderId="0" xfId="0" applyFont="1" applyFill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6" xfId="0" applyFont="1" applyBorder="1"/>
    <xf numFmtId="0" fontId="0" fillId="0" borderId="6" xfId="0" applyFont="1" applyBorder="1"/>
    <xf numFmtId="0" fontId="0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6"/>
  <sheetViews>
    <sheetView showGridLines="0" tabSelected="1" workbookViewId="0">
      <pane xSplit="4" ySplit="5" topLeftCell="E69" activePane="bottomRight" state="frozen"/>
      <selection pane="topRight" activeCell="E1" sqref="E1"/>
      <selection pane="bottomLeft" activeCell="A4" sqref="A4"/>
      <selection pane="bottomRight" activeCell="B73" sqref="B73"/>
    </sheetView>
  </sheetViews>
  <sheetFormatPr defaultRowHeight="14.25" x14ac:dyDescent="0.45"/>
  <cols>
    <col min="1" max="1" width="7.53125" customWidth="1"/>
    <col min="2" max="2" width="16.53125" customWidth="1"/>
    <col min="5" max="5" width="14.19921875" customWidth="1"/>
    <col min="6" max="6" width="14.796875" customWidth="1"/>
    <col min="7" max="7" width="13.796875" customWidth="1"/>
    <col min="8" max="8" width="2.46484375" customWidth="1"/>
    <col min="9" max="9" width="10.265625" customWidth="1"/>
    <col min="10" max="10" width="10.19921875" bestFit="1" customWidth="1"/>
    <col min="12" max="12" width="2.19921875" customWidth="1"/>
    <col min="13" max="13" width="12.53125" customWidth="1"/>
    <col min="14" max="14" width="14.46484375" customWidth="1"/>
    <col min="15" max="15" width="13" customWidth="1"/>
  </cols>
  <sheetData>
    <row r="1" spans="1:15" x14ac:dyDescent="0.45">
      <c r="A1" s="84" t="s">
        <v>33</v>
      </c>
      <c r="N1" s="53"/>
      <c r="O1" s="85" t="s">
        <v>32</v>
      </c>
    </row>
    <row r="2" spans="1:15" x14ac:dyDescent="0.45">
      <c r="A2" t="s">
        <v>34</v>
      </c>
      <c r="N2" s="53"/>
      <c r="O2" s="85"/>
    </row>
    <row r="3" spans="1:15" x14ac:dyDescent="0.45">
      <c r="A3" s="1"/>
      <c r="N3" s="53"/>
      <c r="O3" s="85"/>
    </row>
    <row r="5" spans="1:15" ht="15.75" x14ac:dyDescent="0.45">
      <c r="A5" s="23"/>
      <c r="B5" s="4"/>
      <c r="C5" s="6"/>
      <c r="D5" s="6"/>
      <c r="E5" s="93" t="s">
        <v>25</v>
      </c>
      <c r="F5" s="93"/>
      <c r="G5" s="93"/>
      <c r="H5" s="33"/>
      <c r="I5" s="94" t="s">
        <v>26</v>
      </c>
      <c r="J5" s="95"/>
      <c r="K5" s="95"/>
      <c r="L5" s="4"/>
      <c r="M5" s="96" t="s">
        <v>24</v>
      </c>
      <c r="N5" s="96"/>
      <c r="O5" s="97"/>
    </row>
    <row r="6" spans="1:15" x14ac:dyDescent="0.45">
      <c r="A6" s="24"/>
      <c r="B6" s="8"/>
      <c r="C6" s="9"/>
      <c r="D6" s="9"/>
      <c r="E6" s="3"/>
      <c r="F6" s="74"/>
      <c r="G6" s="3"/>
      <c r="H6" s="9"/>
      <c r="I6" s="23"/>
      <c r="J6" s="8"/>
      <c r="K6" s="55"/>
      <c r="L6" s="6"/>
      <c r="M6" s="4"/>
      <c r="N6" s="23"/>
      <c r="O6" s="6"/>
    </row>
    <row r="7" spans="1:15" x14ac:dyDescent="0.45">
      <c r="A7" s="25" t="s">
        <v>3</v>
      </c>
      <c r="B7" s="15"/>
      <c r="C7" s="16"/>
      <c r="D7" s="16"/>
      <c r="E7" s="10">
        <v>2022</v>
      </c>
      <c r="F7" s="56">
        <v>2023</v>
      </c>
      <c r="G7" s="5">
        <v>2024</v>
      </c>
      <c r="H7" s="9"/>
      <c r="I7" s="78">
        <v>2022</v>
      </c>
      <c r="J7" s="40">
        <v>2023</v>
      </c>
      <c r="K7" s="62">
        <v>2024</v>
      </c>
      <c r="L7" s="42"/>
      <c r="M7" s="10">
        <v>2022</v>
      </c>
      <c r="N7" s="56">
        <v>2023</v>
      </c>
      <c r="O7" s="41">
        <v>2024</v>
      </c>
    </row>
    <row r="8" spans="1:15" x14ac:dyDescent="0.45">
      <c r="A8" s="23"/>
      <c r="B8" s="8"/>
      <c r="C8" s="9"/>
      <c r="D8" s="9"/>
      <c r="E8" s="4"/>
      <c r="F8" s="24"/>
      <c r="G8" s="8"/>
      <c r="H8" s="6"/>
      <c r="I8" s="9"/>
      <c r="J8" s="8"/>
      <c r="K8" s="7"/>
      <c r="L8" s="9"/>
      <c r="M8" s="23"/>
      <c r="N8" s="24"/>
      <c r="O8" s="9"/>
    </row>
    <row r="9" spans="1:15" x14ac:dyDescent="0.45">
      <c r="A9" s="26">
        <v>1</v>
      </c>
      <c r="B9" s="8" t="s">
        <v>4</v>
      </c>
      <c r="C9" s="9"/>
      <c r="D9" s="9" t="s">
        <v>0</v>
      </c>
      <c r="E9" s="11"/>
      <c r="F9" s="57">
        <v>12920</v>
      </c>
      <c r="G9" s="11">
        <v>19379</v>
      </c>
      <c r="H9" s="9"/>
      <c r="I9" s="65"/>
      <c r="J9" s="46">
        <v>1</v>
      </c>
      <c r="K9" s="48">
        <v>1</v>
      </c>
      <c r="L9" s="9"/>
      <c r="M9" s="11">
        <f>+E9*I9</f>
        <v>0</v>
      </c>
      <c r="N9" s="57">
        <f t="shared" ref="N9:O9" si="0">+F9*J9</f>
        <v>12920</v>
      </c>
      <c r="O9" s="20">
        <f t="shared" si="0"/>
        <v>19379</v>
      </c>
    </row>
    <row r="10" spans="1:15" x14ac:dyDescent="0.45">
      <c r="A10" s="27"/>
      <c r="B10" s="15" t="s">
        <v>5</v>
      </c>
      <c r="C10" s="16"/>
      <c r="D10" s="16"/>
      <c r="E10" s="17"/>
      <c r="F10" s="75"/>
      <c r="G10" s="17"/>
      <c r="H10" s="16"/>
      <c r="I10" s="66"/>
      <c r="J10" s="47"/>
      <c r="K10" s="63"/>
      <c r="L10" s="16"/>
      <c r="M10" s="15"/>
      <c r="N10" s="28"/>
      <c r="O10" s="16"/>
    </row>
    <row r="11" spans="1:15" x14ac:dyDescent="0.45">
      <c r="A11" s="26"/>
      <c r="B11" s="8"/>
      <c r="C11" s="9"/>
      <c r="D11" s="9"/>
      <c r="E11" s="12"/>
      <c r="F11" s="76"/>
      <c r="G11" s="12"/>
      <c r="H11" s="9"/>
      <c r="I11" s="65"/>
      <c r="J11" s="46"/>
      <c r="K11" s="48"/>
      <c r="L11" s="9"/>
      <c r="M11" s="8"/>
      <c r="N11" s="24"/>
      <c r="O11" s="9"/>
    </row>
    <row r="12" spans="1:15" x14ac:dyDescent="0.45">
      <c r="A12" s="27">
        <v>2</v>
      </c>
      <c r="B12" s="15" t="s">
        <v>6</v>
      </c>
      <c r="C12" s="16"/>
      <c r="D12" s="16" t="s">
        <v>1</v>
      </c>
      <c r="E12" s="17">
        <v>12108</v>
      </c>
      <c r="F12" s="75">
        <v>11073</v>
      </c>
      <c r="G12" s="17">
        <v>11073</v>
      </c>
      <c r="H12" s="16"/>
      <c r="I12" s="66">
        <v>0.1104</v>
      </c>
      <c r="J12" s="47">
        <v>8.8900000000000007E-2</v>
      </c>
      <c r="K12" s="63">
        <v>6.8000000000000005E-2</v>
      </c>
      <c r="L12" s="16"/>
      <c r="M12" s="77">
        <f>+E12*I12</f>
        <v>1336.7231999999999</v>
      </c>
      <c r="N12" s="72">
        <f t="shared" ref="N12" si="1">+F12*J12</f>
        <v>984.38970000000006</v>
      </c>
      <c r="O12" s="73">
        <f t="shared" ref="O12" si="2">+G12*K12</f>
        <v>752.96400000000006</v>
      </c>
    </row>
    <row r="13" spans="1:15" x14ac:dyDescent="0.45">
      <c r="A13" s="26"/>
      <c r="B13" s="8"/>
      <c r="C13" s="9"/>
      <c r="D13" s="9"/>
      <c r="E13" s="12"/>
      <c r="F13" s="76"/>
      <c r="G13" s="12"/>
      <c r="H13" s="9"/>
      <c r="I13" s="65"/>
      <c r="J13" s="46"/>
      <c r="K13" s="48"/>
      <c r="L13" s="9"/>
      <c r="M13" s="8"/>
      <c r="N13" s="24"/>
      <c r="O13" s="9"/>
    </row>
    <row r="14" spans="1:15" x14ac:dyDescent="0.45">
      <c r="A14" s="26">
        <v>3</v>
      </c>
      <c r="B14" s="8" t="s">
        <v>7</v>
      </c>
      <c r="C14" s="9"/>
      <c r="D14" s="9" t="s">
        <v>0</v>
      </c>
      <c r="E14" s="12"/>
      <c r="F14" s="76"/>
      <c r="G14" s="12"/>
      <c r="H14" s="9"/>
      <c r="I14" s="65"/>
      <c r="J14" s="46"/>
      <c r="K14" s="48"/>
      <c r="L14" s="9"/>
      <c r="M14" s="8"/>
      <c r="N14" s="24"/>
      <c r="O14" s="9"/>
    </row>
    <row r="15" spans="1:15" x14ac:dyDescent="0.45">
      <c r="A15" s="27"/>
      <c r="B15" s="15"/>
      <c r="C15" s="16"/>
      <c r="D15" s="16"/>
      <c r="E15" s="17"/>
      <c r="F15" s="75"/>
      <c r="G15" s="17"/>
      <c r="H15" s="16"/>
      <c r="I15" s="66"/>
      <c r="J15" s="47"/>
      <c r="K15" s="63"/>
      <c r="L15" s="16"/>
      <c r="M15" s="15"/>
      <c r="N15" s="28"/>
      <c r="O15" s="16"/>
    </row>
    <row r="16" spans="1:15" x14ac:dyDescent="0.45">
      <c r="A16" s="26"/>
      <c r="B16" s="8"/>
      <c r="C16" s="9"/>
      <c r="D16" s="9"/>
      <c r="E16" s="12"/>
      <c r="F16" s="76"/>
      <c r="G16" s="12"/>
      <c r="H16" s="9"/>
      <c r="I16" s="65"/>
      <c r="J16" s="46"/>
      <c r="K16" s="48"/>
      <c r="L16" s="9"/>
      <c r="M16" s="8"/>
      <c r="N16" s="24"/>
      <c r="O16" s="9"/>
    </row>
    <row r="17" spans="1:15" x14ac:dyDescent="0.45">
      <c r="A17" s="26">
        <v>4</v>
      </c>
      <c r="B17" s="8" t="s">
        <v>8</v>
      </c>
      <c r="C17" s="9"/>
      <c r="D17" s="9" t="s">
        <v>0</v>
      </c>
      <c r="E17" s="12"/>
      <c r="F17" s="76"/>
      <c r="G17" s="12"/>
      <c r="H17" s="9"/>
      <c r="I17" s="65"/>
      <c r="J17" s="46"/>
      <c r="K17" s="48"/>
      <c r="L17" s="9"/>
      <c r="M17" s="8"/>
      <c r="N17" s="24"/>
      <c r="O17" s="9"/>
    </row>
    <row r="18" spans="1:15" x14ac:dyDescent="0.45">
      <c r="A18" s="27"/>
      <c r="B18" s="15"/>
      <c r="C18" s="16"/>
      <c r="D18" s="16"/>
      <c r="E18" s="17"/>
      <c r="F18" s="75"/>
      <c r="G18" s="17"/>
      <c r="H18" s="16"/>
      <c r="I18" s="66"/>
      <c r="J18" s="47"/>
      <c r="K18" s="63"/>
      <c r="L18" s="16"/>
      <c r="M18" s="15"/>
      <c r="N18" s="28"/>
      <c r="O18" s="16"/>
    </row>
    <row r="19" spans="1:15" x14ac:dyDescent="0.45">
      <c r="A19" s="26"/>
      <c r="B19" s="8"/>
      <c r="C19" s="9"/>
      <c r="D19" s="9"/>
      <c r="E19" s="12"/>
      <c r="F19" s="76"/>
      <c r="G19" s="12"/>
      <c r="H19" s="9"/>
      <c r="I19" s="65"/>
      <c r="J19" s="46"/>
      <c r="K19" s="48"/>
      <c r="L19" s="9"/>
      <c r="M19" s="8"/>
      <c r="N19" s="24"/>
      <c r="O19" s="9"/>
    </row>
    <row r="20" spans="1:15" x14ac:dyDescent="0.45">
      <c r="A20" s="26">
        <v>4</v>
      </c>
      <c r="B20" s="8" t="s">
        <v>9</v>
      </c>
      <c r="C20" s="9"/>
      <c r="D20" s="9" t="s">
        <v>0</v>
      </c>
      <c r="E20" s="12">
        <v>14136</v>
      </c>
      <c r="F20" s="76">
        <v>49974</v>
      </c>
      <c r="G20" s="12">
        <v>49974</v>
      </c>
      <c r="H20" s="9"/>
      <c r="I20" s="65">
        <v>1</v>
      </c>
      <c r="J20" s="46">
        <v>1</v>
      </c>
      <c r="K20" s="48">
        <v>1</v>
      </c>
      <c r="L20" s="9"/>
      <c r="M20" s="11">
        <f t="shared" ref="M20:M21" si="3">+E20*I20</f>
        <v>14136</v>
      </c>
      <c r="N20" s="57">
        <f t="shared" ref="N20:N21" si="4">+F20*J20</f>
        <v>49974</v>
      </c>
      <c r="O20" s="20">
        <f t="shared" ref="O20:O21" si="5">+G20*K20</f>
        <v>49974</v>
      </c>
    </row>
    <row r="21" spans="1:15" x14ac:dyDescent="0.45">
      <c r="A21" s="27"/>
      <c r="B21" s="15"/>
      <c r="C21" s="16"/>
      <c r="D21" s="16" t="s">
        <v>1</v>
      </c>
      <c r="E21" s="12">
        <v>1658</v>
      </c>
      <c r="F21" s="75">
        <v>5862</v>
      </c>
      <c r="G21" s="17">
        <v>5862</v>
      </c>
      <c r="H21" s="16"/>
      <c r="I21" s="70">
        <v>1</v>
      </c>
      <c r="J21" s="47">
        <v>1</v>
      </c>
      <c r="K21" s="63">
        <v>1</v>
      </c>
      <c r="L21" s="16"/>
      <c r="M21" s="71">
        <f t="shared" si="3"/>
        <v>1658</v>
      </c>
      <c r="N21" s="72">
        <f t="shared" si="4"/>
        <v>5862</v>
      </c>
      <c r="O21" s="73">
        <f t="shared" si="5"/>
        <v>5862</v>
      </c>
    </row>
    <row r="22" spans="1:15" x14ac:dyDescent="0.45">
      <c r="A22" s="26"/>
      <c r="B22" s="8"/>
      <c r="C22" s="9"/>
      <c r="D22" s="9"/>
      <c r="E22" s="34"/>
      <c r="F22" s="76"/>
      <c r="G22" s="12"/>
      <c r="H22" s="9"/>
      <c r="I22" s="65"/>
      <c r="J22" s="46"/>
      <c r="K22" s="48"/>
      <c r="L22" s="9"/>
      <c r="M22" s="8"/>
      <c r="N22" s="24"/>
      <c r="O22" s="9"/>
    </row>
    <row r="23" spans="1:15" x14ac:dyDescent="0.45">
      <c r="A23" s="26">
        <v>5</v>
      </c>
      <c r="B23" s="8" t="s">
        <v>10</v>
      </c>
      <c r="C23" s="9"/>
      <c r="D23" s="9" t="s">
        <v>0</v>
      </c>
      <c r="E23" s="12">
        <v>3490</v>
      </c>
      <c r="F23" s="76">
        <v>3165</v>
      </c>
      <c r="G23" s="12">
        <v>3391</v>
      </c>
      <c r="H23" s="9"/>
      <c r="I23" s="65">
        <v>1</v>
      </c>
      <c r="J23" s="46">
        <v>1</v>
      </c>
      <c r="K23" s="48">
        <v>1</v>
      </c>
      <c r="L23" s="9"/>
      <c r="M23" s="11">
        <f>+E23*I23</f>
        <v>3490</v>
      </c>
      <c r="N23" s="57">
        <f t="shared" ref="N23:N24" si="6">+F23*J23</f>
        <v>3165</v>
      </c>
      <c r="O23" s="20">
        <f t="shared" ref="O23:O24" si="7">+G23*K23</f>
        <v>3391</v>
      </c>
    </row>
    <row r="24" spans="1:15" x14ac:dyDescent="0.45">
      <c r="A24" s="27"/>
      <c r="B24" s="15"/>
      <c r="C24" s="16"/>
      <c r="D24" s="16" t="s">
        <v>1</v>
      </c>
      <c r="E24" s="35">
        <v>409</v>
      </c>
      <c r="F24" s="75">
        <v>371</v>
      </c>
      <c r="G24" s="17">
        <v>398</v>
      </c>
      <c r="H24" s="16"/>
      <c r="I24" s="70">
        <v>1</v>
      </c>
      <c r="J24" s="47">
        <v>1</v>
      </c>
      <c r="K24" s="63">
        <v>1</v>
      </c>
      <c r="L24" s="16"/>
      <c r="M24" s="71">
        <f>+E24*I24</f>
        <v>409</v>
      </c>
      <c r="N24" s="72">
        <f t="shared" si="6"/>
        <v>371</v>
      </c>
      <c r="O24" s="73">
        <f t="shared" si="7"/>
        <v>398</v>
      </c>
    </row>
    <row r="25" spans="1:15" x14ac:dyDescent="0.45">
      <c r="A25" s="26"/>
      <c r="B25" s="8"/>
      <c r="C25" s="9"/>
      <c r="D25" s="9"/>
      <c r="E25" s="12"/>
      <c r="F25" s="76"/>
      <c r="G25" s="12"/>
      <c r="H25" s="9"/>
      <c r="I25" s="65"/>
      <c r="J25" s="46"/>
      <c r="K25" s="48"/>
      <c r="L25" s="9"/>
      <c r="M25" s="8"/>
      <c r="N25" s="24"/>
      <c r="O25" s="9"/>
    </row>
    <row r="26" spans="1:15" x14ac:dyDescent="0.45">
      <c r="A26" s="26">
        <v>6</v>
      </c>
      <c r="B26" s="8" t="s">
        <v>11</v>
      </c>
      <c r="C26" s="9"/>
      <c r="D26" s="9" t="s">
        <v>0</v>
      </c>
      <c r="E26" s="12">
        <v>22464</v>
      </c>
      <c r="F26" s="76">
        <v>17282</v>
      </c>
      <c r="G26" s="12">
        <v>26325</v>
      </c>
      <c r="H26" s="9"/>
      <c r="I26" s="65">
        <v>0.26590000000000003</v>
      </c>
      <c r="J26" s="46">
        <v>0.2646</v>
      </c>
      <c r="K26" s="48">
        <v>0.2402</v>
      </c>
      <c r="L26" s="9"/>
      <c r="M26" s="11">
        <f>+E26*I26</f>
        <v>5973.1776000000009</v>
      </c>
      <c r="N26" s="57">
        <f t="shared" ref="N26" si="8">+F26*J26</f>
        <v>4572.8172000000004</v>
      </c>
      <c r="O26" s="20">
        <f t="shared" ref="O26" si="9">+G26*K26</f>
        <v>6323.2650000000003</v>
      </c>
    </row>
    <row r="27" spans="1:15" x14ac:dyDescent="0.45">
      <c r="A27" s="27"/>
      <c r="B27" s="15"/>
      <c r="C27" s="16"/>
      <c r="D27" s="16"/>
      <c r="E27" s="17"/>
      <c r="F27" s="75"/>
      <c r="G27" s="17"/>
      <c r="H27" s="16"/>
      <c r="I27" s="66"/>
      <c r="J27" s="47"/>
      <c r="K27" s="63"/>
      <c r="L27" s="16"/>
      <c r="M27" s="15"/>
      <c r="N27" s="28"/>
      <c r="O27" s="16"/>
    </row>
    <row r="28" spans="1:15" x14ac:dyDescent="0.45">
      <c r="A28" s="26"/>
      <c r="B28" s="8"/>
      <c r="C28" s="9"/>
      <c r="D28" s="9"/>
      <c r="E28" s="12"/>
      <c r="F28" s="76"/>
      <c r="G28" s="12"/>
      <c r="H28" s="9"/>
      <c r="I28" s="65"/>
      <c r="J28" s="46"/>
      <c r="K28" s="48"/>
      <c r="L28" s="9"/>
      <c r="M28" s="8"/>
      <c r="N28" s="24"/>
      <c r="O28" s="9"/>
    </row>
    <row r="29" spans="1:15" x14ac:dyDescent="0.45">
      <c r="A29" s="26">
        <v>7</v>
      </c>
      <c r="B29" s="8" t="s">
        <v>12</v>
      </c>
      <c r="C29" s="9"/>
      <c r="D29" s="9" t="s">
        <v>0</v>
      </c>
      <c r="E29" s="12"/>
      <c r="F29" s="76"/>
      <c r="G29" s="12"/>
      <c r="H29" s="9"/>
      <c r="I29" s="65"/>
      <c r="J29" s="46"/>
      <c r="K29" s="48"/>
      <c r="L29" s="9"/>
      <c r="M29" s="8"/>
      <c r="N29" s="24"/>
      <c r="O29" s="9"/>
    </row>
    <row r="30" spans="1:15" x14ac:dyDescent="0.45">
      <c r="A30" s="27"/>
      <c r="B30" s="15"/>
      <c r="C30" s="16"/>
      <c r="D30" s="16"/>
      <c r="E30" s="17"/>
      <c r="F30" s="75"/>
      <c r="G30" s="17"/>
      <c r="H30" s="16"/>
      <c r="I30" s="66"/>
      <c r="J30" s="47"/>
      <c r="K30" s="63"/>
      <c r="L30" s="16"/>
      <c r="M30" s="15"/>
      <c r="N30" s="28"/>
      <c r="O30" s="16"/>
    </row>
    <row r="31" spans="1:15" x14ac:dyDescent="0.45">
      <c r="A31" s="26"/>
      <c r="B31" s="8"/>
      <c r="C31" s="9"/>
      <c r="D31" s="9"/>
      <c r="E31" s="12"/>
      <c r="F31" s="76"/>
      <c r="G31" s="12"/>
      <c r="H31" s="9"/>
      <c r="I31" s="65"/>
      <c r="J31" s="46"/>
      <c r="K31" s="48"/>
      <c r="L31" s="9"/>
      <c r="M31" s="8"/>
      <c r="N31" s="24"/>
      <c r="O31" s="9"/>
    </row>
    <row r="32" spans="1:15" x14ac:dyDescent="0.45">
      <c r="A32" s="26">
        <v>8</v>
      </c>
      <c r="B32" s="7" t="s">
        <v>13</v>
      </c>
      <c r="C32" s="9"/>
      <c r="D32" s="24" t="s">
        <v>0</v>
      </c>
      <c r="E32" s="12">
        <v>47785</v>
      </c>
      <c r="F32" s="76">
        <v>47785</v>
      </c>
      <c r="G32" s="12">
        <v>47785</v>
      </c>
      <c r="H32" s="9"/>
      <c r="I32" s="67">
        <v>0.59279999999999999</v>
      </c>
      <c r="J32" s="46">
        <v>0.32800000000000001</v>
      </c>
      <c r="K32" s="48">
        <v>0.59030000000000005</v>
      </c>
      <c r="L32" s="9"/>
      <c r="M32" s="11">
        <f t="shared" ref="M32:M33" si="10">+E32*I32</f>
        <v>28326.948</v>
      </c>
      <c r="N32" s="57">
        <f t="shared" ref="N32:N33" si="11">+F32*J32</f>
        <v>15673.480000000001</v>
      </c>
      <c r="O32" s="20">
        <f t="shared" ref="O32:O33" si="12">+G32*K32</f>
        <v>28207.485500000003</v>
      </c>
    </row>
    <row r="33" spans="1:15" x14ac:dyDescent="0.45">
      <c r="A33" s="27"/>
      <c r="B33" s="15"/>
      <c r="C33" s="16"/>
      <c r="D33" s="28" t="s">
        <v>1</v>
      </c>
      <c r="E33" s="35">
        <v>5605</v>
      </c>
      <c r="F33" s="75">
        <v>5605</v>
      </c>
      <c r="G33" s="17">
        <v>5605</v>
      </c>
      <c r="H33" s="16"/>
      <c r="I33" s="70">
        <v>0.59279999999999999</v>
      </c>
      <c r="J33" s="47">
        <v>0.32800000000000001</v>
      </c>
      <c r="K33" s="63">
        <v>0.59030000000000005</v>
      </c>
      <c r="L33" s="16"/>
      <c r="M33" s="71">
        <f t="shared" si="10"/>
        <v>3322.6439999999998</v>
      </c>
      <c r="N33" s="72">
        <f t="shared" si="11"/>
        <v>1838.44</v>
      </c>
      <c r="O33" s="73">
        <f t="shared" si="12"/>
        <v>3308.6315000000004</v>
      </c>
    </row>
    <row r="34" spans="1:15" x14ac:dyDescent="0.45">
      <c r="A34" s="26"/>
      <c r="B34" s="8"/>
      <c r="C34" s="9"/>
      <c r="D34" s="9"/>
      <c r="E34" s="12"/>
      <c r="F34" s="76"/>
      <c r="G34" s="12"/>
      <c r="H34" s="9"/>
      <c r="I34" s="65"/>
      <c r="J34" s="46"/>
      <c r="K34" s="48"/>
      <c r="L34" s="9"/>
      <c r="M34" s="8"/>
      <c r="N34" s="24"/>
      <c r="O34" s="9"/>
    </row>
    <row r="35" spans="1:15" x14ac:dyDescent="0.45">
      <c r="A35" s="26">
        <v>9</v>
      </c>
      <c r="B35" s="8" t="s">
        <v>14</v>
      </c>
      <c r="C35" s="9"/>
      <c r="D35" s="24" t="s">
        <v>0</v>
      </c>
      <c r="E35" s="12">
        <v>3383</v>
      </c>
      <c r="F35" s="76">
        <v>3324</v>
      </c>
      <c r="G35" s="12">
        <v>3344</v>
      </c>
      <c r="H35" s="9"/>
      <c r="I35" s="65">
        <v>0.45879999999999999</v>
      </c>
      <c r="J35" s="46">
        <v>0.43590000000000001</v>
      </c>
      <c r="K35" s="48">
        <v>0.4264</v>
      </c>
      <c r="L35" s="9"/>
      <c r="M35" s="11">
        <f>+E35*I35</f>
        <v>1552.1204</v>
      </c>
      <c r="N35" s="57">
        <f t="shared" ref="N35" si="13">+F35*J35</f>
        <v>1448.9316000000001</v>
      </c>
      <c r="O35" s="20">
        <f t="shared" ref="O35" si="14">+G35*K35</f>
        <v>1425.8815999999999</v>
      </c>
    </row>
    <row r="36" spans="1:15" x14ac:dyDescent="0.45">
      <c r="A36" s="26"/>
      <c r="B36" s="14"/>
      <c r="C36" s="16"/>
      <c r="D36" s="16"/>
      <c r="E36" s="17"/>
      <c r="F36" s="75"/>
      <c r="G36" s="17"/>
      <c r="H36" s="16"/>
      <c r="I36" s="66"/>
      <c r="J36" s="47"/>
      <c r="K36" s="63"/>
      <c r="L36" s="16"/>
      <c r="M36" s="15"/>
      <c r="N36" s="28"/>
      <c r="O36" s="16"/>
    </row>
    <row r="37" spans="1:15" x14ac:dyDescent="0.45">
      <c r="A37" s="36"/>
      <c r="B37" s="8"/>
      <c r="C37" s="9"/>
      <c r="D37" s="9"/>
      <c r="E37" s="12"/>
      <c r="F37" s="76"/>
      <c r="G37" s="12"/>
      <c r="H37" s="9"/>
      <c r="I37" s="65"/>
      <c r="J37" s="46"/>
      <c r="K37" s="48"/>
      <c r="L37" s="9"/>
      <c r="M37" s="8"/>
      <c r="N37" s="24"/>
      <c r="O37" s="9"/>
    </row>
    <row r="38" spans="1:15" x14ac:dyDescent="0.45">
      <c r="A38" s="26">
        <v>10</v>
      </c>
      <c r="B38" s="8" t="s">
        <v>15</v>
      </c>
      <c r="C38" s="9"/>
      <c r="D38" s="9" t="s">
        <v>1</v>
      </c>
      <c r="E38" s="12"/>
      <c r="F38" s="76"/>
      <c r="G38" s="12"/>
      <c r="H38" s="9"/>
      <c r="I38" s="65"/>
      <c r="J38" s="46"/>
      <c r="K38" s="48"/>
      <c r="L38" s="9"/>
      <c r="M38" s="8"/>
      <c r="N38" s="24"/>
      <c r="O38" s="9"/>
    </row>
    <row r="39" spans="1:15" x14ac:dyDescent="0.45">
      <c r="A39" s="26"/>
      <c r="B39" s="14"/>
      <c r="C39" s="16"/>
      <c r="D39" s="16"/>
      <c r="E39" s="17"/>
      <c r="F39" s="75"/>
      <c r="G39" s="17"/>
      <c r="H39" s="16"/>
      <c r="I39" s="66"/>
      <c r="J39" s="47"/>
      <c r="K39" s="63"/>
      <c r="L39" s="16"/>
      <c r="M39" s="15"/>
      <c r="N39" s="28"/>
      <c r="O39" s="16"/>
    </row>
    <row r="40" spans="1:15" x14ac:dyDescent="0.45">
      <c r="A40" s="36"/>
      <c r="B40" s="8"/>
      <c r="C40" s="9"/>
      <c r="D40" s="9"/>
      <c r="E40" s="12"/>
      <c r="F40" s="76"/>
      <c r="G40" s="12"/>
      <c r="H40" s="9"/>
      <c r="I40" s="65"/>
      <c r="J40" s="46"/>
      <c r="K40" s="48"/>
      <c r="L40" s="9"/>
      <c r="M40" s="8"/>
      <c r="N40" s="24"/>
      <c r="O40" s="9"/>
    </row>
    <row r="41" spans="1:15" x14ac:dyDescent="0.45">
      <c r="A41" s="26">
        <v>11</v>
      </c>
      <c r="B41" s="8" t="s">
        <v>16</v>
      </c>
      <c r="C41" s="9"/>
      <c r="D41" s="9" t="s">
        <v>1</v>
      </c>
      <c r="E41" s="12">
        <v>26157</v>
      </c>
      <c r="F41" s="76">
        <v>26157</v>
      </c>
      <c r="G41" s="12"/>
      <c r="H41" s="9"/>
      <c r="I41" s="65">
        <v>0.35049999999999998</v>
      </c>
      <c r="J41" s="46">
        <v>0.38740000000000002</v>
      </c>
      <c r="K41" s="48"/>
      <c r="L41" s="9"/>
      <c r="M41" s="11">
        <f>+E41*I41</f>
        <v>9168.0284999999985</v>
      </c>
      <c r="N41" s="57">
        <f t="shared" ref="N41" si="15">+F41*J41</f>
        <v>10133.221800000001</v>
      </c>
      <c r="O41" s="20">
        <f t="shared" ref="O41" si="16">+G41*K41</f>
        <v>0</v>
      </c>
    </row>
    <row r="42" spans="1:15" x14ac:dyDescent="0.45">
      <c r="A42" s="26"/>
      <c r="B42" s="14"/>
      <c r="C42" s="16"/>
      <c r="D42" s="16"/>
      <c r="E42" s="17"/>
      <c r="F42" s="75"/>
      <c r="G42" s="17"/>
      <c r="H42" s="16"/>
      <c r="I42" s="66"/>
      <c r="J42" s="47"/>
      <c r="K42" s="63"/>
      <c r="L42" s="16"/>
      <c r="M42" s="15"/>
      <c r="N42" s="28"/>
      <c r="O42" s="16"/>
    </row>
    <row r="43" spans="1:15" x14ac:dyDescent="0.45">
      <c r="A43" s="36"/>
      <c r="B43" s="8"/>
      <c r="C43" s="9"/>
      <c r="D43" s="9"/>
      <c r="E43" s="12"/>
      <c r="F43" s="76"/>
      <c r="G43" s="12"/>
      <c r="H43" s="9"/>
      <c r="I43" s="65"/>
      <c r="J43" s="46"/>
      <c r="K43" s="48"/>
      <c r="L43" s="9"/>
      <c r="M43" s="8"/>
      <c r="N43" s="24"/>
      <c r="O43" s="9"/>
    </row>
    <row r="44" spans="1:15" x14ac:dyDescent="0.45">
      <c r="A44" s="26">
        <v>12</v>
      </c>
      <c r="B44" s="8" t="s">
        <v>17</v>
      </c>
      <c r="C44" s="9"/>
      <c r="D44" s="9" t="s">
        <v>0</v>
      </c>
      <c r="E44" s="12">
        <v>7449</v>
      </c>
      <c r="F44" s="76">
        <v>14310</v>
      </c>
      <c r="G44" s="12">
        <v>16410</v>
      </c>
      <c r="H44" s="9"/>
      <c r="I44" s="65">
        <v>0.1527</v>
      </c>
      <c r="J44" s="46">
        <v>0.5484</v>
      </c>
      <c r="K44" s="48">
        <v>0.59709999999999996</v>
      </c>
      <c r="L44" s="9"/>
      <c r="M44" s="11">
        <f>+E44*I44</f>
        <v>1137.4622999999999</v>
      </c>
      <c r="N44" s="57">
        <f t="shared" ref="N44" si="17">+F44*J44</f>
        <v>7847.6040000000003</v>
      </c>
      <c r="O44" s="20">
        <f t="shared" ref="O44" si="18">+G44*K44</f>
        <v>9798.4110000000001</v>
      </c>
    </row>
    <row r="45" spans="1:15" x14ac:dyDescent="0.45">
      <c r="A45" s="26"/>
      <c r="B45" s="14"/>
      <c r="C45" s="16"/>
      <c r="D45" s="16"/>
      <c r="E45" s="17"/>
      <c r="F45" s="75"/>
      <c r="G45" s="17"/>
      <c r="H45" s="16"/>
      <c r="I45" s="66"/>
      <c r="J45" s="47"/>
      <c r="K45" s="63"/>
      <c r="L45" s="16"/>
      <c r="M45" s="15"/>
      <c r="N45" s="28"/>
      <c r="O45" s="16"/>
    </row>
    <row r="46" spans="1:15" x14ac:dyDescent="0.45">
      <c r="A46" s="36" t="s">
        <v>18</v>
      </c>
      <c r="B46" s="8"/>
      <c r="C46" s="9"/>
      <c r="D46" s="9"/>
      <c r="E46" s="12"/>
      <c r="F46" s="76"/>
      <c r="G46" s="12"/>
      <c r="H46" s="9"/>
      <c r="I46" s="65"/>
      <c r="J46" s="46"/>
      <c r="K46" s="48"/>
      <c r="L46" s="9"/>
      <c r="M46" s="8"/>
      <c r="N46" s="24"/>
      <c r="O46" s="9"/>
    </row>
    <row r="47" spans="1:15" x14ac:dyDescent="0.45">
      <c r="A47" s="26">
        <v>13</v>
      </c>
      <c r="B47" s="8" t="s">
        <v>19</v>
      </c>
      <c r="C47" s="9"/>
      <c r="D47" s="9" t="s">
        <v>0</v>
      </c>
      <c r="E47" s="12">
        <v>16793</v>
      </c>
      <c r="F47" s="76">
        <v>75466</v>
      </c>
      <c r="G47" s="12">
        <v>53608</v>
      </c>
      <c r="H47" s="9"/>
      <c r="I47" s="65">
        <v>0.19159999999999999</v>
      </c>
      <c r="J47" s="46">
        <v>0.81579999999999997</v>
      </c>
      <c r="K47" s="48">
        <v>0.7147</v>
      </c>
      <c r="L47" s="9"/>
      <c r="M47" s="11">
        <f>+E47*I47</f>
        <v>3217.5387999999998</v>
      </c>
      <c r="N47" s="57">
        <f t="shared" ref="N47" si="19">+F47*J47</f>
        <v>61565.162799999998</v>
      </c>
      <c r="O47" s="20">
        <f t="shared" ref="O47" si="20">+G47*K47</f>
        <v>38313.637600000002</v>
      </c>
    </row>
    <row r="48" spans="1:15" x14ac:dyDescent="0.45">
      <c r="A48" s="27"/>
      <c r="B48" s="14"/>
      <c r="C48" s="16"/>
      <c r="D48" s="16"/>
      <c r="E48" s="17"/>
      <c r="F48" s="75"/>
      <c r="G48" s="17"/>
      <c r="H48" s="16"/>
      <c r="I48" s="66"/>
      <c r="J48" s="47"/>
      <c r="K48" s="63"/>
      <c r="L48" s="16"/>
      <c r="M48" s="15"/>
      <c r="N48" s="28"/>
      <c r="O48" s="16"/>
    </row>
    <row r="49" spans="1:15" x14ac:dyDescent="0.45">
      <c r="A49" s="26"/>
      <c r="B49" s="8"/>
      <c r="C49" s="9"/>
      <c r="D49" s="9"/>
      <c r="E49" s="12"/>
      <c r="F49" s="76"/>
      <c r="G49" s="12"/>
      <c r="H49" s="9"/>
      <c r="I49" s="65"/>
      <c r="J49" s="46"/>
      <c r="K49" s="48"/>
      <c r="L49" s="9"/>
      <c r="M49" s="8"/>
      <c r="N49" s="24"/>
      <c r="O49" s="9"/>
    </row>
    <row r="50" spans="1:15" x14ac:dyDescent="0.45">
      <c r="A50" s="26">
        <v>14</v>
      </c>
      <c r="B50" s="8" t="s">
        <v>20</v>
      </c>
      <c r="C50" s="9"/>
      <c r="D50" s="9" t="s">
        <v>0</v>
      </c>
      <c r="E50" s="12"/>
      <c r="F50" s="76">
        <v>34883</v>
      </c>
      <c r="G50" s="12">
        <v>37467</v>
      </c>
      <c r="H50" s="9"/>
      <c r="I50" s="65"/>
      <c r="J50" s="46">
        <v>6.9099999999999995E-2</v>
      </c>
      <c r="K50" s="48">
        <v>0.1134</v>
      </c>
      <c r="L50" s="9"/>
      <c r="M50" s="11">
        <f>+E50*I50</f>
        <v>0</v>
      </c>
      <c r="N50" s="57">
        <f t="shared" ref="N50" si="21">+F50*J50</f>
        <v>2410.4152999999997</v>
      </c>
      <c r="O50" s="20">
        <f t="shared" ref="O50" si="22">+G50*K50</f>
        <v>4248.7578000000003</v>
      </c>
    </row>
    <row r="51" spans="1:15" x14ac:dyDescent="0.45">
      <c r="A51" s="27"/>
      <c r="B51" s="14"/>
      <c r="C51" s="16"/>
      <c r="D51" s="16"/>
      <c r="E51" s="17"/>
      <c r="F51" s="75"/>
      <c r="G51" s="17"/>
      <c r="H51" s="16"/>
      <c r="I51" s="66"/>
      <c r="J51" s="47"/>
      <c r="K51" s="63"/>
      <c r="L51" s="16"/>
      <c r="M51" s="15"/>
      <c r="N51" s="28"/>
      <c r="O51" s="16"/>
    </row>
    <row r="52" spans="1:15" x14ac:dyDescent="0.45">
      <c r="A52" s="26"/>
      <c r="B52" s="8"/>
      <c r="C52" s="9"/>
      <c r="D52" s="9"/>
      <c r="E52" s="12"/>
      <c r="F52" s="76"/>
      <c r="G52" s="12"/>
      <c r="H52" s="9"/>
      <c r="I52" s="65"/>
      <c r="J52" s="46"/>
      <c r="K52" s="48"/>
      <c r="L52" s="9"/>
      <c r="M52" s="8"/>
      <c r="N52" s="24"/>
      <c r="O52" s="9"/>
    </row>
    <row r="53" spans="1:15" x14ac:dyDescent="0.45">
      <c r="A53" s="26">
        <v>15</v>
      </c>
      <c r="B53" s="8" t="s">
        <v>22</v>
      </c>
      <c r="C53" s="9"/>
      <c r="D53" s="9" t="s">
        <v>0</v>
      </c>
      <c r="E53" s="12">
        <v>16795</v>
      </c>
      <c r="F53" s="76">
        <v>16795</v>
      </c>
      <c r="G53" s="12">
        <v>16795</v>
      </c>
      <c r="H53" s="9"/>
      <c r="I53" s="68">
        <v>6.3200000000000006E-2</v>
      </c>
      <c r="J53" s="50">
        <v>4.0399999999999998E-2</v>
      </c>
      <c r="K53" s="49">
        <v>1.8599999999999998E-2</v>
      </c>
      <c r="L53" s="43"/>
      <c r="M53" s="11">
        <f>+E53*I53</f>
        <v>1061.4440000000002</v>
      </c>
      <c r="N53" s="57">
        <f t="shared" ref="N53" si="23">+F53*J53</f>
        <v>678.51800000000003</v>
      </c>
      <c r="O53" s="20">
        <f t="shared" ref="O53" si="24">+G53*K53</f>
        <v>312.387</v>
      </c>
    </row>
    <row r="54" spans="1:15" x14ac:dyDescent="0.45">
      <c r="A54" s="27"/>
      <c r="B54" s="14"/>
      <c r="C54" s="16"/>
      <c r="D54" s="16"/>
      <c r="E54" s="17"/>
      <c r="F54" s="75"/>
      <c r="G54" s="17"/>
      <c r="H54" s="16"/>
      <c r="I54" s="69"/>
      <c r="J54" s="52"/>
      <c r="K54" s="51"/>
      <c r="L54" s="45"/>
      <c r="M54" s="44"/>
      <c r="N54" s="58"/>
      <c r="O54" s="45"/>
    </row>
    <row r="55" spans="1:15" x14ac:dyDescent="0.45">
      <c r="A55" s="26"/>
      <c r="B55" s="8"/>
      <c r="C55" s="9"/>
      <c r="D55" s="9"/>
      <c r="E55" s="12"/>
      <c r="F55" s="76"/>
      <c r="G55" s="12"/>
      <c r="H55" s="9"/>
      <c r="I55" s="65"/>
      <c r="J55" s="46"/>
      <c r="K55" s="48"/>
      <c r="L55" s="9"/>
      <c r="M55" s="8"/>
      <c r="N55" s="24"/>
      <c r="O55" s="9"/>
    </row>
    <row r="56" spans="1:15" x14ac:dyDescent="0.45">
      <c r="A56" s="26">
        <v>16</v>
      </c>
      <c r="B56" s="8" t="s">
        <v>23</v>
      </c>
      <c r="C56" s="9"/>
      <c r="D56" s="9" t="s">
        <v>0</v>
      </c>
      <c r="E56" s="12">
        <v>2021</v>
      </c>
      <c r="F56" s="76">
        <v>2118</v>
      </c>
      <c r="G56" s="12">
        <v>1397</v>
      </c>
      <c r="H56" s="9"/>
      <c r="I56" s="65">
        <v>1</v>
      </c>
      <c r="J56" s="46">
        <v>1</v>
      </c>
      <c r="K56" s="48">
        <v>1</v>
      </c>
      <c r="L56" s="9"/>
      <c r="M56" s="11">
        <f t="shared" ref="M56:M57" si="25">+E56*I56</f>
        <v>2021</v>
      </c>
      <c r="N56" s="57">
        <f t="shared" ref="N56:N57" si="26">+F56*J56</f>
        <v>2118</v>
      </c>
      <c r="O56" s="20">
        <f t="shared" ref="O56:O57" si="27">+G56*K56</f>
        <v>1397</v>
      </c>
    </row>
    <row r="57" spans="1:15" x14ac:dyDescent="0.45">
      <c r="A57" s="27"/>
      <c r="B57" s="14"/>
      <c r="C57" s="16"/>
      <c r="D57" s="16" t="s">
        <v>1</v>
      </c>
      <c r="E57" s="17">
        <v>237</v>
      </c>
      <c r="F57" s="75">
        <v>248</v>
      </c>
      <c r="G57" s="17">
        <v>164</v>
      </c>
      <c r="H57" s="16"/>
      <c r="I57" s="70">
        <v>1</v>
      </c>
      <c r="J57" s="47">
        <v>1</v>
      </c>
      <c r="K57" s="63">
        <v>1</v>
      </c>
      <c r="L57" s="16"/>
      <c r="M57" s="71">
        <f t="shared" si="25"/>
        <v>237</v>
      </c>
      <c r="N57" s="72">
        <f t="shared" si="26"/>
        <v>248</v>
      </c>
      <c r="O57" s="73">
        <f t="shared" si="27"/>
        <v>164</v>
      </c>
    </row>
    <row r="58" spans="1:15" ht="17.25" customHeight="1" x14ac:dyDescent="0.45">
      <c r="A58" s="26"/>
      <c r="B58" s="8"/>
      <c r="C58" s="9"/>
      <c r="D58" s="9"/>
      <c r="E58" s="12"/>
      <c r="F58" s="76"/>
      <c r="G58" s="12"/>
      <c r="H58" s="9"/>
      <c r="I58" s="9"/>
      <c r="J58" s="8"/>
      <c r="K58" s="7"/>
      <c r="L58" s="9"/>
      <c r="M58" s="8"/>
      <c r="N58" s="24"/>
      <c r="O58" s="9"/>
    </row>
    <row r="59" spans="1:15" x14ac:dyDescent="0.45">
      <c r="A59" s="26">
        <v>17</v>
      </c>
      <c r="B59" s="13" t="s">
        <v>2</v>
      </c>
      <c r="C59" s="9"/>
      <c r="D59" s="18" t="s">
        <v>0</v>
      </c>
      <c r="E59" s="29">
        <f>+E9+E14+E17+E20+E23+E26+E29+E32+E35+E44+E47++E53+E56+E50</f>
        <v>134316</v>
      </c>
      <c r="F59" s="59">
        <f>+F9+F14+F17+F20+F23+F26+F29+F32+F35+F44+F47++F53+F56+F50</f>
        <v>278022</v>
      </c>
      <c r="G59" s="29">
        <f>+G9+G14+G17+G20+G23+G26+G29+G32+G35+G44+G47++G53+G56+G50</f>
        <v>275875</v>
      </c>
      <c r="H59" s="9"/>
      <c r="I59" s="9"/>
      <c r="J59" s="8"/>
      <c r="K59" s="7"/>
      <c r="L59" s="9"/>
      <c r="M59" s="29">
        <f>+M9+M14+M17+M20+M23+M26+M29+M32+M35+M44+M47++M53+M56+M50</f>
        <v>60915.691100000004</v>
      </c>
      <c r="N59" s="59">
        <f>+N9+N14+N17+N20+N23+N26+N29+N32+N35+N44+N47++N53+N56+N50</f>
        <v>162373.9289</v>
      </c>
      <c r="O59" s="30">
        <f>+O9+O14+O17+O20+O23+O26+O29+O32+O35+O44+O47++O53+O56+O50</f>
        <v>162770.82549999995</v>
      </c>
    </row>
    <row r="60" spans="1:15" x14ac:dyDescent="0.45">
      <c r="A60" s="28"/>
      <c r="B60" s="15"/>
      <c r="C60" s="16"/>
      <c r="D60" s="19" t="s">
        <v>1</v>
      </c>
      <c r="E60" s="31">
        <f>+E12+E21+E24+E38+E41+E57+E33</f>
        <v>46174</v>
      </c>
      <c r="F60" s="60">
        <f>+F12+F21+F24+F38+F41+F57+F33</f>
        <v>49316</v>
      </c>
      <c r="G60" s="31">
        <f>+G12+G21+G24+G38+G41+G57+G33</f>
        <v>23102</v>
      </c>
      <c r="H60" s="16"/>
      <c r="I60" s="16"/>
      <c r="J60" s="15"/>
      <c r="K60" s="14"/>
      <c r="L60" s="16"/>
      <c r="M60" s="31">
        <f>+M12+M21+M24+M38+M41+M57+M33</f>
        <v>16131.395699999999</v>
      </c>
      <c r="N60" s="60">
        <f>+N12+N21+N24+N38+N41+N57+N33</f>
        <v>19437.051499999998</v>
      </c>
      <c r="O60" s="32">
        <f>+O12+O21+O24+O38+O41+O57+O33</f>
        <v>10485.595499999999</v>
      </c>
    </row>
    <row r="61" spans="1:15" x14ac:dyDescent="0.45">
      <c r="A61" s="37">
        <v>18</v>
      </c>
      <c r="B61" s="79" t="s">
        <v>21</v>
      </c>
      <c r="C61" s="38"/>
      <c r="D61" s="38"/>
      <c r="E61" s="39">
        <f>+E59+E60</f>
        <v>180490</v>
      </c>
      <c r="F61" s="61">
        <f>+F59+F60</f>
        <v>327338</v>
      </c>
      <c r="G61" s="39">
        <f>+G59+G60</f>
        <v>298977</v>
      </c>
      <c r="H61" s="22"/>
      <c r="I61" s="22" t="s">
        <v>18</v>
      </c>
      <c r="J61" s="21"/>
      <c r="K61" s="64"/>
      <c r="L61" s="22"/>
      <c r="M61" s="39">
        <f>+M59+M60</f>
        <v>77047.086800000005</v>
      </c>
      <c r="N61" s="61">
        <f>+N59+N60</f>
        <v>181810.9804</v>
      </c>
      <c r="O61" s="54">
        <f>+O59+O60</f>
        <v>173256.42099999994</v>
      </c>
    </row>
    <row r="62" spans="1:15" x14ac:dyDescent="0.45">
      <c r="E62" s="2"/>
      <c r="F62" s="2"/>
      <c r="G62" s="2"/>
    </row>
    <row r="63" spans="1:15" x14ac:dyDescent="0.45">
      <c r="A63" s="80">
        <v>19</v>
      </c>
      <c r="B63" s="1" t="s">
        <v>30</v>
      </c>
      <c r="D63" t="s">
        <v>31</v>
      </c>
      <c r="E63" s="2"/>
      <c r="F63" s="2"/>
      <c r="G63" s="2"/>
    </row>
    <row r="64" spans="1:15" x14ac:dyDescent="0.45">
      <c r="A64" s="80">
        <v>20</v>
      </c>
      <c r="B64" s="81" t="s">
        <v>0</v>
      </c>
      <c r="D64" s="83">
        <v>0.21</v>
      </c>
      <c r="E64" s="2"/>
      <c r="F64" s="2"/>
      <c r="G64" s="2"/>
      <c r="M64" s="82">
        <f>+M59*(1-$D64)</f>
        <v>48123.395969000005</v>
      </c>
      <c r="N64" s="82">
        <f t="shared" ref="N64:O64" si="28">+N59*(1-$D64)</f>
        <v>128275.403831</v>
      </c>
      <c r="O64" s="82">
        <f t="shared" si="28"/>
        <v>128588.95214499996</v>
      </c>
    </row>
    <row r="65" spans="1:15" x14ac:dyDescent="0.45">
      <c r="A65" s="80">
        <v>21</v>
      </c>
      <c r="B65" s="81" t="s">
        <v>1</v>
      </c>
      <c r="D65" s="83">
        <v>0.21</v>
      </c>
      <c r="E65" s="2"/>
      <c r="F65" s="2"/>
      <c r="G65" s="2"/>
      <c r="M65" s="82">
        <f t="shared" ref="M65:O65" si="29">+M60*(1-$D65)</f>
        <v>12743.802603</v>
      </c>
      <c r="N65" s="82">
        <f t="shared" si="29"/>
        <v>15355.270685</v>
      </c>
      <c r="O65" s="82">
        <f t="shared" si="29"/>
        <v>8283.6204450000005</v>
      </c>
    </row>
    <row r="66" spans="1:15" x14ac:dyDescent="0.45">
      <c r="E66" s="2"/>
      <c r="F66" s="2"/>
      <c r="G66" s="2"/>
    </row>
    <row r="67" spans="1:15" x14ac:dyDescent="0.45">
      <c r="A67" s="80">
        <v>19</v>
      </c>
      <c r="B67" s="1" t="s">
        <v>29</v>
      </c>
      <c r="E67" s="2"/>
      <c r="F67" s="2"/>
      <c r="G67" s="2"/>
    </row>
    <row r="68" spans="1:15" x14ac:dyDescent="0.45">
      <c r="A68" s="80">
        <v>20</v>
      </c>
      <c r="B68" s="81" t="s">
        <v>0</v>
      </c>
      <c r="C68" s="8"/>
      <c r="D68">
        <v>0.75552900000000001</v>
      </c>
      <c r="E68" s="2"/>
      <c r="F68" s="2"/>
      <c r="G68" s="2"/>
      <c r="M68" s="82">
        <f>+M64/$D68</f>
        <v>63694.968649780494</v>
      </c>
      <c r="N68" s="82">
        <f t="shared" ref="N68:O68" si="30">+N64/$D68</f>
        <v>169782.23712259886</v>
      </c>
      <c r="O68" s="82">
        <f t="shared" si="30"/>
        <v>170197.24212439224</v>
      </c>
    </row>
    <row r="69" spans="1:15" x14ac:dyDescent="0.45">
      <c r="A69" s="80">
        <v>21</v>
      </c>
      <c r="B69" s="81" t="s">
        <v>1</v>
      </c>
      <c r="D69">
        <v>0.75552900000000001</v>
      </c>
      <c r="E69" s="2"/>
      <c r="F69" s="2"/>
      <c r="G69" s="2"/>
      <c r="M69" s="82">
        <f t="shared" ref="M69:O69" si="31">+M65/$D69</f>
        <v>16867.390401956774</v>
      </c>
      <c r="N69" s="82">
        <f t="shared" si="31"/>
        <v>20323.866701344356</v>
      </c>
      <c r="O69" s="82">
        <f t="shared" si="31"/>
        <v>10964.000647228631</v>
      </c>
    </row>
    <row r="70" spans="1:15" x14ac:dyDescent="0.45">
      <c r="A70" s="80"/>
      <c r="B70" s="81"/>
      <c r="E70" s="2"/>
      <c r="F70" s="2"/>
      <c r="G70" s="2"/>
    </row>
    <row r="71" spans="1:15" x14ac:dyDescent="0.45">
      <c r="A71" s="80"/>
      <c r="B71" s="81"/>
      <c r="E71" s="2"/>
      <c r="F71" s="2"/>
      <c r="G71" s="2"/>
    </row>
    <row r="72" spans="1:15" x14ac:dyDescent="0.45">
      <c r="A72" t="s">
        <v>27</v>
      </c>
      <c r="B72" t="s">
        <v>28</v>
      </c>
      <c r="E72" s="2"/>
      <c r="F72" s="2"/>
      <c r="G72" s="2"/>
    </row>
    <row r="73" spans="1:15" x14ac:dyDescent="0.45">
      <c r="B73" t="s">
        <v>36</v>
      </c>
      <c r="E73" s="2"/>
      <c r="F73" s="2"/>
      <c r="G73" s="2"/>
    </row>
    <row r="74" spans="1:15" x14ac:dyDescent="0.45">
      <c r="E74" s="2"/>
      <c r="F74" s="2"/>
      <c r="G74" s="2"/>
    </row>
    <row r="75" spans="1:15" x14ac:dyDescent="0.45">
      <c r="E75" s="2"/>
      <c r="F75" s="2"/>
      <c r="G75" s="2"/>
    </row>
    <row r="76" spans="1:15" x14ac:dyDescent="0.45">
      <c r="E76" s="2"/>
      <c r="F76" s="2"/>
      <c r="G76" s="2"/>
    </row>
    <row r="77" spans="1:15" x14ac:dyDescent="0.45">
      <c r="E77" s="2"/>
      <c r="F77" s="2"/>
      <c r="G77" s="2"/>
    </row>
    <row r="78" spans="1:15" x14ac:dyDescent="0.45">
      <c r="E78" s="2"/>
      <c r="F78" s="2"/>
      <c r="G78" s="2"/>
    </row>
    <row r="79" spans="1:15" x14ac:dyDescent="0.45">
      <c r="E79" s="2"/>
      <c r="F79" s="2"/>
      <c r="G79" s="2"/>
    </row>
    <row r="80" spans="1:15" x14ac:dyDescent="0.45">
      <c r="E80" s="2"/>
      <c r="F80" s="2"/>
      <c r="G80" s="2"/>
    </row>
    <row r="81" spans="5:7" x14ac:dyDescent="0.45">
      <c r="E81" s="2"/>
      <c r="F81" s="2"/>
      <c r="G81" s="2"/>
    </row>
    <row r="82" spans="5:7" x14ac:dyDescent="0.45">
      <c r="E82" s="2"/>
      <c r="F82" s="2"/>
      <c r="G82" s="2"/>
    </row>
    <row r="83" spans="5:7" x14ac:dyDescent="0.45">
      <c r="E83" s="2"/>
      <c r="F83" s="2"/>
      <c r="G83" s="2"/>
    </row>
    <row r="84" spans="5:7" x14ac:dyDescent="0.45">
      <c r="E84" s="2"/>
      <c r="F84" s="2"/>
      <c r="G84" s="2"/>
    </row>
    <row r="85" spans="5:7" x14ac:dyDescent="0.45">
      <c r="E85" s="2"/>
      <c r="F85" s="2"/>
      <c r="G85" s="2"/>
    </row>
    <row r="86" spans="5:7" x14ac:dyDescent="0.45">
      <c r="E86" s="2"/>
      <c r="F86" s="2"/>
      <c r="G86" s="2"/>
    </row>
    <row r="87" spans="5:7" x14ac:dyDescent="0.45">
      <c r="E87" s="2"/>
      <c r="F87" s="2"/>
      <c r="G87" s="2"/>
    </row>
    <row r="88" spans="5:7" x14ac:dyDescent="0.45">
      <c r="E88" s="2"/>
      <c r="F88" s="2"/>
      <c r="G88" s="2"/>
    </row>
    <row r="89" spans="5:7" x14ac:dyDescent="0.45">
      <c r="E89" s="2"/>
      <c r="F89" s="2"/>
      <c r="G89" s="2"/>
    </row>
    <row r="90" spans="5:7" x14ac:dyDescent="0.45">
      <c r="E90" s="2"/>
      <c r="F90" s="2"/>
      <c r="G90" s="2"/>
    </row>
    <row r="91" spans="5:7" x14ac:dyDescent="0.45">
      <c r="E91" s="2"/>
      <c r="F91" s="2"/>
      <c r="G91" s="2"/>
    </row>
    <row r="92" spans="5:7" x14ac:dyDescent="0.45">
      <c r="E92" s="2"/>
      <c r="F92" s="2"/>
      <c r="G92" s="2"/>
    </row>
    <row r="93" spans="5:7" x14ac:dyDescent="0.45">
      <c r="E93" s="2"/>
      <c r="F93" s="2"/>
      <c r="G93" s="2"/>
    </row>
    <row r="94" spans="5:7" x14ac:dyDescent="0.45">
      <c r="E94" s="2"/>
      <c r="F94" s="2"/>
      <c r="G94" s="2"/>
    </row>
    <row r="95" spans="5:7" x14ac:dyDescent="0.45">
      <c r="E95" s="2"/>
      <c r="F95" s="2"/>
      <c r="G95" s="2"/>
    </row>
    <row r="96" spans="5:7" x14ac:dyDescent="0.45">
      <c r="E96" s="2"/>
      <c r="F96" s="2"/>
      <c r="G96" s="2"/>
    </row>
    <row r="97" spans="5:7" x14ac:dyDescent="0.45">
      <c r="E97" s="2"/>
      <c r="F97" s="2"/>
      <c r="G97" s="2"/>
    </row>
    <row r="98" spans="5:7" x14ac:dyDescent="0.45">
      <c r="E98" s="2"/>
      <c r="F98" s="2"/>
      <c r="G98" s="2"/>
    </row>
    <row r="99" spans="5:7" x14ac:dyDescent="0.45">
      <c r="E99" s="2"/>
      <c r="F99" s="2"/>
      <c r="G99" s="2"/>
    </row>
    <row r="100" spans="5:7" x14ac:dyDescent="0.45">
      <c r="E100" s="2"/>
      <c r="F100" s="2"/>
      <c r="G100" s="2"/>
    </row>
    <row r="101" spans="5:7" x14ac:dyDescent="0.45">
      <c r="E101" s="2"/>
      <c r="F101" s="2"/>
      <c r="G101" s="2"/>
    </row>
    <row r="102" spans="5:7" x14ac:dyDescent="0.45">
      <c r="E102" s="2"/>
      <c r="F102" s="2"/>
      <c r="G102" s="2"/>
    </row>
    <row r="103" spans="5:7" x14ac:dyDescent="0.45">
      <c r="E103" s="2"/>
      <c r="F103" s="2"/>
      <c r="G103" s="2"/>
    </row>
    <row r="104" spans="5:7" x14ac:dyDescent="0.45">
      <c r="E104" s="2"/>
      <c r="F104" s="2"/>
      <c r="G104" s="2"/>
    </row>
    <row r="105" spans="5:7" x14ac:dyDescent="0.45">
      <c r="E105" s="2"/>
      <c r="F105" s="2"/>
      <c r="G105" s="2"/>
    </row>
    <row r="106" spans="5:7" x14ac:dyDescent="0.45">
      <c r="E106" s="2"/>
      <c r="F106" s="2"/>
      <c r="G106" s="2"/>
    </row>
    <row r="107" spans="5:7" x14ac:dyDescent="0.45">
      <c r="E107" s="2"/>
      <c r="F107" s="2"/>
      <c r="G107" s="2"/>
    </row>
    <row r="108" spans="5:7" x14ac:dyDescent="0.45">
      <c r="E108" s="2"/>
      <c r="F108" s="2"/>
      <c r="G108" s="2"/>
    </row>
    <row r="109" spans="5:7" x14ac:dyDescent="0.45">
      <c r="E109" s="2"/>
      <c r="F109" s="2"/>
      <c r="G109" s="2"/>
    </row>
    <row r="110" spans="5:7" x14ac:dyDescent="0.45">
      <c r="E110" s="2"/>
      <c r="F110" s="2"/>
      <c r="G110" s="2"/>
    </row>
    <row r="111" spans="5:7" x14ac:dyDescent="0.45">
      <c r="E111" s="2"/>
      <c r="F111" s="2"/>
      <c r="G111" s="2"/>
    </row>
    <row r="112" spans="5:7" x14ac:dyDescent="0.45">
      <c r="E112" s="2"/>
      <c r="F112" s="2"/>
      <c r="G112" s="2"/>
    </row>
    <row r="113" spans="5:7" x14ac:dyDescent="0.45">
      <c r="E113" s="2"/>
      <c r="F113" s="2"/>
      <c r="G113" s="2"/>
    </row>
    <row r="114" spans="5:7" x14ac:dyDescent="0.45">
      <c r="E114" s="2"/>
      <c r="F114" s="2"/>
      <c r="G114" s="2"/>
    </row>
    <row r="115" spans="5:7" x14ac:dyDescent="0.45">
      <c r="E115" s="2"/>
      <c r="F115" s="2"/>
      <c r="G115" s="2"/>
    </row>
    <row r="116" spans="5:7" x14ac:dyDescent="0.45">
      <c r="E116" s="2"/>
      <c r="F116" s="2"/>
      <c r="G116" s="2"/>
    </row>
    <row r="117" spans="5:7" x14ac:dyDescent="0.45">
      <c r="E117" s="2"/>
      <c r="F117" s="2"/>
      <c r="G117" s="2"/>
    </row>
    <row r="118" spans="5:7" x14ac:dyDescent="0.45">
      <c r="E118" s="2"/>
      <c r="F118" s="2"/>
      <c r="G118" s="2"/>
    </row>
    <row r="119" spans="5:7" x14ac:dyDescent="0.45">
      <c r="E119" s="2"/>
      <c r="F119" s="2"/>
      <c r="G119" s="2"/>
    </row>
    <row r="120" spans="5:7" x14ac:dyDescent="0.45">
      <c r="E120" s="2"/>
      <c r="F120" s="2"/>
      <c r="G120" s="2"/>
    </row>
    <row r="121" spans="5:7" x14ac:dyDescent="0.45">
      <c r="E121" s="2"/>
      <c r="F121" s="2"/>
      <c r="G121" s="2"/>
    </row>
    <row r="122" spans="5:7" x14ac:dyDescent="0.45">
      <c r="E122" s="2"/>
      <c r="F122" s="2"/>
      <c r="G122" s="2"/>
    </row>
    <row r="123" spans="5:7" x14ac:dyDescent="0.45">
      <c r="E123" s="2"/>
      <c r="F123" s="2"/>
      <c r="G123" s="2"/>
    </row>
    <row r="124" spans="5:7" x14ac:dyDescent="0.45">
      <c r="E124" s="2"/>
      <c r="F124" s="2"/>
      <c r="G124" s="2"/>
    </row>
    <row r="125" spans="5:7" x14ac:dyDescent="0.45">
      <c r="E125" s="2"/>
      <c r="F125" s="2"/>
      <c r="G125" s="2"/>
    </row>
    <row r="126" spans="5:7" x14ac:dyDescent="0.45">
      <c r="E126" s="2"/>
      <c r="F126" s="2"/>
      <c r="G126" s="2"/>
    </row>
    <row r="127" spans="5:7" x14ac:dyDescent="0.45">
      <c r="E127" s="2"/>
      <c r="F127" s="2"/>
      <c r="G127" s="2"/>
    </row>
    <row r="128" spans="5:7" x14ac:dyDescent="0.45">
      <c r="E128" s="2"/>
      <c r="F128" s="2"/>
      <c r="G128" s="2"/>
    </row>
    <row r="129" spans="5:7" x14ac:dyDescent="0.45">
      <c r="E129" s="2"/>
      <c r="F129" s="2"/>
      <c r="G129" s="2"/>
    </row>
    <row r="130" spans="5:7" x14ac:dyDescent="0.45">
      <c r="E130" s="2"/>
      <c r="F130" s="2"/>
      <c r="G130" s="2"/>
    </row>
    <row r="131" spans="5:7" x14ac:dyDescent="0.45">
      <c r="E131" s="2"/>
      <c r="F131" s="2"/>
      <c r="G131" s="2"/>
    </row>
    <row r="132" spans="5:7" x14ac:dyDescent="0.45">
      <c r="E132" s="2"/>
      <c r="F132" s="2"/>
      <c r="G132" s="2"/>
    </row>
    <row r="133" spans="5:7" x14ac:dyDescent="0.45">
      <c r="E133" s="2"/>
      <c r="F133" s="2"/>
      <c r="G133" s="2"/>
    </row>
    <row r="134" spans="5:7" x14ac:dyDescent="0.45">
      <c r="E134" s="2"/>
      <c r="F134" s="2"/>
      <c r="G134" s="2"/>
    </row>
    <row r="135" spans="5:7" x14ac:dyDescent="0.45">
      <c r="E135" s="2"/>
      <c r="F135" s="2"/>
      <c r="G135" s="2"/>
    </row>
    <row r="136" spans="5:7" x14ac:dyDescent="0.45">
      <c r="E136" s="2"/>
      <c r="F136" s="2"/>
      <c r="G136" s="2"/>
    </row>
    <row r="137" spans="5:7" x14ac:dyDescent="0.45">
      <c r="E137" s="2"/>
      <c r="F137" s="2"/>
      <c r="G137" s="2"/>
    </row>
    <row r="138" spans="5:7" x14ac:dyDescent="0.45">
      <c r="E138" s="2"/>
      <c r="F138" s="2"/>
      <c r="G138" s="2"/>
    </row>
    <row r="139" spans="5:7" x14ac:dyDescent="0.45">
      <c r="E139" s="2"/>
      <c r="F139" s="2"/>
      <c r="G139" s="2"/>
    </row>
    <row r="140" spans="5:7" x14ac:dyDescent="0.45">
      <c r="E140" s="2"/>
      <c r="F140" s="2"/>
      <c r="G140" s="2"/>
    </row>
    <row r="141" spans="5:7" x14ac:dyDescent="0.45">
      <c r="E141" s="2"/>
      <c r="F141" s="2"/>
      <c r="G141" s="2"/>
    </row>
    <row r="142" spans="5:7" x14ac:dyDescent="0.45">
      <c r="E142" s="2"/>
      <c r="F142" s="2"/>
      <c r="G142" s="2"/>
    </row>
    <row r="143" spans="5:7" x14ac:dyDescent="0.45">
      <c r="E143" s="2"/>
      <c r="F143" s="2"/>
      <c r="G143" s="2"/>
    </row>
    <row r="144" spans="5:7" x14ac:dyDescent="0.45">
      <c r="E144" s="2"/>
      <c r="F144" s="2"/>
      <c r="G144" s="2"/>
    </row>
    <row r="145" spans="5:7" x14ac:dyDescent="0.45">
      <c r="E145" s="2"/>
      <c r="F145" s="2"/>
      <c r="G145" s="2"/>
    </row>
    <row r="146" spans="5:7" x14ac:dyDescent="0.45">
      <c r="E146" s="2"/>
      <c r="F146" s="2"/>
      <c r="G146" s="2"/>
    </row>
    <row r="147" spans="5:7" x14ac:dyDescent="0.45">
      <c r="E147" s="2"/>
      <c r="F147" s="2"/>
      <c r="G147" s="2"/>
    </row>
    <row r="148" spans="5:7" x14ac:dyDescent="0.45">
      <c r="E148" s="2"/>
      <c r="F148" s="2"/>
      <c r="G148" s="2"/>
    </row>
    <row r="149" spans="5:7" x14ac:dyDescent="0.45">
      <c r="E149" s="2"/>
      <c r="F149" s="2"/>
      <c r="G149" s="2"/>
    </row>
    <row r="150" spans="5:7" x14ac:dyDescent="0.45">
      <c r="E150" s="2"/>
      <c r="F150" s="2"/>
      <c r="G150" s="2"/>
    </row>
    <row r="151" spans="5:7" x14ac:dyDescent="0.45">
      <c r="E151" s="2"/>
      <c r="F151" s="2"/>
      <c r="G151" s="2"/>
    </row>
    <row r="152" spans="5:7" x14ac:dyDescent="0.45">
      <c r="E152" s="2"/>
      <c r="F152" s="2"/>
      <c r="G152" s="2"/>
    </row>
    <row r="153" spans="5:7" x14ac:dyDescent="0.45">
      <c r="E153" s="2"/>
      <c r="F153" s="2"/>
      <c r="G153" s="2"/>
    </row>
    <row r="154" spans="5:7" x14ac:dyDescent="0.45">
      <c r="E154" s="2"/>
      <c r="F154" s="2"/>
      <c r="G154" s="2"/>
    </row>
    <row r="155" spans="5:7" x14ac:dyDescent="0.45">
      <c r="E155" s="2"/>
      <c r="F155" s="2"/>
      <c r="G155" s="2"/>
    </row>
    <row r="156" spans="5:7" x14ac:dyDescent="0.45">
      <c r="E156" s="2"/>
      <c r="F156" s="2"/>
      <c r="G156" s="2"/>
    </row>
    <row r="157" spans="5:7" x14ac:dyDescent="0.45">
      <c r="E157" s="2"/>
      <c r="F157" s="2"/>
      <c r="G157" s="2"/>
    </row>
    <row r="158" spans="5:7" x14ac:dyDescent="0.45">
      <c r="E158" s="2"/>
      <c r="F158" s="2"/>
      <c r="G158" s="2"/>
    </row>
    <row r="159" spans="5:7" x14ac:dyDescent="0.45">
      <c r="E159" s="2"/>
      <c r="F159" s="2"/>
      <c r="G159" s="2"/>
    </row>
    <row r="160" spans="5:7" x14ac:dyDescent="0.45">
      <c r="E160" s="2"/>
      <c r="F160" s="2"/>
      <c r="G160" s="2"/>
    </row>
    <row r="161" spans="5:7" x14ac:dyDescent="0.45">
      <c r="E161" s="2"/>
      <c r="F161" s="2"/>
      <c r="G161" s="2"/>
    </row>
    <row r="162" spans="5:7" x14ac:dyDescent="0.45">
      <c r="E162" s="2"/>
      <c r="F162" s="2"/>
      <c r="G162" s="2"/>
    </row>
    <row r="163" spans="5:7" x14ac:dyDescent="0.45">
      <c r="E163" s="2"/>
      <c r="F163" s="2"/>
      <c r="G163" s="2"/>
    </row>
    <row r="164" spans="5:7" x14ac:dyDescent="0.45">
      <c r="E164" s="2"/>
      <c r="F164" s="2"/>
      <c r="G164" s="2"/>
    </row>
    <row r="165" spans="5:7" x14ac:dyDescent="0.45">
      <c r="E165" s="2"/>
      <c r="F165" s="2"/>
      <c r="G165" s="2"/>
    </row>
    <row r="166" spans="5:7" x14ac:dyDescent="0.45">
      <c r="E166" s="2"/>
      <c r="F166" s="2"/>
      <c r="G166" s="2"/>
    </row>
    <row r="167" spans="5:7" x14ac:dyDescent="0.45">
      <c r="E167" s="2"/>
      <c r="F167" s="2"/>
      <c r="G167" s="2"/>
    </row>
    <row r="168" spans="5:7" x14ac:dyDescent="0.45">
      <c r="E168" s="2"/>
      <c r="F168" s="2"/>
      <c r="G168" s="2"/>
    </row>
    <row r="169" spans="5:7" x14ac:dyDescent="0.45">
      <c r="E169" s="2"/>
      <c r="F169" s="2"/>
      <c r="G169" s="2"/>
    </row>
    <row r="170" spans="5:7" x14ac:dyDescent="0.45">
      <c r="E170" s="2"/>
      <c r="F170" s="2"/>
      <c r="G170" s="2"/>
    </row>
    <row r="171" spans="5:7" x14ac:dyDescent="0.45">
      <c r="E171" s="2"/>
      <c r="F171" s="2"/>
      <c r="G171" s="2"/>
    </row>
    <row r="172" spans="5:7" x14ac:dyDescent="0.45">
      <c r="E172" s="2"/>
      <c r="F172" s="2"/>
      <c r="G172" s="2"/>
    </row>
    <row r="173" spans="5:7" x14ac:dyDescent="0.45">
      <c r="E173" s="2"/>
      <c r="F173" s="2"/>
      <c r="G173" s="2"/>
    </row>
    <row r="174" spans="5:7" x14ac:dyDescent="0.45">
      <c r="E174" s="2"/>
      <c r="F174" s="2"/>
      <c r="G174" s="2"/>
    </row>
    <row r="175" spans="5:7" x14ac:dyDescent="0.45">
      <c r="E175" s="2"/>
      <c r="F175" s="2"/>
      <c r="G175" s="2"/>
    </row>
    <row r="176" spans="5:7" x14ac:dyDescent="0.45">
      <c r="E176" s="2"/>
      <c r="F176" s="2"/>
      <c r="G176" s="2"/>
    </row>
    <row r="177" spans="5:7" x14ac:dyDescent="0.45">
      <c r="E177" s="2"/>
      <c r="F177" s="2"/>
      <c r="G177" s="2"/>
    </row>
    <row r="178" spans="5:7" x14ac:dyDescent="0.45">
      <c r="E178" s="2"/>
      <c r="F178" s="2"/>
      <c r="G178" s="2"/>
    </row>
    <row r="179" spans="5:7" x14ac:dyDescent="0.45">
      <c r="E179" s="2"/>
      <c r="F179" s="2"/>
      <c r="G179" s="2"/>
    </row>
    <row r="180" spans="5:7" x14ac:dyDescent="0.45">
      <c r="E180" s="2"/>
      <c r="F180" s="2"/>
      <c r="G180" s="2"/>
    </row>
    <row r="181" spans="5:7" x14ac:dyDescent="0.45">
      <c r="E181" s="2"/>
      <c r="F181" s="2"/>
      <c r="G181" s="2"/>
    </row>
    <row r="182" spans="5:7" x14ac:dyDescent="0.45">
      <c r="E182" s="2"/>
      <c r="F182" s="2"/>
      <c r="G182" s="2"/>
    </row>
    <row r="183" spans="5:7" x14ac:dyDescent="0.45">
      <c r="E183" s="2"/>
      <c r="F183" s="2"/>
      <c r="G183" s="2"/>
    </row>
    <row r="184" spans="5:7" x14ac:dyDescent="0.45">
      <c r="E184" s="2"/>
      <c r="F184" s="2"/>
      <c r="G184" s="2"/>
    </row>
    <row r="185" spans="5:7" x14ac:dyDescent="0.45">
      <c r="E185" s="2"/>
      <c r="F185" s="2"/>
      <c r="G185" s="2"/>
    </row>
    <row r="186" spans="5:7" x14ac:dyDescent="0.45">
      <c r="E186" s="2"/>
      <c r="F186" s="2"/>
      <c r="G186" s="2"/>
    </row>
    <row r="187" spans="5:7" x14ac:dyDescent="0.45">
      <c r="E187" s="2"/>
      <c r="F187" s="2"/>
      <c r="G187" s="2"/>
    </row>
    <row r="188" spans="5:7" x14ac:dyDescent="0.45">
      <c r="E188" s="2"/>
      <c r="F188" s="2"/>
      <c r="G188" s="2"/>
    </row>
    <row r="189" spans="5:7" x14ac:dyDescent="0.45">
      <c r="E189" s="2"/>
      <c r="F189" s="2"/>
      <c r="G189" s="2"/>
    </row>
    <row r="190" spans="5:7" x14ac:dyDescent="0.45">
      <c r="E190" s="2"/>
      <c r="F190" s="2"/>
      <c r="G190" s="2"/>
    </row>
    <row r="191" spans="5:7" x14ac:dyDescent="0.45">
      <c r="E191" s="2"/>
      <c r="F191" s="2"/>
      <c r="G191" s="2"/>
    </row>
    <row r="192" spans="5:7" x14ac:dyDescent="0.45">
      <c r="E192" s="2"/>
      <c r="F192" s="2"/>
      <c r="G192" s="2"/>
    </row>
    <row r="193" spans="5:7" x14ac:dyDescent="0.45">
      <c r="E193" s="2"/>
      <c r="F193" s="2"/>
      <c r="G193" s="2"/>
    </row>
    <row r="194" spans="5:7" x14ac:dyDescent="0.45">
      <c r="E194" s="2"/>
      <c r="F194" s="2"/>
      <c r="G194" s="2"/>
    </row>
    <row r="195" spans="5:7" x14ac:dyDescent="0.45">
      <c r="E195" s="2"/>
      <c r="F195" s="2"/>
      <c r="G195" s="2"/>
    </row>
    <row r="196" spans="5:7" x14ac:dyDescent="0.45">
      <c r="E196" s="2"/>
      <c r="F196" s="2"/>
      <c r="G196" s="2"/>
    </row>
    <row r="197" spans="5:7" x14ac:dyDescent="0.45">
      <c r="E197" s="2"/>
      <c r="F197" s="2"/>
      <c r="G197" s="2"/>
    </row>
    <row r="198" spans="5:7" x14ac:dyDescent="0.45">
      <c r="E198" s="2"/>
      <c r="F198" s="2"/>
      <c r="G198" s="2"/>
    </row>
    <row r="199" spans="5:7" x14ac:dyDescent="0.45">
      <c r="E199" s="2"/>
      <c r="F199" s="2"/>
      <c r="G199" s="2"/>
    </row>
    <row r="200" spans="5:7" x14ac:dyDescent="0.45">
      <c r="E200" s="2"/>
      <c r="F200" s="2"/>
      <c r="G200" s="2"/>
    </row>
    <row r="201" spans="5:7" x14ac:dyDescent="0.45">
      <c r="E201" s="2"/>
      <c r="F201" s="2"/>
      <c r="G201" s="2"/>
    </row>
    <row r="202" spans="5:7" x14ac:dyDescent="0.45">
      <c r="E202" s="2"/>
      <c r="F202" s="2"/>
      <c r="G202" s="2"/>
    </row>
    <row r="203" spans="5:7" x14ac:dyDescent="0.45">
      <c r="E203" s="2"/>
      <c r="F203" s="2"/>
      <c r="G203" s="2"/>
    </row>
    <row r="204" spans="5:7" x14ac:dyDescent="0.45">
      <c r="E204" s="2"/>
      <c r="F204" s="2"/>
      <c r="G204" s="2"/>
    </row>
    <row r="205" spans="5:7" x14ac:dyDescent="0.45">
      <c r="E205" s="2"/>
      <c r="F205" s="2"/>
      <c r="G205" s="2"/>
    </row>
    <row r="206" spans="5:7" x14ac:dyDescent="0.45">
      <c r="E206" s="2"/>
      <c r="F206" s="2"/>
      <c r="G206" s="2"/>
    </row>
    <row r="207" spans="5:7" x14ac:dyDescent="0.45">
      <c r="E207" s="2"/>
      <c r="F207" s="2"/>
      <c r="G207" s="2"/>
    </row>
    <row r="208" spans="5:7" x14ac:dyDescent="0.45">
      <c r="E208" s="2"/>
      <c r="F208" s="2"/>
      <c r="G208" s="2"/>
    </row>
    <row r="209" spans="5:7" x14ac:dyDescent="0.45">
      <c r="E209" s="2"/>
      <c r="F209" s="2"/>
      <c r="G209" s="2"/>
    </row>
    <row r="210" spans="5:7" x14ac:dyDescent="0.45">
      <c r="E210" s="2"/>
      <c r="F210" s="2"/>
      <c r="G210" s="2"/>
    </row>
    <row r="211" spans="5:7" x14ac:dyDescent="0.45">
      <c r="E211" s="2"/>
      <c r="F211" s="2"/>
      <c r="G211" s="2"/>
    </row>
    <row r="212" spans="5:7" x14ac:dyDescent="0.45">
      <c r="E212" s="2"/>
      <c r="F212" s="2"/>
      <c r="G212" s="2"/>
    </row>
    <row r="213" spans="5:7" x14ac:dyDescent="0.45">
      <c r="E213" s="2"/>
      <c r="F213" s="2"/>
      <c r="G213" s="2"/>
    </row>
    <row r="214" spans="5:7" x14ac:dyDescent="0.45">
      <c r="E214" s="2"/>
      <c r="F214" s="2"/>
      <c r="G214" s="2"/>
    </row>
    <row r="215" spans="5:7" x14ac:dyDescent="0.45">
      <c r="E215" s="2"/>
      <c r="F215" s="2"/>
      <c r="G215" s="2"/>
    </row>
    <row r="216" spans="5:7" x14ac:dyDescent="0.45">
      <c r="E216" s="2"/>
      <c r="F216" s="2"/>
      <c r="G216" s="2"/>
    </row>
    <row r="217" spans="5:7" x14ac:dyDescent="0.45">
      <c r="E217" s="2"/>
      <c r="F217" s="2"/>
      <c r="G217" s="2"/>
    </row>
    <row r="218" spans="5:7" x14ac:dyDescent="0.45">
      <c r="E218" s="2"/>
      <c r="F218" s="2"/>
      <c r="G218" s="2"/>
    </row>
    <row r="219" spans="5:7" x14ac:dyDescent="0.45">
      <c r="E219" s="2"/>
      <c r="F219" s="2"/>
      <c r="G219" s="2"/>
    </row>
    <row r="220" spans="5:7" x14ac:dyDescent="0.45">
      <c r="E220" s="2"/>
      <c r="F220" s="2"/>
      <c r="G220" s="2"/>
    </row>
    <row r="221" spans="5:7" x14ac:dyDescent="0.45">
      <c r="E221" s="2"/>
      <c r="F221" s="2"/>
      <c r="G221" s="2"/>
    </row>
    <row r="222" spans="5:7" x14ac:dyDescent="0.45">
      <c r="E222" s="2"/>
      <c r="F222" s="2"/>
      <c r="G222" s="2"/>
    </row>
    <row r="223" spans="5:7" x14ac:dyDescent="0.45">
      <c r="E223" s="2"/>
      <c r="F223" s="2"/>
      <c r="G223" s="2"/>
    </row>
    <row r="224" spans="5:7" x14ac:dyDescent="0.45">
      <c r="E224" s="2"/>
      <c r="F224" s="2"/>
      <c r="G224" s="2"/>
    </row>
    <row r="225" spans="5:7" x14ac:dyDescent="0.45">
      <c r="E225" s="2"/>
      <c r="F225" s="2"/>
      <c r="G225" s="2"/>
    </row>
    <row r="226" spans="5:7" x14ac:dyDescent="0.45">
      <c r="E226" s="2"/>
      <c r="F226" s="2"/>
      <c r="G226" s="2"/>
    </row>
    <row r="227" spans="5:7" x14ac:dyDescent="0.45">
      <c r="E227" s="2"/>
      <c r="F227" s="2"/>
      <c r="G227" s="2"/>
    </row>
    <row r="228" spans="5:7" x14ac:dyDescent="0.45">
      <c r="E228" s="2"/>
      <c r="F228" s="2"/>
      <c r="G228" s="2"/>
    </row>
    <row r="229" spans="5:7" x14ac:dyDescent="0.45">
      <c r="E229" s="2"/>
      <c r="F229" s="2"/>
      <c r="G229" s="2"/>
    </row>
    <row r="230" spans="5:7" x14ac:dyDescent="0.45">
      <c r="E230" s="2"/>
      <c r="F230" s="2"/>
      <c r="G230" s="2"/>
    </row>
    <row r="231" spans="5:7" x14ac:dyDescent="0.45">
      <c r="E231" s="2"/>
      <c r="F231" s="2"/>
      <c r="G231" s="2"/>
    </row>
    <row r="232" spans="5:7" x14ac:dyDescent="0.45">
      <c r="E232" s="2"/>
      <c r="F232" s="2"/>
      <c r="G232" s="2"/>
    </row>
    <row r="233" spans="5:7" x14ac:dyDescent="0.45">
      <c r="E233" s="2"/>
      <c r="F233" s="2"/>
      <c r="G233" s="2"/>
    </row>
    <row r="234" spans="5:7" x14ac:dyDescent="0.45">
      <c r="E234" s="2"/>
      <c r="F234" s="2"/>
      <c r="G234" s="2"/>
    </row>
    <row r="235" spans="5:7" x14ac:dyDescent="0.45">
      <c r="E235" s="2"/>
      <c r="F235" s="2"/>
      <c r="G235" s="2"/>
    </row>
    <row r="236" spans="5:7" x14ac:dyDescent="0.45">
      <c r="E236" s="2"/>
      <c r="F236" s="2"/>
      <c r="G236" s="2"/>
    </row>
    <row r="237" spans="5:7" x14ac:dyDescent="0.45">
      <c r="E237" s="2"/>
      <c r="F237" s="2"/>
      <c r="G237" s="2"/>
    </row>
    <row r="238" spans="5:7" x14ac:dyDescent="0.45">
      <c r="E238" s="2"/>
      <c r="F238" s="2"/>
      <c r="G238" s="2"/>
    </row>
    <row r="239" spans="5:7" x14ac:dyDescent="0.45">
      <c r="E239" s="2"/>
      <c r="F239" s="2"/>
      <c r="G239" s="2"/>
    </row>
    <row r="240" spans="5:7" x14ac:dyDescent="0.45">
      <c r="E240" s="2"/>
      <c r="F240" s="2"/>
      <c r="G240" s="2"/>
    </row>
    <row r="241" spans="5:7" x14ac:dyDescent="0.45">
      <c r="E241" s="2"/>
      <c r="F241" s="2"/>
      <c r="G241" s="2"/>
    </row>
    <row r="242" spans="5:7" x14ac:dyDescent="0.45">
      <c r="E242" s="2"/>
      <c r="F242" s="2"/>
      <c r="G242" s="2"/>
    </row>
    <row r="243" spans="5:7" x14ac:dyDescent="0.45">
      <c r="E243" s="2"/>
      <c r="F243" s="2"/>
      <c r="G243" s="2"/>
    </row>
    <row r="244" spans="5:7" x14ac:dyDescent="0.45">
      <c r="E244" s="2"/>
      <c r="F244" s="2"/>
      <c r="G244" s="2"/>
    </row>
    <row r="245" spans="5:7" x14ac:dyDescent="0.45">
      <c r="E245" s="2"/>
      <c r="F245" s="2"/>
      <c r="G245" s="2"/>
    </row>
    <row r="246" spans="5:7" x14ac:dyDescent="0.45">
      <c r="E246" s="2"/>
      <c r="F246" s="2"/>
      <c r="G246" s="2"/>
    </row>
    <row r="247" spans="5:7" x14ac:dyDescent="0.45">
      <c r="E247" s="2"/>
      <c r="F247" s="2"/>
      <c r="G247" s="2"/>
    </row>
    <row r="248" spans="5:7" x14ac:dyDescent="0.45">
      <c r="E248" s="2"/>
      <c r="F248" s="2"/>
      <c r="G248" s="2"/>
    </row>
    <row r="249" spans="5:7" x14ac:dyDescent="0.45">
      <c r="E249" s="2"/>
      <c r="F249" s="2"/>
      <c r="G249" s="2"/>
    </row>
    <row r="250" spans="5:7" x14ac:dyDescent="0.45">
      <c r="E250" s="2"/>
      <c r="F250" s="2"/>
      <c r="G250" s="2"/>
    </row>
    <row r="251" spans="5:7" x14ac:dyDescent="0.45">
      <c r="E251" s="2"/>
      <c r="F251" s="2"/>
      <c r="G251" s="2"/>
    </row>
    <row r="252" spans="5:7" x14ac:dyDescent="0.45">
      <c r="E252" s="2"/>
      <c r="F252" s="2"/>
      <c r="G252" s="2"/>
    </row>
    <row r="253" spans="5:7" x14ac:dyDescent="0.45">
      <c r="E253" s="2"/>
      <c r="F253" s="2"/>
      <c r="G253" s="2"/>
    </row>
    <row r="254" spans="5:7" x14ac:dyDescent="0.45">
      <c r="E254" s="2"/>
      <c r="F254" s="2"/>
      <c r="G254" s="2"/>
    </row>
    <row r="255" spans="5:7" x14ac:dyDescent="0.45">
      <c r="E255" s="2"/>
      <c r="F255" s="2"/>
      <c r="G255" s="2"/>
    </row>
    <row r="256" spans="5:7" x14ac:dyDescent="0.45">
      <c r="E256" s="2"/>
      <c r="F256" s="2"/>
      <c r="G256" s="2"/>
    </row>
    <row r="257" spans="5:7" x14ac:dyDescent="0.45">
      <c r="E257" s="2"/>
      <c r="F257" s="2"/>
      <c r="G257" s="2"/>
    </row>
    <row r="258" spans="5:7" x14ac:dyDescent="0.45">
      <c r="E258" s="2"/>
      <c r="F258" s="2"/>
      <c r="G258" s="2"/>
    </row>
    <row r="259" spans="5:7" x14ac:dyDescent="0.45">
      <c r="E259" s="2"/>
      <c r="F259" s="2"/>
      <c r="G259" s="2"/>
    </row>
    <row r="260" spans="5:7" x14ac:dyDescent="0.45">
      <c r="E260" s="2"/>
      <c r="F260" s="2"/>
      <c r="G260" s="2"/>
    </row>
    <row r="261" spans="5:7" x14ac:dyDescent="0.45">
      <c r="E261" s="2"/>
      <c r="F261" s="2"/>
      <c r="G261" s="2"/>
    </row>
    <row r="262" spans="5:7" x14ac:dyDescent="0.45">
      <c r="E262" s="2"/>
      <c r="F262" s="2"/>
      <c r="G262" s="2"/>
    </row>
    <row r="263" spans="5:7" x14ac:dyDescent="0.45">
      <c r="E263" s="2"/>
      <c r="F263" s="2"/>
      <c r="G263" s="2"/>
    </row>
    <row r="264" spans="5:7" x14ac:dyDescent="0.45">
      <c r="E264" s="2"/>
      <c r="F264" s="2"/>
      <c r="G264" s="2"/>
    </row>
    <row r="265" spans="5:7" x14ac:dyDescent="0.45">
      <c r="E265" s="2"/>
      <c r="F265" s="2"/>
      <c r="G265" s="2"/>
    </row>
    <row r="266" spans="5:7" x14ac:dyDescent="0.45">
      <c r="E266" s="2"/>
      <c r="F266" s="2"/>
      <c r="G266" s="2"/>
    </row>
    <row r="267" spans="5:7" x14ac:dyDescent="0.45">
      <c r="E267" s="2"/>
      <c r="F267" s="2"/>
      <c r="G267" s="2"/>
    </row>
    <row r="268" spans="5:7" x14ac:dyDescent="0.45">
      <c r="E268" s="2"/>
      <c r="F268" s="2"/>
      <c r="G268" s="2"/>
    </row>
    <row r="269" spans="5:7" x14ac:dyDescent="0.45">
      <c r="E269" s="2"/>
      <c r="F269" s="2"/>
      <c r="G269" s="2"/>
    </row>
    <row r="270" spans="5:7" x14ac:dyDescent="0.45">
      <c r="E270" s="2"/>
      <c r="F270" s="2"/>
      <c r="G270" s="2"/>
    </row>
    <row r="271" spans="5:7" x14ac:dyDescent="0.45">
      <c r="E271" s="2"/>
      <c r="F271" s="2"/>
      <c r="G271" s="2"/>
    </row>
    <row r="272" spans="5:7" x14ac:dyDescent="0.45">
      <c r="E272" s="2"/>
      <c r="F272" s="2"/>
      <c r="G272" s="2"/>
    </row>
    <row r="273" spans="5:7" x14ac:dyDescent="0.45">
      <c r="E273" s="2"/>
      <c r="F273" s="2"/>
      <c r="G273" s="2"/>
    </row>
    <row r="274" spans="5:7" x14ac:dyDescent="0.45">
      <c r="E274" s="2"/>
      <c r="F274" s="2"/>
      <c r="G274" s="2"/>
    </row>
    <row r="275" spans="5:7" x14ac:dyDescent="0.45">
      <c r="E275" s="2"/>
      <c r="F275" s="2"/>
      <c r="G275" s="2"/>
    </row>
    <row r="276" spans="5:7" x14ac:dyDescent="0.45">
      <c r="E276" s="2"/>
      <c r="F276" s="2"/>
      <c r="G276" s="2"/>
    </row>
    <row r="277" spans="5:7" x14ac:dyDescent="0.45">
      <c r="E277" s="2"/>
      <c r="F277" s="2"/>
      <c r="G277" s="2"/>
    </row>
    <row r="278" spans="5:7" x14ac:dyDescent="0.45">
      <c r="E278" s="2"/>
      <c r="F278" s="2"/>
      <c r="G278" s="2"/>
    </row>
    <row r="279" spans="5:7" x14ac:dyDescent="0.45">
      <c r="E279" s="2"/>
      <c r="F279" s="2"/>
      <c r="G279" s="2"/>
    </row>
    <row r="280" spans="5:7" x14ac:dyDescent="0.45">
      <c r="E280" s="2"/>
      <c r="F280" s="2"/>
      <c r="G280" s="2"/>
    </row>
    <row r="281" spans="5:7" x14ac:dyDescent="0.45">
      <c r="E281" s="2"/>
      <c r="F281" s="2"/>
      <c r="G281" s="2"/>
    </row>
    <row r="282" spans="5:7" x14ac:dyDescent="0.45">
      <c r="E282" s="2"/>
      <c r="F282" s="2"/>
      <c r="G282" s="2"/>
    </row>
    <row r="283" spans="5:7" x14ac:dyDescent="0.45">
      <c r="E283" s="2"/>
      <c r="F283" s="2"/>
      <c r="G283" s="2"/>
    </row>
    <row r="284" spans="5:7" x14ac:dyDescent="0.45">
      <c r="E284" s="2"/>
      <c r="F284" s="2"/>
      <c r="G284" s="2"/>
    </row>
    <row r="285" spans="5:7" x14ac:dyDescent="0.45">
      <c r="E285" s="2"/>
      <c r="F285" s="2"/>
      <c r="G285" s="2"/>
    </row>
    <row r="286" spans="5:7" x14ac:dyDescent="0.45">
      <c r="E286" s="2"/>
      <c r="F286" s="2"/>
      <c r="G286" s="2"/>
    </row>
    <row r="287" spans="5:7" x14ac:dyDescent="0.45">
      <c r="E287" s="2"/>
      <c r="F287" s="2"/>
      <c r="G287" s="2"/>
    </row>
    <row r="288" spans="5:7" x14ac:dyDescent="0.45">
      <c r="E288" s="2"/>
      <c r="F288" s="2"/>
      <c r="G288" s="2"/>
    </row>
    <row r="289" spans="5:7" x14ac:dyDescent="0.45">
      <c r="E289" s="2"/>
      <c r="F289" s="2"/>
      <c r="G289" s="2"/>
    </row>
    <row r="290" spans="5:7" x14ac:dyDescent="0.45">
      <c r="E290" s="2"/>
      <c r="F290" s="2"/>
      <c r="G290" s="2"/>
    </row>
    <row r="291" spans="5:7" x14ac:dyDescent="0.45">
      <c r="E291" s="2"/>
      <c r="F291" s="2"/>
      <c r="G291" s="2"/>
    </row>
    <row r="292" spans="5:7" x14ac:dyDescent="0.45">
      <c r="E292" s="2"/>
      <c r="F292" s="2"/>
      <c r="G292" s="2"/>
    </row>
    <row r="293" spans="5:7" x14ac:dyDescent="0.45">
      <c r="E293" s="2"/>
      <c r="F293" s="2"/>
      <c r="G293" s="2"/>
    </row>
    <row r="294" spans="5:7" x14ac:dyDescent="0.45">
      <c r="E294" s="2"/>
      <c r="F294" s="2"/>
      <c r="G294" s="2"/>
    </row>
    <row r="295" spans="5:7" x14ac:dyDescent="0.45">
      <c r="E295" s="2"/>
      <c r="F295" s="2"/>
      <c r="G295" s="2"/>
    </row>
    <row r="296" spans="5:7" x14ac:dyDescent="0.45">
      <c r="E296" s="2"/>
      <c r="F296" s="2"/>
      <c r="G296" s="2"/>
    </row>
  </sheetData>
  <mergeCells count="3">
    <mergeCell ref="E5:G5"/>
    <mergeCell ref="I5:K5"/>
    <mergeCell ref="M5:O5"/>
  </mergeCells>
  <pageMargins left="0.7" right="0.7" top="0.75" bottom="0.75" header="0.3" footer="0.3"/>
  <pageSetup scale="76" fitToHeight="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2"/>
  <sheetViews>
    <sheetView showGridLines="0" workbookViewId="0">
      <selection activeCell="D4" sqref="D4:I12"/>
    </sheetView>
  </sheetViews>
  <sheetFormatPr defaultRowHeight="14.25" x14ac:dyDescent="0.45"/>
  <cols>
    <col min="8" max="8" width="10.796875" customWidth="1"/>
    <col min="9" max="9" width="11.46484375" customWidth="1"/>
  </cols>
  <sheetData>
    <row r="4" spans="4:9" ht="23.25" x14ac:dyDescent="0.7">
      <c r="D4" s="98" t="s">
        <v>35</v>
      </c>
      <c r="E4" s="99"/>
      <c r="F4" s="99"/>
      <c r="G4" s="99"/>
      <c r="H4" s="99"/>
      <c r="I4" s="100"/>
    </row>
    <row r="5" spans="4:9" ht="23.25" x14ac:dyDescent="0.7">
      <c r="D5" s="86"/>
      <c r="E5" s="87"/>
      <c r="F5" s="87"/>
      <c r="G5" s="91">
        <v>2022</v>
      </c>
      <c r="H5" s="91">
        <v>2023</v>
      </c>
      <c r="I5" s="92">
        <v>2024</v>
      </c>
    </row>
    <row r="6" spans="4:9" x14ac:dyDescent="0.45">
      <c r="D6" s="88" t="s">
        <v>30</v>
      </c>
      <c r="E6" s="8"/>
      <c r="F6" s="8"/>
      <c r="G6" s="8"/>
      <c r="H6" s="8"/>
      <c r="I6" s="9"/>
    </row>
    <row r="7" spans="4:9" x14ac:dyDescent="0.45">
      <c r="D7" s="89" t="s">
        <v>0</v>
      </c>
      <c r="E7" s="8"/>
      <c r="F7" s="8"/>
      <c r="G7" s="29">
        <v>48123.395969000005</v>
      </c>
      <c r="H7" s="29">
        <v>128275.403831</v>
      </c>
      <c r="I7" s="30">
        <v>128588.95214499996</v>
      </c>
    </row>
    <row r="8" spans="4:9" x14ac:dyDescent="0.45">
      <c r="D8" s="89" t="s">
        <v>1</v>
      </c>
      <c r="E8" s="8"/>
      <c r="F8" s="8"/>
      <c r="G8" s="29">
        <v>12743.802603</v>
      </c>
      <c r="H8" s="29">
        <v>15355.270685</v>
      </c>
      <c r="I8" s="30">
        <v>8283.6204450000005</v>
      </c>
    </row>
    <row r="9" spans="4:9" x14ac:dyDescent="0.45">
      <c r="D9" s="7"/>
      <c r="E9" s="8"/>
      <c r="F9" s="8"/>
      <c r="G9" s="8"/>
      <c r="H9" s="8"/>
      <c r="I9" s="9"/>
    </row>
    <row r="10" spans="4:9" x14ac:dyDescent="0.45">
      <c r="D10" s="88" t="s">
        <v>29</v>
      </c>
      <c r="E10" s="8"/>
      <c r="F10" s="8"/>
      <c r="G10" s="8"/>
      <c r="H10" s="8"/>
      <c r="I10" s="9"/>
    </row>
    <row r="11" spans="4:9" x14ac:dyDescent="0.45">
      <c r="D11" s="89" t="s">
        <v>0</v>
      </c>
      <c r="E11" s="8"/>
      <c r="F11" s="8"/>
      <c r="G11" s="29">
        <v>63694.968649780494</v>
      </c>
      <c r="H11" s="29">
        <v>169782.23712259886</v>
      </c>
      <c r="I11" s="30">
        <v>170197.24212439224</v>
      </c>
    </row>
    <row r="12" spans="4:9" x14ac:dyDescent="0.45">
      <c r="D12" s="90" t="s">
        <v>1</v>
      </c>
      <c r="E12" s="15"/>
      <c r="F12" s="15"/>
      <c r="G12" s="31">
        <v>16867.390401956774</v>
      </c>
      <c r="H12" s="31">
        <v>20323.866701344356</v>
      </c>
      <c r="I12" s="32">
        <v>10964.000647228631</v>
      </c>
    </row>
  </sheetData>
  <mergeCells count="1">
    <mergeCell ref="D4:I4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CD823C-7370-46ED-9BD5-0BA5DF4EB3D3}"/>
</file>

<file path=customXml/itemProps2.xml><?xml version="1.0" encoding="utf-8"?>
<ds:datastoreItem xmlns:ds="http://schemas.openxmlformats.org/officeDocument/2006/customXml" ds:itemID="{45850262-7EB4-41BB-9848-9405C906CE6A}"/>
</file>

<file path=customXml/itemProps3.xml><?xml version="1.0" encoding="utf-8"?>
<ds:datastoreItem xmlns:ds="http://schemas.openxmlformats.org/officeDocument/2006/customXml" ds:itemID="{7BCF7F9A-8446-4E61-B21F-C8F97D1C84A8}"/>
</file>

<file path=customXml/itemProps4.xml><?xml version="1.0" encoding="utf-8"?>
<ds:datastoreItem xmlns:ds="http://schemas.openxmlformats.org/officeDocument/2006/customXml" ds:itemID="{CCBCA63A-A4B9-4C58-A394-74B9618D2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2022-07-25T21:14:38Z</cp:lastPrinted>
  <dcterms:created xsi:type="dcterms:W3CDTF">2022-05-23T15:55:09Z</dcterms:created>
  <dcterms:modified xsi:type="dcterms:W3CDTF">2022-08-04T22:31:43Z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{4B72D8B9-D2F3-41EF-A808-A1ACE7AE33D3}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