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Sheet1!$A$1:$L$25</definedName>
    <definedName name="_xlnm.Print_Area" localSheetId="1">Table!$A$4:$J$20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I12" i="2" l="1"/>
  <c r="K11" i="1"/>
  <c r="K15" i="1" l="1"/>
  <c r="K19" i="1" s="1"/>
</calcChain>
</file>

<file path=xl/sharedStrings.xml><?xml version="1.0" encoding="utf-8"?>
<sst xmlns="http://schemas.openxmlformats.org/spreadsheetml/2006/main" count="39" uniqueCount="31">
  <si>
    <t>2019-2021</t>
  </si>
  <si>
    <t>Amount</t>
  </si>
  <si>
    <t>Inflation</t>
  </si>
  <si>
    <t>Public Counsel Calculation</t>
  </si>
  <si>
    <t>Adjustment (System)</t>
  </si>
  <si>
    <t>(a)</t>
  </si>
  <si>
    <t>(b)</t>
  </si>
  <si>
    <t>(c)</t>
  </si>
  <si>
    <t>(d)</t>
  </si>
  <si>
    <t>(e)</t>
  </si>
  <si>
    <t>(f)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</si>
  <si>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</si>
  <si>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</si>
  <si>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</si>
  <si>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</si>
  <si>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</si>
  <si>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</si>
  <si>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Source: </t>
  </si>
  <si>
    <t>Line #</t>
  </si>
  <si>
    <t>(2) Exhibit SC-9.</t>
  </si>
  <si>
    <t>(1) Exhibit SC-22, Schedule B.</t>
  </si>
  <si>
    <t>(3) Exh, HLR-2.</t>
  </si>
  <si>
    <t>Average</t>
  </si>
  <si>
    <t xml:space="preserve">Avista Forecast 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</si>
  <si>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</si>
  <si>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</si>
  <si>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>Exhibit SC-34</t>
  </si>
  <si>
    <t>Gas PMC Program:</t>
  </si>
  <si>
    <t>Table 15 - Capital Addition Adjustments for Gas PMC.</t>
  </si>
  <si>
    <t xml:space="preserve"> Gas Meter Changeout Program -  Adjustments to Capital Additions for 2022-2023</t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</si>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</sst>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0" fontId="0" fillId="0" borderId="1" xfId="3" applyNumberFormat="1" applyFont="1" applyBorder="1"/>
    <xf numFmtId="164" fontId="2" fillId="0" borderId="2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164" fontId="0" fillId="0" borderId="0" xfId="2" applyNumberFormat="1" applyFont="1" applyBorder="1"/>
    <xf numFmtId="164" fontId="0" fillId="0" borderId="5" xfId="2" applyNumberFormat="1" applyFont="1" applyBorder="1"/>
    <xf numFmtId="165" fontId="0" fillId="0" borderId="5" xfId="1" applyNumberFormat="1" applyFont="1" applyBorder="1"/>
    <xf numFmtId="0" fontId="0" fillId="0" borderId="3" xfId="0" applyBorder="1"/>
    <xf numFmtId="0" fontId="2" fillId="0" borderId="7" xfId="0" applyFont="1" applyBorder="1"/>
    <xf numFmtId="0" fontId="2" fillId="0" borderId="1" xfId="0" applyFont="1" applyBorder="1"/>
    <xf numFmtId="0" fontId="2" fillId="0" borderId="3" xfId="0" quotePrefix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0" fillId="0" borderId="6" xfId="0" applyBorder="1"/>
    <xf numFmtId="164" fontId="2" fillId="0" borderId="10" xfId="2" applyNumberFormat="1" applyFont="1" applyBorder="1"/>
    <xf numFmtId="164" fontId="2" fillId="0" borderId="8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B25" sqref="B25"/>
    </sheetView>
  </sheetViews>
  <sheetFormatPr defaultRowHeight="14.25" x14ac:dyDescent="0.45"/>
  <cols>
    <col min="4" max="4" width="17.53125" customWidth="1"/>
    <col min="5" max="5" width="14.79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</cols>
  <sheetData>
    <row r="1" spans="1:12" x14ac:dyDescent="0.45">
      <c r="A1" s="16" t="s">
        <v>11</v>
      </c>
      <c r="K1" s="17" t="s">
        <v>26</v>
      </c>
    </row>
    <row r="2" spans="1:12" x14ac:dyDescent="0.45">
      <c r="A2" t="s">
        <v>12</v>
      </c>
    </row>
    <row r="3" spans="1:12" x14ac:dyDescent="0.45">
      <c r="A3" s="1" t="s">
        <v>29</v>
      </c>
    </row>
    <row r="5" spans="1:12" x14ac:dyDescent="0.45">
      <c r="B5" s="38" t="s">
        <v>5</v>
      </c>
      <c r="C5" s="38"/>
      <c r="D5" s="38"/>
      <c r="E5" t="s">
        <v>6</v>
      </c>
      <c r="G5" t="s">
        <v>7</v>
      </c>
      <c r="H5" t="s">
        <v>8</v>
      </c>
      <c r="J5" t="s">
        <v>9</v>
      </c>
      <c r="K5" t="s">
        <v>10</v>
      </c>
    </row>
    <row r="6" spans="1:12" x14ac:dyDescent="0.45">
      <c r="G6" s="37">
        <v>2022</v>
      </c>
      <c r="H6" s="37"/>
      <c r="I6" s="12"/>
      <c r="J6" s="37">
        <v>2023</v>
      </c>
      <c r="K6" s="37"/>
      <c r="L6" s="12"/>
    </row>
    <row r="7" spans="1:12" x14ac:dyDescent="0.4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</row>
    <row r="8" spans="1:12" ht="15.75" x14ac:dyDescent="0.45">
      <c r="A8" t="s">
        <v>18</v>
      </c>
      <c r="E8" s="12" t="s">
        <v>13</v>
      </c>
      <c r="F8" s="3"/>
      <c r="G8" s="12" t="s">
        <v>14</v>
      </c>
      <c r="H8" s="12" t="s">
        <v>1</v>
      </c>
      <c r="I8" s="3"/>
      <c r="J8" s="12" t="s">
        <v>14</v>
      </c>
      <c r="K8" s="12" t="s">
        <v>1</v>
      </c>
      <c r="L8" s="3"/>
    </row>
    <row r="9" spans="1:12" x14ac:dyDescent="0.45">
      <c r="B9" s="1" t="s">
        <v>15</v>
      </c>
    </row>
    <row r="10" spans="1:12" x14ac:dyDescent="0.45">
      <c r="A10" s="4">
        <v>1</v>
      </c>
      <c r="B10" s="1" t="s">
        <v>27</v>
      </c>
    </row>
    <row r="11" spans="1:12" x14ac:dyDescent="0.45">
      <c r="A11" s="4">
        <f>+A10+1</f>
        <v>2</v>
      </c>
      <c r="B11" t="s">
        <v>3</v>
      </c>
      <c r="E11" s="7">
        <v>2192114</v>
      </c>
      <c r="F11" s="7"/>
      <c r="G11" s="6">
        <v>3.6999999999999998E-2</v>
      </c>
      <c r="H11" s="7">
        <f>+E11*(1+G11)</f>
        <v>2273222.2179999999</v>
      </c>
      <c r="I11" s="7"/>
      <c r="J11" s="6">
        <v>2.4E-2</v>
      </c>
      <c r="K11" s="7">
        <f>+H11*(1+J11)</f>
        <v>2327779.5512319999</v>
      </c>
      <c r="L11" s="7"/>
    </row>
    <row r="12" spans="1:12" x14ac:dyDescent="0.45">
      <c r="A12" s="4">
        <f t="shared" ref="A12:A19" si="0">+A11+1</f>
        <v>3</v>
      </c>
    </row>
    <row r="13" spans="1:12" ht="15.75" x14ac:dyDescent="0.45">
      <c r="A13" s="4">
        <f t="shared" si="0"/>
        <v>4</v>
      </c>
      <c r="B13" t="s">
        <v>16</v>
      </c>
      <c r="H13" s="9">
        <v>3500000</v>
      </c>
      <c r="I13" s="13"/>
      <c r="J13" s="8"/>
      <c r="K13" s="9">
        <v>3799993</v>
      </c>
      <c r="L13" s="13"/>
    </row>
    <row r="14" spans="1:12" x14ac:dyDescent="0.45">
      <c r="A14" s="4">
        <f t="shared" si="0"/>
        <v>5</v>
      </c>
    </row>
    <row r="15" spans="1:12" x14ac:dyDescent="0.45">
      <c r="A15" s="4">
        <f t="shared" si="0"/>
        <v>6</v>
      </c>
      <c r="B15" t="s">
        <v>4</v>
      </c>
      <c r="H15" s="7">
        <f>+H11-H13</f>
        <v>-1226777.7820000001</v>
      </c>
      <c r="I15" s="7"/>
      <c r="K15" s="7">
        <f>+K11-K13</f>
        <v>-1472213.4487680001</v>
      </c>
      <c r="L15" s="7"/>
    </row>
    <row r="16" spans="1:12" x14ac:dyDescent="0.45">
      <c r="A16" s="4">
        <f t="shared" si="0"/>
        <v>7</v>
      </c>
    </row>
    <row r="17" spans="1:12" ht="15.75" x14ac:dyDescent="0.45">
      <c r="A17" s="4">
        <f t="shared" si="0"/>
        <v>8</v>
      </c>
      <c r="B17" t="s">
        <v>24</v>
      </c>
      <c r="H17" s="10">
        <v>0.33333219047749657</v>
      </c>
      <c r="I17" s="14"/>
      <c r="K17" s="10">
        <v>0.33333245613873497</v>
      </c>
      <c r="L17" s="14"/>
    </row>
    <row r="18" spans="1:12" x14ac:dyDescent="0.45">
      <c r="A18" s="4">
        <f t="shared" si="0"/>
        <v>9</v>
      </c>
    </row>
    <row r="19" spans="1:12" x14ac:dyDescent="0.45">
      <c r="A19" s="4">
        <f t="shared" si="0"/>
        <v>10</v>
      </c>
      <c r="B19" s="1" t="s">
        <v>25</v>
      </c>
      <c r="C19" s="1"/>
      <c r="D19" s="1"/>
      <c r="E19" s="1"/>
      <c r="F19" s="1"/>
      <c r="G19" s="1"/>
      <c r="H19" s="11">
        <f>+H15*H17</f>
        <v>-408924.52530318481</v>
      </c>
      <c r="I19" s="15"/>
      <c r="J19" s="1"/>
      <c r="K19" s="11">
        <f>+K15*K17</f>
        <v>-490736.52483831515</v>
      </c>
      <c r="L19" s="15"/>
    </row>
    <row r="22" spans="1:12" x14ac:dyDescent="0.45">
      <c r="A22" t="s">
        <v>17</v>
      </c>
      <c r="B22" t="s">
        <v>20</v>
      </c>
    </row>
    <row r="23" spans="1:12" x14ac:dyDescent="0.45">
      <c r="B23" t="s">
        <v>19</v>
      </c>
    </row>
    <row r="24" spans="1:12" x14ac:dyDescent="0.45">
      <c r="B24" t="s">
        <v>21</v>
      </c>
    </row>
    <row r="25" spans="1:12" x14ac:dyDescent="0.45">
      <c r="B25" t="s">
        <v>30</v>
      </c>
    </row>
  </sheetData>
  <mergeCells count="3">
    <mergeCell ref="G6:H6"/>
    <mergeCell ref="J6:K6"/>
    <mergeCell ref="B5:D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7"/>
  <sheetViews>
    <sheetView showGridLines="0" workbookViewId="0">
      <selection activeCell="B4" sqref="B4:J14"/>
    </sheetView>
  </sheetViews>
  <sheetFormatPr defaultRowHeight="14.25" x14ac:dyDescent="0.45"/>
  <cols>
    <col min="4" max="5" width="14.79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</cols>
  <sheetData>
    <row r="4" spans="1:10" ht="30.75" customHeight="1" x14ac:dyDescent="0.7">
      <c r="B4" s="39" t="s">
        <v>28</v>
      </c>
      <c r="C4" s="40"/>
      <c r="D4" s="40"/>
      <c r="E4" s="40"/>
      <c r="F4" s="40"/>
      <c r="G4" s="40"/>
      <c r="H4" s="40"/>
      <c r="I4" s="40"/>
      <c r="J4" s="41"/>
    </row>
    <row r="5" spans="1:10" x14ac:dyDescent="0.45">
      <c r="B5" s="18"/>
      <c r="C5" s="19"/>
      <c r="D5" s="28"/>
      <c r="E5" s="20" t="s">
        <v>0</v>
      </c>
      <c r="F5" s="31"/>
      <c r="G5" s="21"/>
      <c r="H5" s="33"/>
      <c r="I5" s="21"/>
      <c r="J5" s="33"/>
    </row>
    <row r="6" spans="1:10" x14ac:dyDescent="0.45">
      <c r="B6" s="18"/>
      <c r="C6" s="19"/>
      <c r="D6" s="24"/>
      <c r="E6" s="12" t="s">
        <v>22</v>
      </c>
      <c r="F6" s="22"/>
      <c r="G6" s="12">
        <v>2022</v>
      </c>
      <c r="H6" s="22"/>
      <c r="I6" s="12">
        <v>2023</v>
      </c>
      <c r="J6" s="22"/>
    </row>
    <row r="7" spans="1:10" x14ac:dyDescent="0.45">
      <c r="B7" s="23" t="s">
        <v>15</v>
      </c>
      <c r="C7" s="19"/>
      <c r="D7" s="24"/>
      <c r="E7" s="19"/>
      <c r="F7" s="28"/>
      <c r="G7" s="19"/>
      <c r="H7" s="28"/>
      <c r="I7" s="19"/>
      <c r="J7" s="28"/>
    </row>
    <row r="8" spans="1:10" x14ac:dyDescent="0.45">
      <c r="A8" s="5"/>
      <c r="B8" s="18" t="s">
        <v>3</v>
      </c>
      <c r="C8" s="19"/>
      <c r="D8" s="24"/>
      <c r="E8" s="25">
        <v>2192114</v>
      </c>
      <c r="F8" s="26"/>
      <c r="G8" s="25">
        <v>2273222.2179999999</v>
      </c>
      <c r="H8" s="26"/>
      <c r="I8" s="7">
        <v>2327779.5512319999</v>
      </c>
      <c r="J8" s="26"/>
    </row>
    <row r="9" spans="1:10" x14ac:dyDescent="0.45">
      <c r="A9" s="5"/>
      <c r="B9" s="18"/>
      <c r="C9" s="19"/>
      <c r="D9" s="24"/>
      <c r="E9" s="19"/>
      <c r="F9" s="24"/>
      <c r="G9" s="19"/>
      <c r="H9" s="24"/>
      <c r="I9" s="19"/>
      <c r="J9" s="24"/>
    </row>
    <row r="10" spans="1:10" x14ac:dyDescent="0.45">
      <c r="A10" s="5"/>
      <c r="B10" s="18" t="s">
        <v>23</v>
      </c>
      <c r="C10" s="19"/>
      <c r="D10" s="24"/>
      <c r="E10" s="19"/>
      <c r="F10" s="24"/>
      <c r="G10" s="9">
        <v>3500000</v>
      </c>
      <c r="H10" s="27"/>
      <c r="I10" s="9">
        <v>3799993</v>
      </c>
      <c r="J10" s="27"/>
    </row>
    <row r="11" spans="1:10" x14ac:dyDescent="0.45">
      <c r="A11" s="5"/>
      <c r="B11" s="18"/>
      <c r="C11" s="19"/>
      <c r="D11" s="24"/>
      <c r="E11" s="19"/>
      <c r="F11" s="24"/>
      <c r="G11" s="19"/>
      <c r="H11" s="28"/>
      <c r="I11" s="19"/>
      <c r="J11" s="28"/>
    </row>
    <row r="12" spans="1:10" x14ac:dyDescent="0.45">
      <c r="A12" s="5"/>
      <c r="B12" s="18" t="s">
        <v>4</v>
      </c>
      <c r="C12" s="19"/>
      <c r="D12" s="24"/>
      <c r="E12" s="19"/>
      <c r="F12" s="24"/>
      <c r="G12" s="25">
        <f>+G8-G10</f>
        <v>-1226777.7820000001</v>
      </c>
      <c r="H12" s="26"/>
      <c r="I12" s="25">
        <f>+I8-I10</f>
        <v>-1472213.4487680001</v>
      </c>
      <c r="J12" s="26"/>
    </row>
    <row r="13" spans="1:10" x14ac:dyDescent="0.45">
      <c r="A13" s="5"/>
      <c r="B13" s="18"/>
      <c r="C13" s="19"/>
      <c r="D13" s="24"/>
      <c r="E13" s="19"/>
      <c r="F13" s="24"/>
      <c r="G13" s="19"/>
      <c r="H13" s="34"/>
      <c r="I13" s="19"/>
      <c r="J13" s="34"/>
    </row>
    <row r="14" spans="1:10" x14ac:dyDescent="0.45">
      <c r="A14" s="5"/>
      <c r="B14" s="29" t="s">
        <v>25</v>
      </c>
      <c r="C14" s="30"/>
      <c r="D14" s="32"/>
      <c r="E14" s="30"/>
      <c r="F14" s="30"/>
      <c r="G14" s="36">
        <v>-408924.52530318481</v>
      </c>
      <c r="H14" s="35"/>
      <c r="I14" s="36">
        <v>-490736.52483831515</v>
      </c>
      <c r="J14" s="35"/>
    </row>
    <row r="17" spans="5:5" x14ac:dyDescent="0.45">
      <c r="E17" s="19"/>
    </row>
  </sheetData>
  <mergeCells count="1">
    <mergeCell ref="B4:J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897228-038C-4BFC-A8E3-9295341A8CE4}"/>
</file>

<file path=customXml/itemProps2.xml><?xml version="1.0" encoding="utf-8"?>
<ds:datastoreItem xmlns:ds="http://schemas.openxmlformats.org/officeDocument/2006/customXml" ds:itemID="{57E70C00-DB04-4DAA-AF92-E3D1D06AB0AE}"/>
</file>

<file path=customXml/itemProps3.xml><?xml version="1.0" encoding="utf-8"?>
<ds:datastoreItem xmlns:ds="http://schemas.openxmlformats.org/officeDocument/2006/customXml" ds:itemID="{8A68B9EA-62E3-4FB8-B655-CC5A9C9B176A}"/>
</file>

<file path=customXml/itemProps4.xml><?xml version="1.0" encoding="utf-8"?>
<ds:datastoreItem xmlns:ds="http://schemas.openxmlformats.org/officeDocument/2006/customXml" ds:itemID="{4E3BCC99-43DF-4794-8357-68F1DC414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2022-07-25T20:55:59Z</cp:lastPrinted>
  <dcterms:created xsi:type="dcterms:W3CDTF">2022-07-12T23:10:35Z</dcterms:created>
  <dcterms:modified xsi:type="dcterms:W3CDTF">2022-08-04T22:30:28Z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