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<sst xmlns="http://schemas.openxmlformats.org/spreadsheetml/2006/main" count="44" uniqueCount="33">
  <si>
    <t>2019-2021</t>
  </si>
  <si>
    <t>Amount</t>
  </si>
  <si>
    <t>Inflation</t>
  </si>
  <si>
    <t>Public Counsel Calculation</t>
  </si>
  <si>
    <t>Adjustment (System)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</si>
  <si>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</si>
  <si>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</si>
  <si>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</si>
  <si>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</si>
  <si>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</si>
  <si>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</si>
  <si>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</si>
  <si>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</si>
  <si>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</si>
  <si>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</si>
  <si>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</si>
  <si>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</si>
  <si>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</si>
  <si>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</si>
  <si>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</si>
  <si>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</si>
  <si>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</si>
  <si>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</si>
  <si>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</si>
  <si>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</si>
  <si>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</si>
  <si>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Exhibit SC-33</t>
  </si>
  <si>
    <t>Gas Aldyl Pipe Replacement Program: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</si>
  <si>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</si>
  <si>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</si>
  <si>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Table 14 - Capital Addition Adjustments for Aldyl-A Pipe Repl.</t>
  </si>
  <si>
    <t xml:space="preserve"> Gas Aldyl-A Pipe Replacement Program. Adjustments to Capital Additions for 2022-2024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</si>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</sst>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25" sqref="B25"/>
    </sheetView>
  </sheetViews>
  <sheetFormatPr defaultRowHeight="14.25" x14ac:dyDescent="0.45"/>
  <cols>
    <col min="4" max="4" width="17.53125" customWidth="1"/>
    <col min="5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796875" customWidth="1"/>
  </cols>
  <sheetData>
    <row r="1" spans="1:14" x14ac:dyDescent="0.45">
      <c r="A1" s="17" t="s">
        <v>13</v>
      </c>
      <c r="N1" s="18" t="s">
        <v>26</v>
      </c>
    </row>
    <row r="2" spans="1:14" x14ac:dyDescent="0.45">
      <c r="A2" t="s">
        <v>14</v>
      </c>
    </row>
    <row r="3" spans="1:14" x14ac:dyDescent="0.45">
      <c r="A3" s="1" t="s">
        <v>31</v>
      </c>
    </row>
    <row r="5" spans="1:14" x14ac:dyDescent="0.45">
      <c r="B5" s="39" t="s">
        <v>5</v>
      </c>
      <c r="C5" s="39"/>
      <c r="D5" s="39"/>
      <c r="E5" t="s">
        <v>6</v>
      </c>
      <c r="G5" t="s">
        <v>7</v>
      </c>
      <c r="H5" t="s">
        <v>8</v>
      </c>
      <c r="J5" t="s">
        <v>9</v>
      </c>
      <c r="K5" t="s">
        <v>10</v>
      </c>
      <c r="M5" t="s">
        <v>11</v>
      </c>
      <c r="N5" t="s">
        <v>12</v>
      </c>
    </row>
    <row r="6" spans="1:14" x14ac:dyDescent="0.4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20</v>
      </c>
      <c r="E8" s="13" t="s">
        <v>15</v>
      </c>
      <c r="F8" s="3"/>
      <c r="G8" s="13" t="s">
        <v>16</v>
      </c>
      <c r="H8" s="13" t="s">
        <v>1</v>
      </c>
      <c r="I8" s="3"/>
      <c r="J8" s="13" t="s">
        <v>16</v>
      </c>
      <c r="K8" s="13" t="s">
        <v>1</v>
      </c>
      <c r="L8" s="3"/>
      <c r="M8" s="13" t="s">
        <v>16</v>
      </c>
      <c r="N8" s="13" t="s">
        <v>1</v>
      </c>
    </row>
    <row r="9" spans="1:14" x14ac:dyDescent="0.45">
      <c r="B9" s="1" t="s">
        <v>17</v>
      </c>
    </row>
    <row r="10" spans="1:14" x14ac:dyDescent="0.45">
      <c r="A10" s="4">
        <v>1</v>
      </c>
      <c r="B10" s="1" t="s">
        <v>27</v>
      </c>
    </row>
    <row r="11" spans="1:14" x14ac:dyDescent="0.45">
      <c r="A11" s="4">
        <f>+A10+1</f>
        <v>2</v>
      </c>
      <c r="B11" t="s">
        <v>3</v>
      </c>
      <c r="E11" s="7">
        <v>21763545</v>
      </c>
      <c r="F11" s="7"/>
      <c r="G11" s="6">
        <v>3.6999999999999998E-2</v>
      </c>
      <c r="H11" s="7">
        <f>+E11*(1+G11)</f>
        <v>22568796.164999999</v>
      </c>
      <c r="I11" s="7"/>
      <c r="J11" s="6">
        <v>2.4E-2</v>
      </c>
      <c r="K11" s="7">
        <f>+H11*(1+J11)</f>
        <v>23110447.27296</v>
      </c>
      <c r="L11" s="7"/>
      <c r="M11" s="6">
        <v>2.3E-2</v>
      </c>
      <c r="N11" s="7">
        <f>+K11*(1+M11)</f>
        <v>23641987.560238078</v>
      </c>
    </row>
    <row r="12" spans="1:14" x14ac:dyDescent="0.45">
      <c r="A12" s="4">
        <f t="shared" ref="A12:A19" si="0">+A11+1</f>
        <v>3</v>
      </c>
    </row>
    <row r="13" spans="1:14" ht="15.75" x14ac:dyDescent="0.45">
      <c r="A13" s="4">
        <f t="shared" si="0"/>
        <v>4</v>
      </c>
      <c r="B13" t="s">
        <v>18</v>
      </c>
      <c r="H13" s="9">
        <v>25687251</v>
      </c>
      <c r="I13" s="14"/>
      <c r="J13" s="8"/>
      <c r="K13" s="9">
        <v>27687251</v>
      </c>
      <c r="L13" s="14"/>
      <c r="M13" s="8"/>
      <c r="N13" s="8">
        <v>24444163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-3118454.8350000009</v>
      </c>
      <c r="I15" s="7"/>
      <c r="K15" s="7">
        <f>+K11-K13</f>
        <v>-4576803.7270400003</v>
      </c>
      <c r="L15" s="7"/>
      <c r="N15" s="7">
        <f>+N11-N13</f>
        <v>-802175.43976192176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28</v>
      </c>
      <c r="H17" s="11">
        <v>0.59267256741486274</v>
      </c>
      <c r="I17" s="15"/>
      <c r="K17" s="11">
        <v>0.55102126245758387</v>
      </c>
      <c r="L17" s="15"/>
      <c r="N17" s="11">
        <v>0.52455107585397787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29</v>
      </c>
      <c r="C19" s="1"/>
      <c r="D19" s="1"/>
      <c r="E19" s="1"/>
      <c r="F19" s="1"/>
      <c r="G19" s="1"/>
      <c r="H19" s="12">
        <f>+H15*H17</f>
        <v>-1848222.6334267426</v>
      </c>
      <c r="I19" s="16"/>
      <c r="J19" s="1"/>
      <c r="K19" s="12">
        <f>+K15*K17</f>
        <v>-2521916.1676941561</v>
      </c>
      <c r="L19" s="16"/>
      <c r="M19" s="1"/>
      <c r="N19" s="12">
        <f>+N15*N17</f>
        <v>-420781.98995075386</v>
      </c>
    </row>
    <row r="22" spans="1:14" x14ac:dyDescent="0.45">
      <c r="A22" t="s">
        <v>19</v>
      </c>
      <c r="B22" t="s">
        <v>22</v>
      </c>
    </row>
    <row r="23" spans="1:14" x14ac:dyDescent="0.45">
      <c r="B23" t="s">
        <v>21</v>
      </c>
    </row>
    <row r="24" spans="1:14" x14ac:dyDescent="0.45">
      <c r="B24" t="s">
        <v>23</v>
      </c>
    </row>
    <row r="25" spans="1:14" x14ac:dyDescent="0.45">
      <c r="B25" t="s">
        <v>32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7"/>
  <sheetViews>
    <sheetView showGridLines="0" workbookViewId="0">
      <selection activeCell="B4" sqref="B4:K14"/>
    </sheetView>
  </sheetViews>
  <sheetFormatPr defaultRowHeight="14.25" x14ac:dyDescent="0.45"/>
  <cols>
    <col min="4" max="5" width="14.79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796875" customWidth="1"/>
  </cols>
  <sheetData>
    <row r="4" spans="1:11" ht="30.75" customHeight="1" x14ac:dyDescent="0.7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4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x14ac:dyDescent="0.45">
      <c r="B6" s="19"/>
      <c r="C6" s="20"/>
      <c r="D6" s="26"/>
      <c r="E6" s="13" t="s">
        <v>24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45">
      <c r="B7" s="25" t="s">
        <v>17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45">
      <c r="A8" s="5"/>
      <c r="B8" s="19" t="s">
        <v>3</v>
      </c>
      <c r="C8" s="20"/>
      <c r="D8" s="26"/>
      <c r="E8" s="27">
        <v>21763545</v>
      </c>
      <c r="F8" s="28"/>
      <c r="G8" s="27">
        <v>22568796.164999999</v>
      </c>
      <c r="H8" s="28"/>
      <c r="I8" s="7">
        <v>23110447.27296</v>
      </c>
      <c r="J8" s="28"/>
      <c r="K8" s="28">
        <v>23641987.560238078</v>
      </c>
    </row>
    <row r="9" spans="1:11" x14ac:dyDescent="0.45">
      <c r="A9" s="5"/>
      <c r="B9" s="19"/>
      <c r="C9" s="20"/>
      <c r="D9" s="26"/>
      <c r="E9" s="20"/>
      <c r="F9" s="26"/>
      <c r="G9" s="20"/>
      <c r="H9" s="26"/>
      <c r="I9" s="20"/>
      <c r="J9" s="26"/>
      <c r="K9" s="26"/>
    </row>
    <row r="10" spans="1:11" x14ac:dyDescent="0.45">
      <c r="A10" s="5"/>
      <c r="B10" s="19" t="s">
        <v>25</v>
      </c>
      <c r="C10" s="20"/>
      <c r="D10" s="26"/>
      <c r="E10" s="20"/>
      <c r="F10" s="26"/>
      <c r="G10" s="9">
        <v>25687251</v>
      </c>
      <c r="H10" s="29"/>
      <c r="I10" s="9">
        <v>27687251</v>
      </c>
      <c r="J10" s="29"/>
      <c r="K10" s="29">
        <v>24444163</v>
      </c>
    </row>
    <row r="11" spans="1:11" x14ac:dyDescent="0.45">
      <c r="A11" s="5"/>
      <c r="B11" s="19"/>
      <c r="C11" s="20"/>
      <c r="D11" s="26"/>
      <c r="E11" s="20"/>
      <c r="F11" s="26"/>
      <c r="G11" s="20"/>
      <c r="H11" s="30"/>
      <c r="I11" s="20"/>
      <c r="J11" s="30"/>
      <c r="K11" s="30"/>
    </row>
    <row r="12" spans="1:11" x14ac:dyDescent="0.45">
      <c r="A12" s="5"/>
      <c r="B12" s="19" t="s">
        <v>4</v>
      </c>
      <c r="C12" s="20"/>
      <c r="D12" s="26"/>
      <c r="E12" s="20"/>
      <c r="F12" s="26"/>
      <c r="G12" s="27">
        <f>+G8-G10</f>
        <v>-3118454.8350000009</v>
      </c>
      <c r="H12" s="28"/>
      <c r="I12" s="27">
        <f>+I8-I10</f>
        <v>-4576803.7270400003</v>
      </c>
      <c r="J12" s="28"/>
      <c r="K12" s="28">
        <f>+K8-K10</f>
        <v>-802175.43976192176</v>
      </c>
    </row>
    <row r="13" spans="1:11" x14ac:dyDescent="0.45">
      <c r="A13" s="5"/>
      <c r="B13" s="19"/>
      <c r="C13" s="20"/>
      <c r="D13" s="26"/>
      <c r="E13" s="20"/>
      <c r="F13" s="26"/>
      <c r="G13" s="20"/>
      <c r="H13" s="37"/>
      <c r="I13" s="20"/>
      <c r="J13" s="37"/>
      <c r="K13" s="26"/>
    </row>
    <row r="14" spans="1:11" x14ac:dyDescent="0.45">
      <c r="A14" s="5"/>
      <c r="B14" s="31" t="s">
        <v>29</v>
      </c>
      <c r="C14" s="32"/>
      <c r="D14" s="35"/>
      <c r="E14" s="32"/>
      <c r="F14" s="32"/>
      <c r="G14" s="12">
        <v>-1848222.6334267426</v>
      </c>
      <c r="H14" s="33"/>
      <c r="I14" s="12">
        <v>-2521916.1676941561</v>
      </c>
      <c r="J14" s="33"/>
      <c r="K14" s="12">
        <v>-420781.98995075386</v>
      </c>
    </row>
    <row r="17" spans="5:5" x14ac:dyDescent="0.45">
      <c r="E17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DD05DD-BB1E-48FA-B144-9E368E029240}"/>
</file>

<file path=customXml/itemProps2.xml><?xml version="1.0" encoding="utf-8"?>
<ds:datastoreItem xmlns:ds="http://schemas.openxmlformats.org/officeDocument/2006/customXml" ds:itemID="{BBED4257-D4BA-4C0C-AB3E-B0858322B6A4}"/>
</file>

<file path=customXml/itemProps3.xml><?xml version="1.0" encoding="utf-8"?>
<ds:datastoreItem xmlns:ds="http://schemas.openxmlformats.org/officeDocument/2006/customXml" ds:itemID="{1699DFF5-730D-4D9F-BBA7-3A000C8B84CF}"/>
</file>

<file path=customXml/itemProps4.xml><?xml version="1.0" encoding="utf-8"?>
<ds:datastoreItem xmlns:ds="http://schemas.openxmlformats.org/officeDocument/2006/customXml" ds:itemID="{757E3B32-B909-443C-BF3B-90FB2DDEA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2022-07-15T01:47:09Z</cp:lastPrinted>
  <dcterms:created xsi:type="dcterms:W3CDTF">2022-07-12T23:10:35Z</dcterms:created>
  <dcterms:modified xsi:type="dcterms:W3CDTF">2022-08-04T22:30:18Z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