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2E7ECF5-83B1-4DBE-BEDC-507A5B94C1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action Report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L18" i="1"/>
  <c r="J18" i="1"/>
  <c r="M14" i="1"/>
  <c r="L14" i="1"/>
  <c r="K14" i="1"/>
  <c r="J14" i="1"/>
  <c r="H14" i="1"/>
  <c r="H28" i="1"/>
  <c r="H27" i="1"/>
  <c r="H26" i="1"/>
  <c r="H25" i="1"/>
  <c r="H24" i="1"/>
  <c r="H23" i="1"/>
  <c r="H22" i="1"/>
  <c r="H21" i="1"/>
  <c r="H33" i="1" s="1"/>
  <c r="H8" i="1"/>
  <c r="H9" i="1"/>
  <c r="H10" i="1"/>
  <c r="H11" i="1"/>
  <c r="H12" i="1"/>
  <c r="H13" i="1"/>
  <c r="H7" i="1"/>
  <c r="H19" i="1" s="1"/>
  <c r="C33" i="1"/>
  <c r="C19" i="1"/>
  <c r="G33" i="1"/>
  <c r="E33" i="1"/>
  <c r="G19" i="1"/>
  <c r="E19" i="1"/>
</calcChain>
</file>

<file path=xl/sharedStrings.xml><?xml version="1.0" encoding="utf-8"?>
<sst xmlns="http://schemas.openxmlformats.org/spreadsheetml/2006/main" count="76" uniqueCount="46">
  <si>
    <t>Date</t>
  </si>
  <si>
    <t>Amount</t>
  </si>
  <si>
    <t>Puget Sound Energy 3839</t>
  </si>
  <si>
    <t>01/30/2023</t>
  </si>
  <si>
    <t>02/28/2023</t>
  </si>
  <si>
    <t>03/31/2023</t>
  </si>
  <si>
    <t>04/30/2023</t>
  </si>
  <si>
    <t>05/30/2023</t>
  </si>
  <si>
    <t>06/30/2023</t>
  </si>
  <si>
    <t>07/31/2023</t>
  </si>
  <si>
    <t>08/24/2023</t>
  </si>
  <si>
    <t>09/25/2023</t>
  </si>
  <si>
    <t>10/31/2023</t>
  </si>
  <si>
    <t>11/22/2023</t>
  </si>
  <si>
    <t>12/22/2023</t>
  </si>
  <si>
    <t>01/24/2024</t>
  </si>
  <si>
    <t>02/22/2024</t>
  </si>
  <si>
    <t>03/22/2024</t>
  </si>
  <si>
    <t>04/23/2024</t>
  </si>
  <si>
    <t>06/24/2024</t>
  </si>
  <si>
    <t>Total for Puget Sound Energy 3839</t>
  </si>
  <si>
    <t>Puget Sound Energy 5756</t>
  </si>
  <si>
    <t>05/24/2023</t>
  </si>
  <si>
    <t>12/31/2023</t>
  </si>
  <si>
    <t>02/23/2024</t>
  </si>
  <si>
    <t>05/23/2024</t>
  </si>
  <si>
    <t>07/24/2024</t>
  </si>
  <si>
    <t>Total for Puget Sound Energy 5756</t>
  </si>
  <si>
    <t>East Side Improvement</t>
  </si>
  <si>
    <t>Transaction Report</t>
  </si>
  <si>
    <t>01/31/2022</t>
  </si>
  <si>
    <t>02/23/2022</t>
  </si>
  <si>
    <t>03/25/2022</t>
  </si>
  <si>
    <t>04/25/2022</t>
  </si>
  <si>
    <t>05/24/2022</t>
  </si>
  <si>
    <t>06/30/2022</t>
  </si>
  <si>
    <t>07/31/2022</t>
  </si>
  <si>
    <t>08/29/2022</t>
  </si>
  <si>
    <t>09/23/2022</t>
  </si>
  <si>
    <t>10/24/2022</t>
  </si>
  <si>
    <t>11/23/2022</t>
  </si>
  <si>
    <t>12/23/2022</t>
  </si>
  <si>
    <t>06/23/2022</t>
  </si>
  <si>
    <t>Increase 2022 to 2024</t>
  </si>
  <si>
    <t>08/26/2024</t>
  </si>
  <si>
    <t>January 2023 -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</si>
</sst>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" fontId="0" fillId="0" borderId="0" xfId="0" applyNumberFormat="1"/>
    <xf numFmtId="14" fontId="3" fillId="0" borderId="0" xfId="0" applyNumberFormat="1" applyFont="1" applyAlignment="1">
      <alignment horizontal="right" wrapText="1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M20" sqref="M20"/>
    </sheetView>
  </sheetViews>
  <sheetFormatPr defaultRowHeight="15" x14ac:dyDescent="0.25"/>
  <cols>
    <col min="1" max="1" width="29.28515625" customWidth="1"/>
    <col min="2" max="2" width="13.85546875" customWidth="1"/>
    <col min="3" max="3" width="19.85546875" customWidth="1"/>
    <col min="4" max="4" width="13.85546875" style="6" customWidth="1"/>
    <col min="5" max="5" width="19.85546875" customWidth="1"/>
    <col min="6" max="6" width="13.85546875" style="6" customWidth="1"/>
    <col min="7" max="7" width="19.28515625" customWidth="1"/>
    <col min="8" max="8" width="19.85546875" customWidth="1"/>
    <col min="9" max="9" width="10.28515625" customWidth="1"/>
    <col min="10" max="10" width="10.7109375" customWidth="1"/>
    <col min="11" max="11" width="9.7109375" customWidth="1"/>
    <col min="12" max="12" width="10.7109375" customWidth="1"/>
    <col min="13" max="13" width="10.5703125" bestFit="1" customWidth="1"/>
  </cols>
  <sheetData>
    <row r="1" spans="1:13" ht="18" x14ac:dyDescent="0.25">
      <c r="A1" s="11" t="s">
        <v>28</v>
      </c>
      <c r="B1" s="11"/>
      <c r="C1" s="11"/>
      <c r="D1"/>
      <c r="F1"/>
    </row>
    <row r="2" spans="1:13" ht="18" x14ac:dyDescent="0.25">
      <c r="A2" s="11" t="s">
        <v>29</v>
      </c>
      <c r="B2" s="11"/>
      <c r="C2" s="11"/>
      <c r="D2"/>
      <c r="F2"/>
    </row>
    <row r="3" spans="1:13" x14ac:dyDescent="0.25">
      <c r="A3" s="12" t="s">
        <v>45</v>
      </c>
      <c r="B3" s="12"/>
      <c r="C3" s="12"/>
      <c r="D3"/>
      <c r="F3"/>
    </row>
    <row r="5" spans="1:13" x14ac:dyDescent="0.25">
      <c r="B5" s="7" t="s">
        <v>0</v>
      </c>
      <c r="C5" s="1" t="s">
        <v>1</v>
      </c>
      <c r="D5" s="7" t="s">
        <v>0</v>
      </c>
      <c r="E5" s="1" t="s">
        <v>1</v>
      </c>
      <c r="F5" s="7" t="s">
        <v>0</v>
      </c>
      <c r="G5" s="1" t="s">
        <v>1</v>
      </c>
      <c r="H5" s="1" t="s">
        <v>43</v>
      </c>
      <c r="J5">
        <v>2022</v>
      </c>
      <c r="K5">
        <v>2023</v>
      </c>
      <c r="L5">
        <v>2024</v>
      </c>
    </row>
    <row r="6" spans="1:13" x14ac:dyDescent="0.25">
      <c r="A6" s="2" t="s">
        <v>2</v>
      </c>
      <c r="B6" s="2"/>
      <c r="C6" s="2"/>
    </row>
    <row r="7" spans="1:13" x14ac:dyDescent="0.25">
      <c r="B7" s="3" t="s">
        <v>30</v>
      </c>
      <c r="C7" s="4">
        <v>25.95</v>
      </c>
      <c r="D7" s="8" t="s">
        <v>3</v>
      </c>
      <c r="E7" s="4">
        <v>26.37</v>
      </c>
      <c r="F7" s="8" t="s">
        <v>15</v>
      </c>
      <c r="G7" s="4">
        <v>26.41</v>
      </c>
      <c r="H7" s="9">
        <f>G7-C7</f>
        <v>0.46000000000000085</v>
      </c>
    </row>
    <row r="8" spans="1:13" x14ac:dyDescent="0.25">
      <c r="B8" s="3" t="s">
        <v>31</v>
      </c>
      <c r="C8" s="4">
        <v>25.95</v>
      </c>
      <c r="D8" s="8" t="s">
        <v>4</v>
      </c>
      <c r="E8" s="4">
        <v>26.41</v>
      </c>
      <c r="F8" s="8" t="s">
        <v>16</v>
      </c>
      <c r="G8" s="4">
        <v>26.43</v>
      </c>
      <c r="H8" s="9">
        <f t="shared" ref="H8:H14" si="0">G8-C8</f>
        <v>0.48000000000000043</v>
      </c>
    </row>
    <row r="9" spans="1:13" x14ac:dyDescent="0.25">
      <c r="B9" s="3" t="s">
        <v>32</v>
      </c>
      <c r="C9" s="4">
        <v>25.95</v>
      </c>
      <c r="D9" s="8" t="s">
        <v>5</v>
      </c>
      <c r="E9" s="4">
        <v>26.4</v>
      </c>
      <c r="F9" s="8" t="s">
        <v>17</v>
      </c>
      <c r="G9" s="4">
        <v>26.43</v>
      </c>
      <c r="H9" s="9">
        <f t="shared" si="0"/>
        <v>0.48000000000000043</v>
      </c>
    </row>
    <row r="10" spans="1:13" x14ac:dyDescent="0.25">
      <c r="B10" s="3" t="s">
        <v>33</v>
      </c>
      <c r="C10" s="4">
        <v>54.17</v>
      </c>
      <c r="D10" s="8" t="s">
        <v>6</v>
      </c>
      <c r="E10" s="4">
        <v>63.75</v>
      </c>
      <c r="F10" s="8" t="s">
        <v>18</v>
      </c>
      <c r="G10" s="4">
        <v>123.91</v>
      </c>
      <c r="H10" s="9">
        <f t="shared" si="0"/>
        <v>69.739999999999995</v>
      </c>
    </row>
    <row r="11" spans="1:13" x14ac:dyDescent="0.25">
      <c r="B11" s="3" t="s">
        <v>34</v>
      </c>
      <c r="C11" s="4">
        <v>387.2</v>
      </c>
      <c r="D11" s="8" t="s">
        <v>7</v>
      </c>
      <c r="E11" s="4">
        <v>738.4</v>
      </c>
      <c r="F11" s="10">
        <v>45436</v>
      </c>
      <c r="G11" s="4">
        <v>774.71</v>
      </c>
      <c r="H11" s="9">
        <f t="shared" si="0"/>
        <v>387.51000000000005</v>
      </c>
    </row>
    <row r="12" spans="1:13" x14ac:dyDescent="0.25">
      <c r="B12" s="3" t="s">
        <v>35</v>
      </c>
      <c r="C12" s="4">
        <v>623.16</v>
      </c>
      <c r="D12" s="8" t="s">
        <v>8</v>
      </c>
      <c r="E12" s="4">
        <v>1014.47</v>
      </c>
      <c r="F12" s="8" t="s">
        <v>19</v>
      </c>
      <c r="G12" s="4">
        <v>1196.6400000000001</v>
      </c>
      <c r="H12" s="9">
        <f t="shared" si="0"/>
        <v>573.48000000000013</v>
      </c>
    </row>
    <row r="13" spans="1:13" x14ac:dyDescent="0.25">
      <c r="B13" s="3" t="s">
        <v>36</v>
      </c>
      <c r="C13" s="4">
        <v>998.78</v>
      </c>
      <c r="D13" s="8" t="s">
        <v>9</v>
      </c>
      <c r="E13" s="4">
        <v>1080.83</v>
      </c>
      <c r="F13" s="10">
        <v>45498</v>
      </c>
      <c r="G13" s="4">
        <v>1528.78</v>
      </c>
      <c r="H13" s="9">
        <f t="shared" si="0"/>
        <v>530</v>
      </c>
    </row>
    <row r="14" spans="1:13" x14ac:dyDescent="0.25">
      <c r="B14" s="3" t="s">
        <v>37</v>
      </c>
      <c r="C14" s="4">
        <v>972.87</v>
      </c>
      <c r="D14" s="8" t="s">
        <v>10</v>
      </c>
      <c r="E14" s="4">
        <v>959.78</v>
      </c>
      <c r="F14" s="8" t="s">
        <v>44</v>
      </c>
      <c r="G14" s="4">
        <v>1416.07</v>
      </c>
      <c r="H14" s="9">
        <f t="shared" si="0"/>
        <v>443.19999999999993</v>
      </c>
      <c r="J14" s="13">
        <f>SUM(C7:C14)</f>
        <v>3114.0299999999997</v>
      </c>
      <c r="K14" s="13">
        <f>SUM(E7:E14)</f>
        <v>3936.41</v>
      </c>
      <c r="L14" s="13">
        <f>SUM(G7:G14)</f>
        <v>5119.38</v>
      </c>
      <c r="M14">
        <f>L14/J14</f>
        <v>1.6439726014200251</v>
      </c>
    </row>
    <row r="15" spans="1:13" x14ac:dyDescent="0.25">
      <c r="B15" s="3" t="s">
        <v>38</v>
      </c>
      <c r="C15" s="4">
        <v>665.82</v>
      </c>
      <c r="D15" s="8" t="s">
        <v>11</v>
      </c>
      <c r="E15" s="4">
        <v>911.59</v>
      </c>
      <c r="F15" s="8"/>
      <c r="G15" s="4"/>
      <c r="H15" s="9"/>
    </row>
    <row r="16" spans="1:13" x14ac:dyDescent="0.25">
      <c r="B16" s="3" t="s">
        <v>39</v>
      </c>
      <c r="C16" s="4">
        <v>415.17</v>
      </c>
      <c r="D16" s="8" t="s">
        <v>12</v>
      </c>
      <c r="E16" s="4">
        <v>369.6</v>
      </c>
      <c r="F16" s="8"/>
      <c r="G16" s="4"/>
      <c r="H16" s="9"/>
    </row>
    <row r="17" spans="1:13" x14ac:dyDescent="0.25">
      <c r="B17" s="3" t="s">
        <v>40</v>
      </c>
      <c r="C17" s="4">
        <v>30.31</v>
      </c>
      <c r="D17" s="8" t="s">
        <v>13</v>
      </c>
      <c r="E17" s="4">
        <v>26.39</v>
      </c>
      <c r="F17" s="8"/>
      <c r="G17" s="4"/>
      <c r="H17" s="9"/>
    </row>
    <row r="18" spans="1:13" x14ac:dyDescent="0.25">
      <c r="B18" s="3" t="s">
        <v>41</v>
      </c>
      <c r="C18" s="4">
        <v>26.26</v>
      </c>
      <c r="D18" s="8" t="s">
        <v>14</v>
      </c>
      <c r="E18" s="4">
        <v>26.4</v>
      </c>
      <c r="F18" s="8"/>
      <c r="G18" s="4"/>
      <c r="H18" s="9"/>
      <c r="J18" s="13">
        <f>SUM(C15:C18)</f>
        <v>1137.56</v>
      </c>
      <c r="L18" s="14">
        <f>J18*M14</f>
        <v>1870.1174724713637</v>
      </c>
    </row>
    <row r="19" spans="1:13" x14ac:dyDescent="0.25">
      <c r="A19" s="2" t="s">
        <v>20</v>
      </c>
      <c r="B19" s="2"/>
      <c r="C19" s="5">
        <f>SUM(C7:C18)</f>
        <v>4251.59</v>
      </c>
      <c r="E19" s="5">
        <f>SUM(E7:E18)</f>
        <v>5270.39</v>
      </c>
      <c r="F19" s="8"/>
      <c r="G19" s="5">
        <f>SUM(G7:G18)</f>
        <v>5119.38</v>
      </c>
      <c r="H19" s="5">
        <f>SUM(H7:H18)</f>
        <v>2005.35</v>
      </c>
      <c r="L19" s="9">
        <f>L14+L18</f>
        <v>6989.4974724713638</v>
      </c>
      <c r="M19" s="15">
        <f>L19-C19</f>
        <v>2737.9074724713637</v>
      </c>
    </row>
    <row r="21" spans="1:13" x14ac:dyDescent="0.25">
      <c r="A21" s="2" t="s">
        <v>21</v>
      </c>
      <c r="B21" s="3" t="s">
        <v>30</v>
      </c>
      <c r="C21" s="4">
        <v>412.25</v>
      </c>
      <c r="D21" s="8" t="s">
        <v>3</v>
      </c>
      <c r="E21" s="4">
        <v>394.98</v>
      </c>
      <c r="F21" s="8" t="s">
        <v>15</v>
      </c>
      <c r="G21" s="4">
        <v>416.92</v>
      </c>
      <c r="H21" s="9">
        <f t="shared" ref="H21:H28" si="1">G21-C21</f>
        <v>4.6700000000000159</v>
      </c>
    </row>
    <row r="22" spans="1:13" x14ac:dyDescent="0.25">
      <c r="B22" s="3" t="s">
        <v>31</v>
      </c>
      <c r="C22" s="4">
        <v>337.92</v>
      </c>
      <c r="D22" s="8" t="s">
        <v>4</v>
      </c>
      <c r="E22" s="4">
        <v>353.31</v>
      </c>
      <c r="F22" s="8" t="s">
        <v>24</v>
      </c>
      <c r="G22" s="4">
        <v>339.71</v>
      </c>
      <c r="H22" s="9">
        <f t="shared" si="1"/>
        <v>1.7899999999999636</v>
      </c>
    </row>
    <row r="23" spans="1:13" x14ac:dyDescent="0.25">
      <c r="B23" s="3" t="s">
        <v>32</v>
      </c>
      <c r="C23" s="4">
        <v>305.88</v>
      </c>
      <c r="D23" s="8" t="s">
        <v>5</v>
      </c>
      <c r="E23" s="4">
        <v>351.04</v>
      </c>
      <c r="F23" s="8" t="s">
        <v>17</v>
      </c>
      <c r="G23" s="4">
        <v>280.61</v>
      </c>
      <c r="H23" s="9">
        <f t="shared" si="1"/>
        <v>-25.269999999999982</v>
      </c>
    </row>
    <row r="24" spans="1:13" x14ac:dyDescent="0.25">
      <c r="B24" s="3" t="s">
        <v>33</v>
      </c>
      <c r="C24" s="4">
        <v>274.68</v>
      </c>
      <c r="D24" s="8" t="s">
        <v>6</v>
      </c>
      <c r="E24" s="4">
        <v>353.23</v>
      </c>
      <c r="F24" s="8" t="s">
        <v>18</v>
      </c>
      <c r="G24" s="4">
        <v>257.58999999999997</v>
      </c>
      <c r="H24" s="9">
        <f t="shared" si="1"/>
        <v>-17.090000000000032</v>
      </c>
    </row>
    <row r="25" spans="1:13" x14ac:dyDescent="0.25">
      <c r="B25" s="3" t="s">
        <v>34</v>
      </c>
      <c r="C25" s="4">
        <v>256.68</v>
      </c>
      <c r="D25" s="8" t="s">
        <v>22</v>
      </c>
      <c r="E25" s="4">
        <v>261.08999999999997</v>
      </c>
      <c r="F25" s="8" t="s">
        <v>25</v>
      </c>
      <c r="G25" s="4">
        <v>254.7</v>
      </c>
      <c r="H25" s="9">
        <f t="shared" si="1"/>
        <v>-1.9800000000000182</v>
      </c>
    </row>
    <row r="26" spans="1:13" x14ac:dyDescent="0.25">
      <c r="B26" s="3" t="s">
        <v>42</v>
      </c>
      <c r="C26" s="4">
        <v>215.1</v>
      </c>
      <c r="D26" s="8" t="s">
        <v>8</v>
      </c>
      <c r="E26" s="4">
        <v>255.43</v>
      </c>
      <c r="F26" s="8" t="s">
        <v>19</v>
      </c>
      <c r="G26" s="4">
        <v>247.59</v>
      </c>
      <c r="H26" s="9">
        <f t="shared" si="1"/>
        <v>32.490000000000009</v>
      </c>
    </row>
    <row r="27" spans="1:13" x14ac:dyDescent="0.25">
      <c r="B27" s="3" t="s">
        <v>36</v>
      </c>
      <c r="C27" s="4">
        <v>199.01</v>
      </c>
      <c r="D27" s="8" t="s">
        <v>9</v>
      </c>
      <c r="E27" s="4">
        <v>240</v>
      </c>
      <c r="F27" s="8" t="s">
        <v>26</v>
      </c>
      <c r="G27" s="4">
        <v>267.77</v>
      </c>
      <c r="H27" s="9">
        <f t="shared" si="1"/>
        <v>68.759999999999991</v>
      </c>
    </row>
    <row r="28" spans="1:13" x14ac:dyDescent="0.25">
      <c r="B28" s="3" t="s">
        <v>37</v>
      </c>
      <c r="C28" s="4">
        <v>191.87</v>
      </c>
      <c r="D28" s="8" t="s">
        <v>10</v>
      </c>
      <c r="E28" s="4">
        <v>212.92</v>
      </c>
      <c r="F28" s="8" t="s">
        <v>44</v>
      </c>
      <c r="G28" s="4">
        <v>217.44</v>
      </c>
      <c r="H28" s="9">
        <f t="shared" si="1"/>
        <v>25.569999999999993</v>
      </c>
    </row>
    <row r="29" spans="1:13" x14ac:dyDescent="0.25">
      <c r="B29" s="3" t="s">
        <v>38</v>
      </c>
      <c r="C29" s="4">
        <v>183.64</v>
      </c>
      <c r="D29" s="8" t="s">
        <v>11</v>
      </c>
      <c r="E29" s="4">
        <v>203.64</v>
      </c>
      <c r="F29" s="8"/>
      <c r="G29" s="4"/>
    </row>
    <row r="30" spans="1:13" x14ac:dyDescent="0.25">
      <c r="B30" s="3" t="s">
        <v>39</v>
      </c>
      <c r="C30" s="4">
        <v>391.43</v>
      </c>
      <c r="D30" s="8" t="s">
        <v>12</v>
      </c>
      <c r="E30" s="4">
        <v>243.24</v>
      </c>
      <c r="F30" s="8"/>
      <c r="G30" s="4"/>
    </row>
    <row r="31" spans="1:13" x14ac:dyDescent="0.25">
      <c r="B31" s="3" t="s">
        <v>40</v>
      </c>
      <c r="C31" s="4">
        <v>146.37</v>
      </c>
      <c r="D31" s="8" t="s">
        <v>13</v>
      </c>
      <c r="E31" s="4">
        <v>295.37</v>
      </c>
      <c r="F31" s="8"/>
      <c r="G31" s="4"/>
    </row>
    <row r="32" spans="1:13" x14ac:dyDescent="0.25">
      <c r="B32" s="3" t="s">
        <v>41</v>
      </c>
      <c r="C32" s="4">
        <v>361.37</v>
      </c>
      <c r="D32" s="8" t="s">
        <v>23</v>
      </c>
      <c r="E32" s="4">
        <v>337.28</v>
      </c>
      <c r="F32" s="8"/>
      <c r="G32" s="4"/>
    </row>
    <row r="33" spans="1:8" x14ac:dyDescent="0.25">
      <c r="A33" s="2" t="s">
        <v>27</v>
      </c>
      <c r="B33" s="2"/>
      <c r="C33" s="5">
        <f>SUM(C21:C32)</f>
        <v>3276.2</v>
      </c>
      <c r="E33" s="5">
        <f>SUM(E21:E32)</f>
        <v>3501.5299999999997</v>
      </c>
      <c r="F33" s="8"/>
      <c r="G33" s="5">
        <f>SUM(G21:G32)</f>
        <v>2282.33</v>
      </c>
      <c r="H33" s="5">
        <f>SUM(H21:H32)</f>
        <v>88.939999999999941</v>
      </c>
    </row>
    <row r="34" spans="1:8" x14ac:dyDescent="0.25">
      <c r="G34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C9E0A97DFA68439F8DCF6409C93E2E" ma:contentTypeVersion="16" ma:contentTypeDescription="" ma:contentTypeScope="" ma:versionID="6f6d7c361841792391b8bfb5c650fb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2024-09-12T07:00:00+00:00</OpenedDate>
    <SignificantOrder xmlns="dc463f71-b30c-4ab2-9473-d307f9d35888">false</SignificantOrder>
    <Date1 xmlns="dc463f71-b30c-4ab2-9473-d307f9d35888">2024-09-24T07:00:00+00:00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240720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CA10B4-F20D-4BD4-8F6A-E07A36E96E4A}"/>
</file>

<file path=customXml/itemProps2.xml><?xml version="1.0" encoding="utf-8"?>
<ds:datastoreItem xmlns:ds="http://schemas.openxmlformats.org/officeDocument/2006/customXml" ds:itemID="{986DD7AA-5DB2-41C6-84C1-A2309556841E}"/>
</file>

<file path=customXml/itemProps3.xml><?xml version="1.0" encoding="utf-8"?>
<ds:datastoreItem xmlns:ds="http://schemas.openxmlformats.org/officeDocument/2006/customXml" ds:itemID="{BFF8CC99-91EF-4B15-BA97-DAB34AC2B391}"/>
</file>

<file path=customXml/itemProps4.xml><?xml version="1.0" encoding="utf-8"?>
<ds:datastoreItem xmlns:ds="http://schemas.openxmlformats.org/officeDocument/2006/customXml" ds:itemID="{B5EFF64A-58DD-48E5-8A1B-AB6BDCC56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Booth, Avery (UTC)</cp:lastModifiedBy>
  <dcterms:created xsi:type="dcterms:W3CDTF">2024-08-16T22:18:02Z</dcterms:created>
  <dcterms:modified xsi:type="dcterms:W3CDTF">2024-09-24T20:00:20Z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0x0101006E56B4D1795A2E4DB2F0B01679ED314A00DDC9E0A97DFA68439F8DCF6409C93E2E</vt:lpwstr>
  </property>
  <property fmtid="{D5CDD505-2E9C-101B-9397-08002B2CF9AE}" pid="3" name="_docset_NoMedatataSyncRequired">
    <vt:lpwstr>False</vt:lpwstr>
  </property>
</Properties>
</file>