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09.01.2024\"/>
    </mc:Choice>
  </mc:AlternateContent>
  <xr:revisionPtr revIDLastSave="0" documentId="8_{7A4A9FB3-17C5-45C6-8387-8FD054FF744C}" xr6:coauthVersionLast="47" xr6:coauthVersionMax="47" xr10:uidLastSave="{00000000-0000-0000-0000-000000000000}"/>
  <workbookProtection workbookAlgorithmName="SHA-512" workbookHashValue="ebFuqypzWYcrWVkuMYqSBSoAHoFQBQX62H0cTTfHeDaIvq50bUf0iNLlLGWXQZyclO4E7QQuXAPnZj7PmOwIXQ==" workbookSaltValue="YReHkB013r+TWXaWBx9NI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<sst xmlns="http://schemas.openxmlformats.org/spreadsheetml/2006/main" count="609" uniqueCount="293">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</sst>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H14" sqref="H14"/>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168</v>
      </c>
      <c r="E2" s="236"/>
      <c r="F2" s="236"/>
    </row>
    <row r="3" spans="1:6" ht="5.25" customHeight="1" x14ac:dyDescent="0.2">
      <c r="A3" s="241"/>
      <c r="B3" s="242"/>
      <c r="C3" s="59"/>
      <c r="D3" s="59"/>
      <c r="F3" s="59"/>
    </row>
    <row r="4" spans="1:6" x14ac:dyDescent="0.2">
      <c r="A4" s="241"/>
      <c r="B4" s="242"/>
      <c r="C4" s="60" t="s">
        <v>4</v>
      </c>
      <c r="D4" s="238">
        <v>45536</v>
      </c>
      <c r="E4" s="238"/>
      <c r="F4" s="238"/>
    </row>
    <row r="5" spans="1:6" ht="5.25" customHeight="1" x14ac:dyDescent="0.2">
      <c r="A5" s="241"/>
      <c r="B5" s="242"/>
      <c r="C5" s="59"/>
      <c r="D5" s="59"/>
      <c r="F5" s="59"/>
    </row>
    <row r="6" spans="1:6" x14ac:dyDescent="0.2">
      <c r="A6" s="241"/>
      <c r="B6" s="242"/>
      <c r="C6" s="60" t="s">
        <v>5</v>
      </c>
      <c r="D6" s="249">
        <v>111551</v>
      </c>
      <c r="E6" s="249"/>
      <c r="F6" s="249"/>
    </row>
    <row r="7" spans="1:6" x14ac:dyDescent="0.2">
      <c r="A7" s="243"/>
      <c r="B7" s="243"/>
      <c r="C7" s="243"/>
      <c r="D7" s="243"/>
      <c r="E7" s="243"/>
      <c r="F7" s="243"/>
    </row>
    <row r="8" spans="1:6" ht="28.5" customHeight="1" x14ac:dyDescent="0.2">
      <c r="A8" s="239" t="s">
        <v>6</v>
      </c>
      <c r="B8" s="240"/>
      <c r="C8" s="61" t="s">
        <v>7</v>
      </c>
      <c r="D8" s="251">
        <f>IF(AND(D2&gt;"", D4&gt;0, D6&gt;0), F45, 0)</f>
        <v>1.0459669999999999E-2</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4.5190724078672546E-3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3.9510000000000001</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1.1140000000000003</v>
      </c>
    </row>
    <row r="35" spans="1:6" x14ac:dyDescent="0.2">
      <c r="A35" s="59">
        <v>21</v>
      </c>
      <c r="C35" s="69" t="s">
        <v>33</v>
      </c>
      <c r="E35" s="59" t="s">
        <v>21</v>
      </c>
      <c r="F35" s="77">
        <f>+F33</f>
        <v>2.8369999999999997</v>
      </c>
    </row>
    <row r="36" spans="1:6" x14ac:dyDescent="0.2">
      <c r="A36" s="59">
        <v>22</v>
      </c>
      <c r="C36" s="57" t="s">
        <v>34</v>
      </c>
      <c r="E36" s="59" t="s">
        <v>23</v>
      </c>
      <c r="F36" s="71">
        <f>F34/F35</f>
        <v>0.3926683115967573</v>
      </c>
    </row>
    <row r="37" spans="1:6" x14ac:dyDescent="0.2">
      <c r="A37" s="59">
        <v>23</v>
      </c>
      <c r="C37" s="57" t="s">
        <v>24</v>
      </c>
      <c r="E37" s="59" t="s">
        <v>25</v>
      </c>
      <c r="F37" s="72">
        <v>100</v>
      </c>
    </row>
    <row r="38" spans="1:6" x14ac:dyDescent="0.2">
      <c r="A38" s="59">
        <v>24</v>
      </c>
      <c r="C38" s="57" t="s">
        <v>35</v>
      </c>
      <c r="E38" s="59" t="s">
        <v>23</v>
      </c>
      <c r="F38" s="73">
        <f>ROUND(F36,4)</f>
        <v>0.39269999999999999</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5.21E-2</v>
      </c>
    </row>
    <row r="42" spans="1:6" x14ac:dyDescent="0.2">
      <c r="A42" s="59">
        <v>28</v>
      </c>
      <c r="C42" s="69" t="s">
        <v>38</v>
      </c>
      <c r="E42" s="59" t="s">
        <v>25</v>
      </c>
      <c r="F42" s="80">
        <f>F38</f>
        <v>0.39269999999999999</v>
      </c>
    </row>
    <row r="43" spans="1:6" x14ac:dyDescent="0.2">
      <c r="A43" s="59">
        <v>29</v>
      </c>
      <c r="B43" s="57" t="s">
        <v>39</v>
      </c>
      <c r="C43" s="57" t="s">
        <v>40</v>
      </c>
      <c r="E43" s="59" t="s">
        <v>23</v>
      </c>
      <c r="F43" s="79">
        <f>F42*F41</f>
        <v>2.0459669999999999E-2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1.0459669999999999E-2</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1.0459669999999999E-2</v>
      </c>
    </row>
    <row r="49" spans="1:7" x14ac:dyDescent="0.2">
      <c r="A49" s="59">
        <v>35</v>
      </c>
      <c r="C49" s="57" t="s">
        <v>45</v>
      </c>
      <c r="E49" s="59" t="s">
        <v>25</v>
      </c>
      <c r="F49" s="70">
        <f>F16</f>
        <v>100951</v>
      </c>
    </row>
    <row r="50" spans="1:7" x14ac:dyDescent="0.2">
      <c r="A50" s="59">
        <v>36</v>
      </c>
      <c r="C50" s="57" t="s">
        <v>46</v>
      </c>
      <c r="E50" s="59" t="s">
        <v>23</v>
      </c>
      <c r="F50" s="67">
        <f>F49*F48</f>
        <v>1055.9141461699999</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1055.9141461699999</v>
      </c>
    </row>
    <row r="58" spans="1:7" x14ac:dyDescent="0.2">
      <c r="A58" s="59">
        <v>44</v>
      </c>
      <c r="C58" s="57" t="s">
        <v>53</v>
      </c>
      <c r="E58" s="59" t="s">
        <v>31</v>
      </c>
      <c r="F58" s="70">
        <f>F54</f>
        <v>5811.8071</v>
      </c>
    </row>
    <row r="59" spans="1:7" x14ac:dyDescent="0.2">
      <c r="A59" s="59">
        <v>45</v>
      </c>
      <c r="C59" s="57" t="s">
        <v>54</v>
      </c>
      <c r="E59" s="59" t="s">
        <v>23</v>
      </c>
      <c r="F59" s="67">
        <f>F56+F57-F58</f>
        <v>504.1070461700001</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4.5190724078672546E-3</v>
      </c>
    </row>
    <row r="62" spans="1:7" ht="13.5" thickTop="1" x14ac:dyDescent="0.2"/>
    <row r="63" spans="1:7" x14ac:dyDescent="0.2">
      <c r="A63" s="244">
        <f ca="1">NOW()</f>
        <v>45512.576630671298</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50" sqref="D25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204">
        <v>3.96</v>
      </c>
      <c r="F248" s="128">
        <f t="shared" si="35"/>
        <v>4.0350000000000001</v>
      </c>
      <c r="G248" s="128"/>
      <c r="H248" s="128">
        <f t="shared" si="36"/>
        <v>4.0823333333333336</v>
      </c>
      <c r="I248" s="128"/>
      <c r="J248" s="128">
        <f t="shared" si="37"/>
        <v>4.3855833333333338</v>
      </c>
      <c r="K248" s="124"/>
      <c r="L248" s="125"/>
      <c r="M248" s="218">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
      <c r="B249" s="49">
        <v>45473</v>
      </c>
      <c r="D249" s="204">
        <v>4.0389999999999997</v>
      </c>
      <c r="F249" s="128">
        <f t="shared" si="35"/>
        <v>3.9994999999999998</v>
      </c>
      <c r="G249" s="128"/>
      <c r="H249" s="128">
        <f t="shared" si="36"/>
        <v>4.0363333333333333</v>
      </c>
      <c r="I249" s="128"/>
      <c r="J249" s="128">
        <f t="shared" si="37"/>
        <v>4.3797500000000005</v>
      </c>
      <c r="K249" s="124"/>
      <c r="L249" s="125"/>
      <c r="M249" s="218">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x14ac:dyDescent="0.2">
      <c r="B250" s="49">
        <v>45504</v>
      </c>
      <c r="D250" s="204">
        <v>3.9510000000000001</v>
      </c>
      <c r="F250" s="128">
        <f t="shared" si="35"/>
        <v>3.9950000000000001</v>
      </c>
      <c r="G250" s="128"/>
      <c r="H250" s="128">
        <f t="shared" si="36"/>
        <v>3.9833333333333329</v>
      </c>
      <c r="I250" s="128"/>
      <c r="J250" s="128">
        <f t="shared" si="37"/>
        <v>4.3422500000000008</v>
      </c>
      <c r="K250" s="124"/>
      <c r="L250" s="125"/>
      <c r="M250" s="218">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34442A1BF25C47A46F99F98D93C92E" ma:contentTypeVersion="16" ma:contentTypeDescription="" ma:contentTypeScope="" ma:versionID="88e03728216b1c30c796ae70ef9bd47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2024-08-12T07:00:00+00:00</OpenedDate>
    <SignificantOrder xmlns="dc463f71-b30c-4ab2-9473-d307f9d35888">false</SignificantOrder>
    <Date1 xmlns="dc463f71-b30c-4ab2-9473-d307f9d35888">2024-08-12T07:00:00+00:00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240626</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04B44F29-5C4F-4FDF-AFC7-ACB60FC93541}"/>
</file>

<file path=customXml/itemProps4.xml><?xml version="1.0" encoding="utf-8"?>
<ds:datastoreItem xmlns:ds="http://schemas.openxmlformats.org/officeDocument/2006/customXml" ds:itemID="{AF612DC1-3ACF-4423-BCFA-8AFA44C5EC39}"/>
</file>

<file path=customXml/itemProps5.xml><?xml version="1.0" encoding="utf-8"?>
<ds:datastoreItem xmlns:ds="http://schemas.openxmlformats.org/officeDocument/2006/customXml" ds:itemID="{06DC757D-0F27-43FF-9F79-61637059A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2024-08-08T20:50:21Z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0x0101006E56B4D1795A2E4DB2F0B01679ED314A00B234442A1BF25C47A46F99F98D93C92E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