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4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olors4.xml" ContentType="application/vnd.ms-office.chartcolorstyle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47" documentId="8_{91962642-9F26-4C99-9BAD-B8D44E3DCCD5}" xr6:coauthVersionLast="47" xr6:coauthVersionMax="47" xr10:uidLastSave="{340AC3DF-C457-4FFC-BCA4-C78E11D2814A}"/>
  <bookViews>
    <workbookView xWindow="-110" yWindow="-110" windowWidth="19420" windowHeight="10300" tabRatio="862" firstSheet="10" activeTab="14" xr2:uid="{00000000-000D-0000-FFFF-FFFF00000000}"/>
  </bookViews>
  <sheets>
    <sheet name="Cover Sheet(R)" sheetId="17" r:id="rId1"/>
    <sheet name="All Fixed Providers" sheetId="2" r:id="rId2"/>
    <sheet name="Fixed Providers ex-Sat" sheetId="3" r:id="rId3"/>
    <sheet name="Copper" sheetId="4" r:id="rId4"/>
    <sheet name="Cable" sheetId="5" r:id="rId5"/>
    <sheet name="Fiber" sheetId="6" r:id="rId6"/>
    <sheet name="Satellite" sheetId="7" r:id="rId7"/>
    <sheet name="Fixed Wireless" sheetId="8" r:id="rId8"/>
    <sheet name="Mobile Voice" sheetId="9" r:id="rId9"/>
    <sheet name="Modality Graph Data" sheetId="10" r:id="rId10"/>
    <sheet name="Modality Counts" sheetId="11" r:id="rId11"/>
    <sheet name="WA Voice Share(R)" sheetId="13" r:id="rId12"/>
    <sheet name="Access Line Count Data(R)" sheetId="14" r:id="rId13"/>
    <sheet name="WA Household Data(R)" sheetId="15" r:id="rId14"/>
    <sheet name="WA Pop Data(R)" sheetId="16" r:id="rId15"/>
  </sheets>
  <definedNames>
    <definedName name="_xlnm._FilterDatabase" localSheetId="1" hidden="1">'All Fixed Providers'!$A$1:$CK$222</definedName>
    <definedName name="_xlnm._FilterDatabase" localSheetId="4" hidden="1">Cable!$A$1:$W$222</definedName>
    <definedName name="_xlnm._FilterDatabase" localSheetId="3" hidden="1">Copper!$A$1:$X$222</definedName>
    <definedName name="_xlnm._FilterDatabase" localSheetId="5" hidden="1">Fiber!$A$1:$BH$222</definedName>
    <definedName name="_xlnm._FilterDatabase" localSheetId="2" hidden="1">'Fixed Providers ex-Sat'!$A$1:$CH$222</definedName>
    <definedName name="_xlnm._FilterDatabase" localSheetId="7" hidden="1">'Fixed Wireless'!$A$1:$AX$222</definedName>
    <definedName name="_xlnm._FilterDatabase" localSheetId="8" hidden="1">'Mobile Voice'!$A$1:$N$222</definedName>
    <definedName name="_xlnm._FilterDatabase" localSheetId="10" hidden="1">'Modality Counts'!$A$1:$O$222</definedName>
    <definedName name="_xlnm._FilterDatabase" localSheetId="9" hidden="1">'Modality Graph Data'!$A$1:$O$222</definedName>
    <definedName name="_xlnm._FilterDatabase" localSheetId="6" hidden="1">Satellite!$A$1:$J$222</definedName>
    <definedName name="_xlnm._FilterDatabase" localSheetId="13" hidden="1">'WA Household Data(R)'!$A$1:$E$222</definedName>
    <definedName name="_xlnm.Print_Titles" localSheetId="1">'All Fixed Providers'!$A:$G,'All Fixed Providers'!$1:$1</definedName>
    <definedName name="_xlnm.Print_Titles" localSheetId="4">Cable!$A:$G,Cable!$1:$1</definedName>
    <definedName name="_xlnm.Print_Titles" localSheetId="3">Copper!$A:$G,Copper!$1:$1</definedName>
    <definedName name="_xlnm.Print_Titles" localSheetId="5">Fiber!$A:$G,Fiber!$1:$1</definedName>
    <definedName name="_xlnm.Print_Titles" localSheetId="2">'Fixed Providers ex-Sat'!$A:$G,'Fixed Providers ex-Sat'!$1:$1</definedName>
    <definedName name="_xlnm.Print_Titles" localSheetId="7">'Fixed Wireless'!$A:$G,'Fixed Wireless'!$1:$1</definedName>
    <definedName name="_xlnm.Print_Titles" localSheetId="8">'Mobile Voice'!$A:$H,'Mobile Voice'!$1:$1</definedName>
    <definedName name="_xlnm.Print_Titles" localSheetId="9">'Modality Graph Data'!$A:$G,'Modality Graph Data'!$1:$1</definedName>
    <definedName name="_xlnm.Print_Titles" localSheetId="6">Satellite!$A:$G,Satellite!$1:$1</definedName>
    <definedName name="_xlnm.Print_Titles" localSheetId="13">'WA Household Data(R)'!$1:$1</definedName>
    <definedName name="Table_1" localSheetId="13">#REF!</definedName>
    <definedName name="Table_1" localSheetId="14">#REF!</definedName>
    <definedName name="Table_1">#REF!</definedName>
    <definedName name="Table_7_SAS_Data" localSheetId="13">#REF!</definedName>
    <definedName name="Table_7_SAS_Data" localSheetId="14">#REF!</definedName>
    <definedName name="Table_7_SAS_Data">#REF!</definedName>
    <definedName name="Table5" localSheetId="13">#REF!</definedName>
    <definedName name="Table5" localSheetId="14">#REF!</definedName>
    <definedName name="Table5">#REF!</definedName>
    <definedName name="Table5_SAS_Data" localSheetId="13">#REF!</definedName>
    <definedName name="Table5_SAS_Data" localSheetId="14">#REF!</definedName>
    <definedName name="Table5_SAS_Data">#REF!</definedName>
    <definedName name="Table7" localSheetId="13">#REF!</definedName>
    <definedName name="Table7" localSheetId="14">#REF!</definedName>
    <definedName name="Table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3" l="1"/>
  <c r="R26" i="13"/>
  <c r="J232" i="11" l="1"/>
  <c r="J231" i="11"/>
  <c r="J230" i="11"/>
  <c r="J229" i="11"/>
  <c r="J228" i="11"/>
  <c r="I232" i="11"/>
  <c r="I231" i="11"/>
  <c r="I230" i="11"/>
  <c r="I229" i="11"/>
  <c r="I228" i="11"/>
  <c r="K23" i="16" l="1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P9" i="15"/>
  <c r="Q9" i="15" s="1"/>
  <c r="P8" i="15"/>
  <c r="Q8" i="15" s="1"/>
  <c r="P7" i="15"/>
  <c r="Q7" i="15" s="1"/>
  <c r="P6" i="15"/>
  <c r="Q6" i="15" s="1"/>
  <c r="P5" i="15"/>
  <c r="Q5" i="15" s="1"/>
  <c r="P4" i="15"/>
  <c r="Q4" i="15" s="1"/>
  <c r="P3" i="15"/>
  <c r="Q3" i="15" s="1"/>
  <c r="K24" i="16" l="1"/>
  <c r="AX224" i="8"/>
  <c r="AW224" i="8"/>
  <c r="AV224" i="8"/>
  <c r="AU224" i="8"/>
  <c r="AT224" i="8"/>
  <c r="AS224" i="8"/>
  <c r="AR224" i="8"/>
  <c r="AQ224" i="8"/>
  <c r="AP224" i="8"/>
  <c r="AO224" i="8"/>
  <c r="AN224" i="8"/>
  <c r="AM224" i="8"/>
  <c r="AL224" i="8"/>
  <c r="AK224" i="8"/>
  <c r="AJ224" i="8"/>
  <c r="AI224" i="8"/>
  <c r="AH224" i="8"/>
  <c r="AG224" i="8"/>
  <c r="AF224" i="8"/>
  <c r="AE224" i="8"/>
  <c r="AD224" i="8"/>
  <c r="AC224" i="8"/>
  <c r="AB224" i="8"/>
  <c r="AA224" i="8"/>
  <c r="Z224" i="8"/>
  <c r="Y224" i="8"/>
  <c r="X224" i="8"/>
  <c r="W224" i="8"/>
  <c r="V224" i="8"/>
  <c r="U224" i="8"/>
  <c r="T224" i="8"/>
  <c r="S224" i="8"/>
  <c r="R224" i="8"/>
  <c r="Q224" i="8"/>
  <c r="P224" i="8"/>
  <c r="O224" i="8"/>
  <c r="N224" i="8"/>
  <c r="M224" i="8"/>
  <c r="L224" i="8"/>
  <c r="K224" i="8"/>
  <c r="J224" i="8"/>
  <c r="I224" i="8"/>
  <c r="H224" i="8"/>
  <c r="H225" i="11"/>
  <c r="H224" i="11"/>
  <c r="H9" i="13" l="1"/>
  <c r="C9" i="13"/>
  <c r="O26" i="13"/>
  <c r="N26" i="13"/>
  <c r="V25" i="13"/>
  <c r="N25" i="13"/>
  <c r="V24" i="13"/>
  <c r="N24" i="13"/>
  <c r="S24" i="13" s="1"/>
  <c r="D4" i="13" s="1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V7" i="13"/>
  <c r="V6" i="13"/>
  <c r="V5" i="13"/>
  <c r="V4" i="13"/>
  <c r="S26" i="13" l="1"/>
  <c r="F6" i="13" s="1"/>
  <c r="S25" i="13"/>
  <c r="E5" i="13" s="1"/>
  <c r="D7" i="13"/>
  <c r="D6" i="13"/>
  <c r="D5" i="13"/>
  <c r="F8" i="13" l="1"/>
  <c r="D9" i="13"/>
  <c r="F4" i="13"/>
  <c r="F7" i="13"/>
  <c r="F5" i="13"/>
  <c r="E7" i="13"/>
  <c r="E6" i="13"/>
  <c r="E4" i="13"/>
  <c r="F9" i="13" l="1"/>
  <c r="E9" i="13"/>
  <c r="O222" i="10"/>
  <c r="N222" i="10"/>
  <c r="I222" i="10" s="1"/>
  <c r="M222" i="10"/>
  <c r="L222" i="10"/>
  <c r="K222" i="10"/>
  <c r="J222" i="10"/>
  <c r="O221" i="10"/>
  <c r="N221" i="10"/>
  <c r="I221" i="10" s="1"/>
  <c r="M221" i="10"/>
  <c r="L221" i="10"/>
  <c r="K221" i="10"/>
  <c r="J221" i="10"/>
  <c r="O220" i="10"/>
  <c r="N220" i="10"/>
  <c r="I220" i="10" s="1"/>
  <c r="M220" i="10"/>
  <c r="L220" i="10"/>
  <c r="K220" i="10"/>
  <c r="J220" i="10"/>
  <c r="O219" i="10"/>
  <c r="N219" i="10"/>
  <c r="I219" i="10" s="1"/>
  <c r="M219" i="10"/>
  <c r="L219" i="10"/>
  <c r="K219" i="10"/>
  <c r="J219" i="10"/>
  <c r="O218" i="10"/>
  <c r="N218" i="10"/>
  <c r="I218" i="10" s="1"/>
  <c r="M218" i="10"/>
  <c r="L218" i="10"/>
  <c r="K218" i="10"/>
  <c r="J218" i="10"/>
  <c r="O217" i="10"/>
  <c r="N217" i="10"/>
  <c r="I217" i="10" s="1"/>
  <c r="M217" i="10"/>
  <c r="L217" i="10"/>
  <c r="K217" i="10"/>
  <c r="J217" i="10"/>
  <c r="O216" i="10"/>
  <c r="N216" i="10"/>
  <c r="I216" i="10" s="1"/>
  <c r="M216" i="10"/>
  <c r="L216" i="10"/>
  <c r="K216" i="10"/>
  <c r="J216" i="10"/>
  <c r="O215" i="10"/>
  <c r="N215" i="10"/>
  <c r="I215" i="10" s="1"/>
  <c r="M215" i="10"/>
  <c r="L215" i="10"/>
  <c r="K215" i="10"/>
  <c r="J215" i="10"/>
  <c r="O214" i="10"/>
  <c r="N214" i="10"/>
  <c r="I214" i="10" s="1"/>
  <c r="M214" i="10"/>
  <c r="L214" i="10"/>
  <c r="K214" i="10"/>
  <c r="J214" i="10"/>
  <c r="O213" i="10"/>
  <c r="N213" i="10"/>
  <c r="I213" i="10" s="1"/>
  <c r="M213" i="10"/>
  <c r="L213" i="10"/>
  <c r="K213" i="10"/>
  <c r="J213" i="10"/>
  <c r="O212" i="10"/>
  <c r="N212" i="10"/>
  <c r="I212" i="10" s="1"/>
  <c r="M212" i="10"/>
  <c r="L212" i="10"/>
  <c r="K212" i="10"/>
  <c r="J212" i="10"/>
  <c r="H212" i="10" s="1"/>
  <c r="O211" i="10"/>
  <c r="N211" i="10"/>
  <c r="I211" i="10" s="1"/>
  <c r="M211" i="10"/>
  <c r="L211" i="10"/>
  <c r="K211" i="10"/>
  <c r="J211" i="10"/>
  <c r="O210" i="10"/>
  <c r="N210" i="10"/>
  <c r="I210" i="10" s="1"/>
  <c r="M210" i="10"/>
  <c r="L210" i="10"/>
  <c r="K210" i="10"/>
  <c r="J210" i="10"/>
  <c r="O209" i="10"/>
  <c r="N209" i="10"/>
  <c r="I209" i="10" s="1"/>
  <c r="M209" i="10"/>
  <c r="L209" i="10"/>
  <c r="K209" i="10"/>
  <c r="J209" i="10"/>
  <c r="O208" i="10"/>
  <c r="N208" i="10"/>
  <c r="I208" i="10" s="1"/>
  <c r="M208" i="10"/>
  <c r="L208" i="10"/>
  <c r="K208" i="10"/>
  <c r="J208" i="10"/>
  <c r="H208" i="10" s="1"/>
  <c r="O207" i="10"/>
  <c r="N207" i="10"/>
  <c r="I207" i="10" s="1"/>
  <c r="M207" i="10"/>
  <c r="L207" i="10"/>
  <c r="K207" i="10"/>
  <c r="J207" i="10"/>
  <c r="O206" i="10"/>
  <c r="N206" i="10"/>
  <c r="I206" i="10" s="1"/>
  <c r="M206" i="10"/>
  <c r="L206" i="10"/>
  <c r="K206" i="10"/>
  <c r="J206" i="10"/>
  <c r="O205" i="10"/>
  <c r="N205" i="10"/>
  <c r="I205" i="10" s="1"/>
  <c r="M205" i="10"/>
  <c r="L205" i="10"/>
  <c r="K205" i="10"/>
  <c r="J205" i="10"/>
  <c r="O204" i="10"/>
  <c r="N204" i="10"/>
  <c r="I204" i="10" s="1"/>
  <c r="M204" i="10"/>
  <c r="L204" i="10"/>
  <c r="K204" i="10"/>
  <c r="J204" i="10"/>
  <c r="O203" i="10"/>
  <c r="N203" i="10"/>
  <c r="I203" i="10" s="1"/>
  <c r="M203" i="10"/>
  <c r="L203" i="10"/>
  <c r="K203" i="10"/>
  <c r="J203" i="10"/>
  <c r="O202" i="10"/>
  <c r="N202" i="10"/>
  <c r="I202" i="10" s="1"/>
  <c r="M202" i="10"/>
  <c r="L202" i="10"/>
  <c r="K202" i="10"/>
  <c r="J202" i="10"/>
  <c r="O201" i="10"/>
  <c r="N201" i="10"/>
  <c r="I201" i="10" s="1"/>
  <c r="M201" i="10"/>
  <c r="L201" i="10"/>
  <c r="K201" i="10"/>
  <c r="J201" i="10"/>
  <c r="O200" i="10"/>
  <c r="N200" i="10"/>
  <c r="I200" i="10" s="1"/>
  <c r="M200" i="10"/>
  <c r="L200" i="10"/>
  <c r="K200" i="10"/>
  <c r="J200" i="10"/>
  <c r="O199" i="10"/>
  <c r="N199" i="10"/>
  <c r="I199" i="10" s="1"/>
  <c r="M199" i="10"/>
  <c r="L199" i="10"/>
  <c r="K199" i="10"/>
  <c r="J199" i="10"/>
  <c r="O198" i="10"/>
  <c r="N198" i="10"/>
  <c r="I198" i="10" s="1"/>
  <c r="M198" i="10"/>
  <c r="L198" i="10"/>
  <c r="K198" i="10"/>
  <c r="J198" i="10"/>
  <c r="O197" i="10"/>
  <c r="N197" i="10"/>
  <c r="I197" i="10" s="1"/>
  <c r="M197" i="10"/>
  <c r="L197" i="10"/>
  <c r="K197" i="10"/>
  <c r="J197" i="10"/>
  <c r="O196" i="10"/>
  <c r="N196" i="10"/>
  <c r="I196" i="10" s="1"/>
  <c r="M196" i="10"/>
  <c r="L196" i="10"/>
  <c r="K196" i="10"/>
  <c r="J196" i="10"/>
  <c r="O195" i="10"/>
  <c r="N195" i="10"/>
  <c r="I195" i="10" s="1"/>
  <c r="M195" i="10"/>
  <c r="L195" i="10"/>
  <c r="K195" i="10"/>
  <c r="J195" i="10"/>
  <c r="H195" i="10" s="1"/>
  <c r="O194" i="10"/>
  <c r="N194" i="10"/>
  <c r="I194" i="10" s="1"/>
  <c r="M194" i="10"/>
  <c r="L194" i="10"/>
  <c r="K194" i="10"/>
  <c r="J194" i="10"/>
  <c r="O193" i="10"/>
  <c r="N193" i="10"/>
  <c r="I193" i="10" s="1"/>
  <c r="M193" i="10"/>
  <c r="L193" i="10"/>
  <c r="K193" i="10"/>
  <c r="J193" i="10"/>
  <c r="O192" i="10"/>
  <c r="N192" i="10"/>
  <c r="I192" i="10" s="1"/>
  <c r="M192" i="10"/>
  <c r="L192" i="10"/>
  <c r="K192" i="10"/>
  <c r="J192" i="10"/>
  <c r="O191" i="10"/>
  <c r="N191" i="10"/>
  <c r="I191" i="10" s="1"/>
  <c r="M191" i="10"/>
  <c r="L191" i="10"/>
  <c r="K191" i="10"/>
  <c r="J191" i="10"/>
  <c r="H191" i="10" s="1"/>
  <c r="O190" i="10"/>
  <c r="N190" i="10"/>
  <c r="I190" i="10" s="1"/>
  <c r="M190" i="10"/>
  <c r="L190" i="10"/>
  <c r="K190" i="10"/>
  <c r="J190" i="10"/>
  <c r="O189" i="10"/>
  <c r="N189" i="10"/>
  <c r="I189" i="10" s="1"/>
  <c r="M189" i="10"/>
  <c r="L189" i="10"/>
  <c r="K189" i="10"/>
  <c r="J189" i="10"/>
  <c r="O188" i="10"/>
  <c r="N188" i="10"/>
  <c r="I188" i="10" s="1"/>
  <c r="M188" i="10"/>
  <c r="L188" i="10"/>
  <c r="K188" i="10"/>
  <c r="J188" i="10"/>
  <c r="O187" i="10"/>
  <c r="N187" i="10"/>
  <c r="I187" i="10" s="1"/>
  <c r="M187" i="10"/>
  <c r="L187" i="10"/>
  <c r="K187" i="10"/>
  <c r="J187" i="10"/>
  <c r="O186" i="10"/>
  <c r="N186" i="10"/>
  <c r="I186" i="10" s="1"/>
  <c r="M186" i="10"/>
  <c r="L186" i="10"/>
  <c r="K186" i="10"/>
  <c r="J186" i="10"/>
  <c r="O185" i="10"/>
  <c r="N185" i="10"/>
  <c r="I185" i="10" s="1"/>
  <c r="M185" i="10"/>
  <c r="L185" i="10"/>
  <c r="K185" i="10"/>
  <c r="J185" i="10"/>
  <c r="O184" i="10"/>
  <c r="N184" i="10"/>
  <c r="I184" i="10" s="1"/>
  <c r="M184" i="10"/>
  <c r="L184" i="10"/>
  <c r="K184" i="10"/>
  <c r="J184" i="10"/>
  <c r="O183" i="10"/>
  <c r="N183" i="10"/>
  <c r="I183" i="10" s="1"/>
  <c r="M183" i="10"/>
  <c r="L183" i="10"/>
  <c r="K183" i="10"/>
  <c r="J183" i="10"/>
  <c r="H183" i="10" s="1"/>
  <c r="O182" i="10"/>
  <c r="N182" i="10"/>
  <c r="I182" i="10" s="1"/>
  <c r="M182" i="10"/>
  <c r="L182" i="10"/>
  <c r="K182" i="10"/>
  <c r="J182" i="10"/>
  <c r="O181" i="10"/>
  <c r="N181" i="10"/>
  <c r="I181" i="10" s="1"/>
  <c r="M181" i="10"/>
  <c r="L181" i="10"/>
  <c r="K181" i="10"/>
  <c r="J181" i="10"/>
  <c r="O180" i="10"/>
  <c r="N180" i="10"/>
  <c r="H180" i="10" s="1"/>
  <c r="M180" i="10"/>
  <c r="L180" i="10"/>
  <c r="K180" i="10"/>
  <c r="J180" i="10"/>
  <c r="O179" i="10"/>
  <c r="N179" i="10"/>
  <c r="I179" i="10" s="1"/>
  <c r="M179" i="10"/>
  <c r="L179" i="10"/>
  <c r="K179" i="10"/>
  <c r="J179" i="10"/>
  <c r="O178" i="10"/>
  <c r="N178" i="10"/>
  <c r="I178" i="10" s="1"/>
  <c r="M178" i="10"/>
  <c r="L178" i="10"/>
  <c r="K178" i="10"/>
  <c r="J178" i="10"/>
  <c r="H178" i="10" s="1"/>
  <c r="O177" i="10"/>
  <c r="N177" i="10"/>
  <c r="I177" i="10" s="1"/>
  <c r="M177" i="10"/>
  <c r="L177" i="10"/>
  <c r="K177" i="10"/>
  <c r="J177" i="10"/>
  <c r="O176" i="10"/>
  <c r="N176" i="10"/>
  <c r="I176" i="10" s="1"/>
  <c r="M176" i="10"/>
  <c r="L176" i="10"/>
  <c r="K176" i="10"/>
  <c r="J176" i="10"/>
  <c r="O175" i="10"/>
  <c r="N175" i="10"/>
  <c r="I175" i="10" s="1"/>
  <c r="M175" i="10"/>
  <c r="L175" i="10"/>
  <c r="H175" i="10" s="1"/>
  <c r="K175" i="10"/>
  <c r="J175" i="10"/>
  <c r="O174" i="10"/>
  <c r="N174" i="10"/>
  <c r="I174" i="10" s="1"/>
  <c r="M174" i="10"/>
  <c r="L174" i="10"/>
  <c r="K174" i="10"/>
  <c r="J174" i="10"/>
  <c r="O173" i="10"/>
  <c r="N173" i="10"/>
  <c r="I173" i="10" s="1"/>
  <c r="M173" i="10"/>
  <c r="L173" i="10"/>
  <c r="K173" i="10"/>
  <c r="J173" i="10"/>
  <c r="O172" i="10"/>
  <c r="N172" i="10"/>
  <c r="I172" i="10" s="1"/>
  <c r="M172" i="10"/>
  <c r="L172" i="10"/>
  <c r="K172" i="10"/>
  <c r="J172" i="10"/>
  <c r="O171" i="10"/>
  <c r="N171" i="10"/>
  <c r="I171" i="10" s="1"/>
  <c r="M171" i="10"/>
  <c r="L171" i="10"/>
  <c r="K171" i="10"/>
  <c r="J171" i="10"/>
  <c r="O170" i="10"/>
  <c r="N170" i="10"/>
  <c r="I170" i="10" s="1"/>
  <c r="M170" i="10"/>
  <c r="L170" i="10"/>
  <c r="K170" i="10"/>
  <c r="J170" i="10"/>
  <c r="O169" i="10"/>
  <c r="N169" i="10"/>
  <c r="I169" i="10" s="1"/>
  <c r="M169" i="10"/>
  <c r="L169" i="10"/>
  <c r="K169" i="10"/>
  <c r="J169" i="10"/>
  <c r="O168" i="10"/>
  <c r="N168" i="10"/>
  <c r="I168" i="10" s="1"/>
  <c r="M168" i="10"/>
  <c r="L168" i="10"/>
  <c r="K168" i="10"/>
  <c r="J168" i="10"/>
  <c r="O167" i="10"/>
  <c r="N167" i="10"/>
  <c r="I167" i="10" s="1"/>
  <c r="M167" i="10"/>
  <c r="L167" i="10"/>
  <c r="K167" i="10"/>
  <c r="J167" i="10"/>
  <c r="H167" i="10" s="1"/>
  <c r="O166" i="10"/>
  <c r="N166" i="10"/>
  <c r="I166" i="10" s="1"/>
  <c r="M166" i="10"/>
  <c r="L166" i="10"/>
  <c r="K166" i="10"/>
  <c r="J166" i="10"/>
  <c r="O165" i="10"/>
  <c r="N165" i="10"/>
  <c r="I165" i="10" s="1"/>
  <c r="M165" i="10"/>
  <c r="L165" i="10"/>
  <c r="K165" i="10"/>
  <c r="J165" i="10"/>
  <c r="O164" i="10"/>
  <c r="N164" i="10"/>
  <c r="I164" i="10" s="1"/>
  <c r="M164" i="10"/>
  <c r="L164" i="10"/>
  <c r="K164" i="10"/>
  <c r="J164" i="10"/>
  <c r="O163" i="10"/>
  <c r="N163" i="10"/>
  <c r="I163" i="10" s="1"/>
  <c r="M163" i="10"/>
  <c r="L163" i="10"/>
  <c r="K163" i="10"/>
  <c r="J163" i="10"/>
  <c r="O162" i="10"/>
  <c r="N162" i="10"/>
  <c r="I162" i="10" s="1"/>
  <c r="M162" i="10"/>
  <c r="L162" i="10"/>
  <c r="K162" i="10"/>
  <c r="J162" i="10"/>
  <c r="O161" i="10"/>
  <c r="N161" i="10"/>
  <c r="I161" i="10" s="1"/>
  <c r="M161" i="10"/>
  <c r="L161" i="10"/>
  <c r="K161" i="10"/>
  <c r="J161" i="10"/>
  <c r="O160" i="10"/>
  <c r="N160" i="10"/>
  <c r="I160" i="10" s="1"/>
  <c r="M160" i="10"/>
  <c r="L160" i="10"/>
  <c r="K160" i="10"/>
  <c r="J160" i="10"/>
  <c r="O159" i="10"/>
  <c r="N159" i="10"/>
  <c r="I159" i="10" s="1"/>
  <c r="M159" i="10"/>
  <c r="L159" i="10"/>
  <c r="K159" i="10"/>
  <c r="J159" i="10"/>
  <c r="O158" i="10"/>
  <c r="N158" i="10"/>
  <c r="I158" i="10" s="1"/>
  <c r="M158" i="10"/>
  <c r="L158" i="10"/>
  <c r="K158" i="10"/>
  <c r="J158" i="10"/>
  <c r="O157" i="10"/>
  <c r="N157" i="10"/>
  <c r="I157" i="10" s="1"/>
  <c r="M157" i="10"/>
  <c r="L157" i="10"/>
  <c r="K157" i="10"/>
  <c r="J157" i="10"/>
  <c r="O156" i="10"/>
  <c r="N156" i="10"/>
  <c r="I156" i="10" s="1"/>
  <c r="M156" i="10"/>
  <c r="L156" i="10"/>
  <c r="K156" i="10"/>
  <c r="J156" i="10"/>
  <c r="O155" i="10"/>
  <c r="N155" i="10"/>
  <c r="I155" i="10" s="1"/>
  <c r="M155" i="10"/>
  <c r="L155" i="10"/>
  <c r="K155" i="10"/>
  <c r="J155" i="10"/>
  <c r="O154" i="10"/>
  <c r="N154" i="10"/>
  <c r="I154" i="10" s="1"/>
  <c r="M154" i="10"/>
  <c r="L154" i="10"/>
  <c r="K154" i="10"/>
  <c r="J154" i="10"/>
  <c r="O153" i="10"/>
  <c r="N153" i="10"/>
  <c r="I153" i="10" s="1"/>
  <c r="M153" i="10"/>
  <c r="L153" i="10"/>
  <c r="K153" i="10"/>
  <c r="J153" i="10"/>
  <c r="O152" i="10"/>
  <c r="N152" i="10"/>
  <c r="I152" i="10" s="1"/>
  <c r="M152" i="10"/>
  <c r="L152" i="10"/>
  <c r="K152" i="10"/>
  <c r="J152" i="10"/>
  <c r="O151" i="10"/>
  <c r="N151" i="10"/>
  <c r="I151" i="10" s="1"/>
  <c r="M151" i="10"/>
  <c r="L151" i="10"/>
  <c r="K151" i="10"/>
  <c r="J151" i="10"/>
  <c r="H151" i="10" s="1"/>
  <c r="O150" i="10"/>
  <c r="N150" i="10"/>
  <c r="I150" i="10" s="1"/>
  <c r="M150" i="10"/>
  <c r="L150" i="10"/>
  <c r="K150" i="10"/>
  <c r="J150" i="10"/>
  <c r="O149" i="10"/>
  <c r="N149" i="10"/>
  <c r="I149" i="10" s="1"/>
  <c r="M149" i="10"/>
  <c r="L149" i="10"/>
  <c r="K149" i="10"/>
  <c r="J149" i="10"/>
  <c r="O148" i="10"/>
  <c r="N148" i="10"/>
  <c r="I148" i="10" s="1"/>
  <c r="M148" i="10"/>
  <c r="L148" i="10"/>
  <c r="K148" i="10"/>
  <c r="J148" i="10"/>
  <c r="O147" i="10"/>
  <c r="N147" i="10"/>
  <c r="I147" i="10" s="1"/>
  <c r="M147" i="10"/>
  <c r="L147" i="10"/>
  <c r="K147" i="10"/>
  <c r="J147" i="10"/>
  <c r="O146" i="10"/>
  <c r="N146" i="10"/>
  <c r="I146" i="10" s="1"/>
  <c r="M146" i="10"/>
  <c r="L146" i="10"/>
  <c r="K146" i="10"/>
  <c r="J146" i="10"/>
  <c r="O145" i="10"/>
  <c r="N145" i="10"/>
  <c r="I145" i="10" s="1"/>
  <c r="M145" i="10"/>
  <c r="L145" i="10"/>
  <c r="K145" i="10"/>
  <c r="J145" i="10"/>
  <c r="O144" i="10"/>
  <c r="N144" i="10"/>
  <c r="I144" i="10" s="1"/>
  <c r="M144" i="10"/>
  <c r="L144" i="10"/>
  <c r="K144" i="10"/>
  <c r="J144" i="10"/>
  <c r="O143" i="10"/>
  <c r="N143" i="10"/>
  <c r="I143" i="10" s="1"/>
  <c r="M143" i="10"/>
  <c r="L143" i="10"/>
  <c r="K143" i="10"/>
  <c r="J143" i="10"/>
  <c r="O142" i="10"/>
  <c r="N142" i="10"/>
  <c r="I142" i="10" s="1"/>
  <c r="M142" i="10"/>
  <c r="L142" i="10"/>
  <c r="K142" i="10"/>
  <c r="J142" i="10"/>
  <c r="O141" i="10"/>
  <c r="N141" i="10"/>
  <c r="I141" i="10" s="1"/>
  <c r="M141" i="10"/>
  <c r="L141" i="10"/>
  <c r="K141" i="10"/>
  <c r="J141" i="10"/>
  <c r="O140" i="10"/>
  <c r="N140" i="10"/>
  <c r="I140" i="10" s="1"/>
  <c r="M140" i="10"/>
  <c r="L140" i="10"/>
  <c r="K140" i="10"/>
  <c r="J140" i="10"/>
  <c r="O139" i="10"/>
  <c r="N139" i="10"/>
  <c r="I139" i="10" s="1"/>
  <c r="M139" i="10"/>
  <c r="L139" i="10"/>
  <c r="K139" i="10"/>
  <c r="J139" i="10"/>
  <c r="O138" i="10"/>
  <c r="N138" i="10"/>
  <c r="I138" i="10" s="1"/>
  <c r="M138" i="10"/>
  <c r="L138" i="10"/>
  <c r="K138" i="10"/>
  <c r="J138" i="10"/>
  <c r="O137" i="10"/>
  <c r="N137" i="10"/>
  <c r="I137" i="10" s="1"/>
  <c r="M137" i="10"/>
  <c r="L137" i="10"/>
  <c r="K137" i="10"/>
  <c r="J137" i="10"/>
  <c r="O136" i="10"/>
  <c r="N136" i="10"/>
  <c r="I136" i="10" s="1"/>
  <c r="M136" i="10"/>
  <c r="L136" i="10"/>
  <c r="K136" i="10"/>
  <c r="J136" i="10"/>
  <c r="O135" i="10"/>
  <c r="N135" i="10"/>
  <c r="I135" i="10" s="1"/>
  <c r="M135" i="10"/>
  <c r="L135" i="10"/>
  <c r="K135" i="10"/>
  <c r="J135" i="10"/>
  <c r="O134" i="10"/>
  <c r="N134" i="10"/>
  <c r="I134" i="10" s="1"/>
  <c r="M134" i="10"/>
  <c r="L134" i="10"/>
  <c r="K134" i="10"/>
  <c r="J134" i="10"/>
  <c r="O133" i="10"/>
  <c r="N133" i="10"/>
  <c r="I133" i="10" s="1"/>
  <c r="M133" i="10"/>
  <c r="L133" i="10"/>
  <c r="K133" i="10"/>
  <c r="J133" i="10"/>
  <c r="O132" i="10"/>
  <c r="N132" i="10"/>
  <c r="I132" i="10" s="1"/>
  <c r="M132" i="10"/>
  <c r="L132" i="10"/>
  <c r="K132" i="10"/>
  <c r="J132" i="10"/>
  <c r="O131" i="10"/>
  <c r="N131" i="10"/>
  <c r="I131" i="10" s="1"/>
  <c r="M131" i="10"/>
  <c r="L131" i="10"/>
  <c r="K131" i="10"/>
  <c r="J131" i="10"/>
  <c r="O130" i="10"/>
  <c r="N130" i="10"/>
  <c r="I130" i="10" s="1"/>
  <c r="M130" i="10"/>
  <c r="L130" i="10"/>
  <c r="K130" i="10"/>
  <c r="J130" i="10"/>
  <c r="O129" i="10"/>
  <c r="N129" i="10"/>
  <c r="I129" i="10" s="1"/>
  <c r="M129" i="10"/>
  <c r="L129" i="10"/>
  <c r="K129" i="10"/>
  <c r="J129" i="10"/>
  <c r="O128" i="10"/>
  <c r="N128" i="10"/>
  <c r="I128" i="10" s="1"/>
  <c r="M128" i="10"/>
  <c r="L128" i="10"/>
  <c r="K128" i="10"/>
  <c r="J128" i="10"/>
  <c r="O127" i="10"/>
  <c r="N127" i="10"/>
  <c r="I127" i="10" s="1"/>
  <c r="M127" i="10"/>
  <c r="L127" i="10"/>
  <c r="K127" i="10"/>
  <c r="J127" i="10"/>
  <c r="H127" i="10" s="1"/>
  <c r="O126" i="10"/>
  <c r="N126" i="10"/>
  <c r="I126" i="10" s="1"/>
  <c r="M126" i="10"/>
  <c r="L126" i="10"/>
  <c r="K126" i="10"/>
  <c r="J126" i="10"/>
  <c r="O125" i="10"/>
  <c r="N125" i="10"/>
  <c r="I125" i="10" s="1"/>
  <c r="M125" i="10"/>
  <c r="L125" i="10"/>
  <c r="K125" i="10"/>
  <c r="J125" i="10"/>
  <c r="O124" i="10"/>
  <c r="N124" i="10"/>
  <c r="I124" i="10" s="1"/>
  <c r="M124" i="10"/>
  <c r="L124" i="10"/>
  <c r="K124" i="10"/>
  <c r="J124" i="10"/>
  <c r="O123" i="10"/>
  <c r="N123" i="10"/>
  <c r="I123" i="10" s="1"/>
  <c r="M123" i="10"/>
  <c r="L123" i="10"/>
  <c r="K123" i="10"/>
  <c r="J123" i="10"/>
  <c r="O122" i="10"/>
  <c r="N122" i="10"/>
  <c r="I122" i="10" s="1"/>
  <c r="M122" i="10"/>
  <c r="L122" i="10"/>
  <c r="K122" i="10"/>
  <c r="J122" i="10"/>
  <c r="O121" i="10"/>
  <c r="N121" i="10"/>
  <c r="I121" i="10" s="1"/>
  <c r="M121" i="10"/>
  <c r="L121" i="10"/>
  <c r="K121" i="10"/>
  <c r="J121" i="10"/>
  <c r="O120" i="10"/>
  <c r="N120" i="10"/>
  <c r="I120" i="10" s="1"/>
  <c r="M120" i="10"/>
  <c r="L120" i="10"/>
  <c r="K120" i="10"/>
  <c r="J120" i="10"/>
  <c r="O119" i="10"/>
  <c r="N119" i="10"/>
  <c r="I119" i="10" s="1"/>
  <c r="M119" i="10"/>
  <c r="L119" i="10"/>
  <c r="K119" i="10"/>
  <c r="J119" i="10"/>
  <c r="H119" i="10" s="1"/>
  <c r="O118" i="10"/>
  <c r="N118" i="10"/>
  <c r="I118" i="10" s="1"/>
  <c r="M118" i="10"/>
  <c r="L118" i="10"/>
  <c r="K118" i="10"/>
  <c r="J118" i="10"/>
  <c r="H118" i="10" s="1"/>
  <c r="O117" i="10"/>
  <c r="N117" i="10"/>
  <c r="I117" i="10" s="1"/>
  <c r="M117" i="10"/>
  <c r="L117" i="10"/>
  <c r="K117" i="10"/>
  <c r="J117" i="10"/>
  <c r="O116" i="10"/>
  <c r="N116" i="10"/>
  <c r="I116" i="10" s="1"/>
  <c r="M116" i="10"/>
  <c r="L116" i="10"/>
  <c r="K116" i="10"/>
  <c r="J116" i="10"/>
  <c r="O115" i="10"/>
  <c r="N115" i="10"/>
  <c r="I115" i="10" s="1"/>
  <c r="M115" i="10"/>
  <c r="L115" i="10"/>
  <c r="K115" i="10"/>
  <c r="J115" i="10"/>
  <c r="O114" i="10"/>
  <c r="N114" i="10"/>
  <c r="I114" i="10" s="1"/>
  <c r="M114" i="10"/>
  <c r="L114" i="10"/>
  <c r="K114" i="10"/>
  <c r="J114" i="10"/>
  <c r="H114" i="10" s="1"/>
  <c r="O113" i="10"/>
  <c r="N113" i="10"/>
  <c r="I113" i="10" s="1"/>
  <c r="M113" i="10"/>
  <c r="L113" i="10"/>
  <c r="K113" i="10"/>
  <c r="J113" i="10"/>
  <c r="O112" i="10"/>
  <c r="N112" i="10"/>
  <c r="I112" i="10" s="1"/>
  <c r="M112" i="10"/>
  <c r="L112" i="10"/>
  <c r="K112" i="10"/>
  <c r="J112" i="10"/>
  <c r="O111" i="10"/>
  <c r="N111" i="10"/>
  <c r="I111" i="10" s="1"/>
  <c r="M111" i="10"/>
  <c r="L111" i="10"/>
  <c r="H111" i="10" s="1"/>
  <c r="K111" i="10"/>
  <c r="J111" i="10"/>
  <c r="O110" i="10"/>
  <c r="N110" i="10"/>
  <c r="I110" i="10" s="1"/>
  <c r="M110" i="10"/>
  <c r="L110" i="10"/>
  <c r="K110" i="10"/>
  <c r="J110" i="10"/>
  <c r="O109" i="10"/>
  <c r="N109" i="10"/>
  <c r="I109" i="10" s="1"/>
  <c r="M109" i="10"/>
  <c r="L109" i="10"/>
  <c r="K109" i="10"/>
  <c r="J109" i="10"/>
  <c r="O108" i="10"/>
  <c r="N108" i="10"/>
  <c r="I108" i="10" s="1"/>
  <c r="M108" i="10"/>
  <c r="L108" i="10"/>
  <c r="K108" i="10"/>
  <c r="J108" i="10"/>
  <c r="O107" i="10"/>
  <c r="N107" i="10"/>
  <c r="I107" i="10" s="1"/>
  <c r="M107" i="10"/>
  <c r="L107" i="10"/>
  <c r="K107" i="10"/>
  <c r="J107" i="10"/>
  <c r="O106" i="10"/>
  <c r="N106" i="10"/>
  <c r="I106" i="10" s="1"/>
  <c r="M106" i="10"/>
  <c r="L106" i="10"/>
  <c r="K106" i="10"/>
  <c r="J106" i="10"/>
  <c r="O105" i="10"/>
  <c r="N105" i="10"/>
  <c r="I105" i="10" s="1"/>
  <c r="M105" i="10"/>
  <c r="L105" i="10"/>
  <c r="K105" i="10"/>
  <c r="J105" i="10"/>
  <c r="O104" i="10"/>
  <c r="N104" i="10"/>
  <c r="I104" i="10" s="1"/>
  <c r="M104" i="10"/>
  <c r="L104" i="10"/>
  <c r="K104" i="10"/>
  <c r="J104" i="10"/>
  <c r="O103" i="10"/>
  <c r="N103" i="10"/>
  <c r="I103" i="10" s="1"/>
  <c r="M103" i="10"/>
  <c r="L103" i="10"/>
  <c r="K103" i="10"/>
  <c r="J103" i="10"/>
  <c r="H103" i="10" s="1"/>
  <c r="O102" i="10"/>
  <c r="N102" i="10"/>
  <c r="I102" i="10" s="1"/>
  <c r="M102" i="10"/>
  <c r="L102" i="10"/>
  <c r="K102" i="10"/>
  <c r="J102" i="10"/>
  <c r="O101" i="10"/>
  <c r="N101" i="10"/>
  <c r="I101" i="10" s="1"/>
  <c r="M101" i="10"/>
  <c r="L101" i="10"/>
  <c r="K101" i="10"/>
  <c r="J101" i="10"/>
  <c r="O100" i="10"/>
  <c r="N100" i="10"/>
  <c r="I100" i="10" s="1"/>
  <c r="M100" i="10"/>
  <c r="L100" i="10"/>
  <c r="K100" i="10"/>
  <c r="J100" i="10"/>
  <c r="O99" i="10"/>
  <c r="N99" i="10"/>
  <c r="I99" i="10" s="1"/>
  <c r="M99" i="10"/>
  <c r="L99" i="10"/>
  <c r="K99" i="10"/>
  <c r="J99" i="10"/>
  <c r="O98" i="10"/>
  <c r="N98" i="10"/>
  <c r="I98" i="10" s="1"/>
  <c r="M98" i="10"/>
  <c r="L98" i="10"/>
  <c r="K98" i="10"/>
  <c r="J98" i="10"/>
  <c r="O97" i="10"/>
  <c r="N97" i="10"/>
  <c r="I97" i="10" s="1"/>
  <c r="M97" i="10"/>
  <c r="L97" i="10"/>
  <c r="K97" i="10"/>
  <c r="J97" i="10"/>
  <c r="O96" i="10"/>
  <c r="N96" i="10"/>
  <c r="I96" i="10" s="1"/>
  <c r="M96" i="10"/>
  <c r="L96" i="10"/>
  <c r="K96" i="10"/>
  <c r="J96" i="10"/>
  <c r="O95" i="10"/>
  <c r="N95" i="10"/>
  <c r="I95" i="10" s="1"/>
  <c r="M95" i="10"/>
  <c r="L95" i="10"/>
  <c r="K95" i="10"/>
  <c r="J95" i="10"/>
  <c r="H95" i="10" s="1"/>
  <c r="O94" i="10"/>
  <c r="N94" i="10"/>
  <c r="I94" i="10" s="1"/>
  <c r="M94" i="10"/>
  <c r="L94" i="10"/>
  <c r="K94" i="10"/>
  <c r="J94" i="10"/>
  <c r="O93" i="10"/>
  <c r="N93" i="10"/>
  <c r="I93" i="10" s="1"/>
  <c r="M93" i="10"/>
  <c r="L93" i="10"/>
  <c r="K93" i="10"/>
  <c r="J93" i="10"/>
  <c r="O92" i="10"/>
  <c r="N92" i="10"/>
  <c r="I92" i="10" s="1"/>
  <c r="M92" i="10"/>
  <c r="L92" i="10"/>
  <c r="K92" i="10"/>
  <c r="J92" i="10"/>
  <c r="O91" i="10"/>
  <c r="N91" i="10"/>
  <c r="I91" i="10" s="1"/>
  <c r="M91" i="10"/>
  <c r="L91" i="10"/>
  <c r="K91" i="10"/>
  <c r="J91" i="10"/>
  <c r="O90" i="10"/>
  <c r="N90" i="10"/>
  <c r="I90" i="10" s="1"/>
  <c r="M90" i="10"/>
  <c r="L90" i="10"/>
  <c r="K90" i="10"/>
  <c r="J90" i="10"/>
  <c r="O89" i="10"/>
  <c r="N89" i="10"/>
  <c r="I89" i="10" s="1"/>
  <c r="M89" i="10"/>
  <c r="L89" i="10"/>
  <c r="K89" i="10"/>
  <c r="J89" i="10"/>
  <c r="O88" i="10"/>
  <c r="N88" i="10"/>
  <c r="I88" i="10" s="1"/>
  <c r="M88" i="10"/>
  <c r="L88" i="10"/>
  <c r="K88" i="10"/>
  <c r="J88" i="10"/>
  <c r="O87" i="10"/>
  <c r="N87" i="10"/>
  <c r="I87" i="10" s="1"/>
  <c r="M87" i="10"/>
  <c r="L87" i="10"/>
  <c r="K87" i="10"/>
  <c r="J87" i="10"/>
  <c r="H87" i="10" s="1"/>
  <c r="O86" i="10"/>
  <c r="N86" i="10"/>
  <c r="I86" i="10" s="1"/>
  <c r="M86" i="10"/>
  <c r="L86" i="10"/>
  <c r="K86" i="10"/>
  <c r="J86" i="10"/>
  <c r="O85" i="10"/>
  <c r="N85" i="10"/>
  <c r="I85" i="10" s="1"/>
  <c r="M85" i="10"/>
  <c r="L85" i="10"/>
  <c r="K85" i="10"/>
  <c r="J85" i="10"/>
  <c r="O84" i="10"/>
  <c r="N84" i="10"/>
  <c r="I84" i="10" s="1"/>
  <c r="M84" i="10"/>
  <c r="L84" i="10"/>
  <c r="K84" i="10"/>
  <c r="J84" i="10"/>
  <c r="O83" i="10"/>
  <c r="N83" i="10"/>
  <c r="I83" i="10" s="1"/>
  <c r="M83" i="10"/>
  <c r="L83" i="10"/>
  <c r="K83" i="10"/>
  <c r="J83" i="10"/>
  <c r="O82" i="10"/>
  <c r="N82" i="10"/>
  <c r="I82" i="10" s="1"/>
  <c r="M82" i="10"/>
  <c r="L82" i="10"/>
  <c r="K82" i="10"/>
  <c r="J82" i="10"/>
  <c r="O81" i="10"/>
  <c r="N81" i="10"/>
  <c r="I81" i="10" s="1"/>
  <c r="M81" i="10"/>
  <c r="L81" i="10"/>
  <c r="K81" i="10"/>
  <c r="J81" i="10"/>
  <c r="O80" i="10"/>
  <c r="N80" i="10"/>
  <c r="I80" i="10" s="1"/>
  <c r="M80" i="10"/>
  <c r="L80" i="10"/>
  <c r="K80" i="10"/>
  <c r="J80" i="10"/>
  <c r="O79" i="10"/>
  <c r="N79" i="10"/>
  <c r="I79" i="10" s="1"/>
  <c r="M79" i="10"/>
  <c r="L79" i="10"/>
  <c r="K79" i="10"/>
  <c r="J79" i="10"/>
  <c r="O78" i="10"/>
  <c r="N78" i="10"/>
  <c r="I78" i="10" s="1"/>
  <c r="M78" i="10"/>
  <c r="L78" i="10"/>
  <c r="K78" i="10"/>
  <c r="J78" i="10"/>
  <c r="O77" i="10"/>
  <c r="N77" i="10"/>
  <c r="I77" i="10" s="1"/>
  <c r="M77" i="10"/>
  <c r="L77" i="10"/>
  <c r="K77" i="10"/>
  <c r="J77" i="10"/>
  <c r="O76" i="10"/>
  <c r="N76" i="10"/>
  <c r="I76" i="10" s="1"/>
  <c r="M76" i="10"/>
  <c r="L76" i="10"/>
  <c r="K76" i="10"/>
  <c r="J76" i="10"/>
  <c r="O75" i="10"/>
  <c r="N75" i="10"/>
  <c r="I75" i="10" s="1"/>
  <c r="M75" i="10"/>
  <c r="L75" i="10"/>
  <c r="K75" i="10"/>
  <c r="J75" i="10"/>
  <c r="O74" i="10"/>
  <c r="N74" i="10"/>
  <c r="I74" i="10" s="1"/>
  <c r="M74" i="10"/>
  <c r="L74" i="10"/>
  <c r="K74" i="10"/>
  <c r="J74" i="10"/>
  <c r="O73" i="10"/>
  <c r="N73" i="10"/>
  <c r="I73" i="10" s="1"/>
  <c r="M73" i="10"/>
  <c r="L73" i="10"/>
  <c r="K73" i="10"/>
  <c r="J73" i="10"/>
  <c r="O72" i="10"/>
  <c r="N72" i="10"/>
  <c r="I72" i="10" s="1"/>
  <c r="M72" i="10"/>
  <c r="L72" i="10"/>
  <c r="K72" i="10"/>
  <c r="J72" i="10"/>
  <c r="O71" i="10"/>
  <c r="N71" i="10"/>
  <c r="I71" i="10" s="1"/>
  <c r="M71" i="10"/>
  <c r="L71" i="10"/>
  <c r="K71" i="10"/>
  <c r="J71" i="10"/>
  <c r="O70" i="10"/>
  <c r="N70" i="10"/>
  <c r="I70" i="10" s="1"/>
  <c r="M70" i="10"/>
  <c r="L70" i="10"/>
  <c r="K70" i="10"/>
  <c r="J70" i="10"/>
  <c r="O69" i="10"/>
  <c r="N69" i="10"/>
  <c r="I69" i="10" s="1"/>
  <c r="M69" i="10"/>
  <c r="L69" i="10"/>
  <c r="K69" i="10"/>
  <c r="J69" i="10"/>
  <c r="O68" i="10"/>
  <c r="N68" i="10"/>
  <c r="I68" i="10" s="1"/>
  <c r="M68" i="10"/>
  <c r="L68" i="10"/>
  <c r="K68" i="10"/>
  <c r="J68" i="10"/>
  <c r="O67" i="10"/>
  <c r="N67" i="10"/>
  <c r="I67" i="10" s="1"/>
  <c r="M67" i="10"/>
  <c r="L67" i="10"/>
  <c r="K67" i="10"/>
  <c r="J67" i="10"/>
  <c r="O66" i="10"/>
  <c r="N66" i="10"/>
  <c r="I66" i="10" s="1"/>
  <c r="M66" i="10"/>
  <c r="L66" i="10"/>
  <c r="K66" i="10"/>
  <c r="J66" i="10"/>
  <c r="O65" i="10"/>
  <c r="N65" i="10"/>
  <c r="I65" i="10" s="1"/>
  <c r="M65" i="10"/>
  <c r="L65" i="10"/>
  <c r="K65" i="10"/>
  <c r="J65" i="10"/>
  <c r="O64" i="10"/>
  <c r="N64" i="10"/>
  <c r="I64" i="10" s="1"/>
  <c r="M64" i="10"/>
  <c r="L64" i="10"/>
  <c r="K64" i="10"/>
  <c r="J64" i="10"/>
  <c r="O63" i="10"/>
  <c r="N63" i="10"/>
  <c r="I63" i="10" s="1"/>
  <c r="M63" i="10"/>
  <c r="L63" i="10"/>
  <c r="K63" i="10"/>
  <c r="J63" i="10"/>
  <c r="O62" i="10"/>
  <c r="N62" i="10"/>
  <c r="I62" i="10" s="1"/>
  <c r="M62" i="10"/>
  <c r="L62" i="10"/>
  <c r="K62" i="10"/>
  <c r="J62" i="10"/>
  <c r="O61" i="10"/>
  <c r="N61" i="10"/>
  <c r="I61" i="10" s="1"/>
  <c r="M61" i="10"/>
  <c r="L61" i="10"/>
  <c r="K61" i="10"/>
  <c r="J61" i="10"/>
  <c r="O60" i="10"/>
  <c r="N60" i="10"/>
  <c r="I60" i="10" s="1"/>
  <c r="M60" i="10"/>
  <c r="L60" i="10"/>
  <c r="K60" i="10"/>
  <c r="J60" i="10"/>
  <c r="O59" i="10"/>
  <c r="N59" i="10"/>
  <c r="I59" i="10" s="1"/>
  <c r="M59" i="10"/>
  <c r="L59" i="10"/>
  <c r="K59" i="10"/>
  <c r="J59" i="10"/>
  <c r="O58" i="10"/>
  <c r="N58" i="10"/>
  <c r="I58" i="10" s="1"/>
  <c r="M58" i="10"/>
  <c r="L58" i="10"/>
  <c r="K58" i="10"/>
  <c r="J58" i="10"/>
  <c r="O57" i="10"/>
  <c r="N57" i="10"/>
  <c r="I57" i="10" s="1"/>
  <c r="M57" i="10"/>
  <c r="L57" i="10"/>
  <c r="K57" i="10"/>
  <c r="J57" i="10"/>
  <c r="O56" i="10"/>
  <c r="N56" i="10"/>
  <c r="I56" i="10" s="1"/>
  <c r="M56" i="10"/>
  <c r="L56" i="10"/>
  <c r="K56" i="10"/>
  <c r="J56" i="10"/>
  <c r="O55" i="10"/>
  <c r="N55" i="10"/>
  <c r="I55" i="10" s="1"/>
  <c r="M55" i="10"/>
  <c r="L55" i="10"/>
  <c r="K55" i="10"/>
  <c r="J55" i="10"/>
  <c r="H55" i="10" s="1"/>
  <c r="O54" i="10"/>
  <c r="N54" i="10"/>
  <c r="I54" i="10" s="1"/>
  <c r="M54" i="10"/>
  <c r="L54" i="10"/>
  <c r="K54" i="10"/>
  <c r="J54" i="10"/>
  <c r="O53" i="10"/>
  <c r="N53" i="10"/>
  <c r="I53" i="10" s="1"/>
  <c r="M53" i="10"/>
  <c r="L53" i="10"/>
  <c r="K53" i="10"/>
  <c r="J53" i="10"/>
  <c r="O52" i="10"/>
  <c r="N52" i="10"/>
  <c r="I52" i="10" s="1"/>
  <c r="M52" i="10"/>
  <c r="L52" i="10"/>
  <c r="K52" i="10"/>
  <c r="J52" i="10"/>
  <c r="O51" i="10"/>
  <c r="N51" i="10"/>
  <c r="I51" i="10" s="1"/>
  <c r="M51" i="10"/>
  <c r="L51" i="10"/>
  <c r="K51" i="10"/>
  <c r="J51" i="10"/>
  <c r="O50" i="10"/>
  <c r="N50" i="10"/>
  <c r="I50" i="10" s="1"/>
  <c r="M50" i="10"/>
  <c r="L50" i="10"/>
  <c r="K50" i="10"/>
  <c r="J50" i="10"/>
  <c r="O49" i="10"/>
  <c r="N49" i="10"/>
  <c r="I49" i="10" s="1"/>
  <c r="M49" i="10"/>
  <c r="L49" i="10"/>
  <c r="K49" i="10"/>
  <c r="J49" i="10"/>
  <c r="O48" i="10"/>
  <c r="N48" i="10"/>
  <c r="I48" i="10" s="1"/>
  <c r="M48" i="10"/>
  <c r="L48" i="10"/>
  <c r="K48" i="10"/>
  <c r="J48" i="10"/>
  <c r="O47" i="10"/>
  <c r="N47" i="10"/>
  <c r="I47" i="10" s="1"/>
  <c r="M47" i="10"/>
  <c r="L47" i="10"/>
  <c r="K47" i="10"/>
  <c r="J47" i="10"/>
  <c r="O46" i="10"/>
  <c r="N46" i="10"/>
  <c r="I46" i="10" s="1"/>
  <c r="M46" i="10"/>
  <c r="L46" i="10"/>
  <c r="K46" i="10"/>
  <c r="J46" i="10"/>
  <c r="O45" i="10"/>
  <c r="N45" i="10"/>
  <c r="I45" i="10" s="1"/>
  <c r="M45" i="10"/>
  <c r="L45" i="10"/>
  <c r="K45" i="10"/>
  <c r="J45" i="10"/>
  <c r="O44" i="10"/>
  <c r="N44" i="10"/>
  <c r="I44" i="10" s="1"/>
  <c r="M44" i="10"/>
  <c r="L44" i="10"/>
  <c r="K44" i="10"/>
  <c r="J44" i="10"/>
  <c r="O43" i="10"/>
  <c r="N43" i="10"/>
  <c r="I43" i="10" s="1"/>
  <c r="M43" i="10"/>
  <c r="L43" i="10"/>
  <c r="K43" i="10"/>
  <c r="J43" i="10"/>
  <c r="O42" i="10"/>
  <c r="N42" i="10"/>
  <c r="I42" i="10" s="1"/>
  <c r="M42" i="10"/>
  <c r="L42" i="10"/>
  <c r="K42" i="10"/>
  <c r="J42" i="10"/>
  <c r="O41" i="10"/>
  <c r="N41" i="10"/>
  <c r="I41" i="10" s="1"/>
  <c r="M41" i="10"/>
  <c r="L41" i="10"/>
  <c r="K41" i="10"/>
  <c r="J41" i="10"/>
  <c r="O40" i="10"/>
  <c r="N40" i="10"/>
  <c r="I40" i="10" s="1"/>
  <c r="M40" i="10"/>
  <c r="L40" i="10"/>
  <c r="K40" i="10"/>
  <c r="J40" i="10"/>
  <c r="O39" i="10"/>
  <c r="N39" i="10"/>
  <c r="I39" i="10" s="1"/>
  <c r="M39" i="10"/>
  <c r="L39" i="10"/>
  <c r="K39" i="10"/>
  <c r="J39" i="10"/>
  <c r="O38" i="10"/>
  <c r="N38" i="10"/>
  <c r="I38" i="10" s="1"/>
  <c r="M38" i="10"/>
  <c r="L38" i="10"/>
  <c r="K38" i="10"/>
  <c r="J38" i="10"/>
  <c r="O37" i="10"/>
  <c r="N37" i="10"/>
  <c r="I37" i="10" s="1"/>
  <c r="M37" i="10"/>
  <c r="L37" i="10"/>
  <c r="K37" i="10"/>
  <c r="J37" i="10"/>
  <c r="O36" i="10"/>
  <c r="N36" i="10"/>
  <c r="I36" i="10" s="1"/>
  <c r="M36" i="10"/>
  <c r="L36" i="10"/>
  <c r="K36" i="10"/>
  <c r="J36" i="10"/>
  <c r="O35" i="10"/>
  <c r="N35" i="10"/>
  <c r="I35" i="10" s="1"/>
  <c r="M35" i="10"/>
  <c r="L35" i="10"/>
  <c r="K35" i="10"/>
  <c r="J35" i="10"/>
  <c r="O34" i="10"/>
  <c r="N34" i="10"/>
  <c r="I34" i="10" s="1"/>
  <c r="M34" i="10"/>
  <c r="L34" i="10"/>
  <c r="K34" i="10"/>
  <c r="J34" i="10"/>
  <c r="O33" i="10"/>
  <c r="N33" i="10"/>
  <c r="I33" i="10" s="1"/>
  <c r="M33" i="10"/>
  <c r="L33" i="10"/>
  <c r="K33" i="10"/>
  <c r="J33" i="10"/>
  <c r="O32" i="10"/>
  <c r="N32" i="10"/>
  <c r="I32" i="10" s="1"/>
  <c r="M32" i="10"/>
  <c r="L32" i="10"/>
  <c r="K32" i="10"/>
  <c r="J32" i="10"/>
  <c r="O31" i="10"/>
  <c r="N31" i="10"/>
  <c r="I31" i="10" s="1"/>
  <c r="M31" i="10"/>
  <c r="L31" i="10"/>
  <c r="K31" i="10"/>
  <c r="J31" i="10"/>
  <c r="O30" i="10"/>
  <c r="N30" i="10"/>
  <c r="I30" i="10" s="1"/>
  <c r="M30" i="10"/>
  <c r="L30" i="10"/>
  <c r="K30" i="10"/>
  <c r="J30" i="10"/>
  <c r="H30" i="10" s="1"/>
  <c r="O29" i="10"/>
  <c r="N29" i="10"/>
  <c r="I29" i="10" s="1"/>
  <c r="M29" i="10"/>
  <c r="L29" i="10"/>
  <c r="K29" i="10"/>
  <c r="J29" i="10"/>
  <c r="O28" i="10"/>
  <c r="N28" i="10"/>
  <c r="I28" i="10" s="1"/>
  <c r="M28" i="10"/>
  <c r="L28" i="10"/>
  <c r="K28" i="10"/>
  <c r="J28" i="10"/>
  <c r="O27" i="10"/>
  <c r="N27" i="10"/>
  <c r="I27" i="10" s="1"/>
  <c r="M27" i="10"/>
  <c r="L27" i="10"/>
  <c r="K27" i="10"/>
  <c r="J27" i="10"/>
  <c r="O26" i="10"/>
  <c r="N26" i="10"/>
  <c r="I26" i="10" s="1"/>
  <c r="M26" i="10"/>
  <c r="L26" i="10"/>
  <c r="K26" i="10"/>
  <c r="J26" i="10"/>
  <c r="O25" i="10"/>
  <c r="N25" i="10"/>
  <c r="I25" i="10" s="1"/>
  <c r="M25" i="10"/>
  <c r="L25" i="10"/>
  <c r="K25" i="10"/>
  <c r="J25" i="10"/>
  <c r="O24" i="10"/>
  <c r="N24" i="10"/>
  <c r="I24" i="10" s="1"/>
  <c r="M24" i="10"/>
  <c r="L24" i="10"/>
  <c r="K24" i="10"/>
  <c r="J24" i="10"/>
  <c r="O23" i="10"/>
  <c r="N23" i="10"/>
  <c r="I23" i="10" s="1"/>
  <c r="M23" i="10"/>
  <c r="L23" i="10"/>
  <c r="K23" i="10"/>
  <c r="J23" i="10"/>
  <c r="O22" i="10"/>
  <c r="N22" i="10"/>
  <c r="I22" i="10" s="1"/>
  <c r="M22" i="10"/>
  <c r="L22" i="10"/>
  <c r="K22" i="10"/>
  <c r="J22" i="10"/>
  <c r="O21" i="10"/>
  <c r="N21" i="10"/>
  <c r="I21" i="10" s="1"/>
  <c r="M21" i="10"/>
  <c r="L21" i="10"/>
  <c r="K21" i="10"/>
  <c r="J21" i="10"/>
  <c r="O20" i="10"/>
  <c r="N20" i="10"/>
  <c r="I20" i="10" s="1"/>
  <c r="M20" i="10"/>
  <c r="L20" i="10"/>
  <c r="K20" i="10"/>
  <c r="J20" i="10"/>
  <c r="O19" i="10"/>
  <c r="N19" i="10"/>
  <c r="I19" i="10" s="1"/>
  <c r="M19" i="10"/>
  <c r="L19" i="10"/>
  <c r="K19" i="10"/>
  <c r="J19" i="10"/>
  <c r="O18" i="10"/>
  <c r="N18" i="10"/>
  <c r="I18" i="10" s="1"/>
  <c r="M18" i="10"/>
  <c r="L18" i="10"/>
  <c r="K18" i="10"/>
  <c r="J18" i="10"/>
  <c r="O17" i="10"/>
  <c r="N17" i="10"/>
  <c r="I17" i="10" s="1"/>
  <c r="M17" i="10"/>
  <c r="L17" i="10"/>
  <c r="K17" i="10"/>
  <c r="J17" i="10"/>
  <c r="O16" i="10"/>
  <c r="N16" i="10"/>
  <c r="I16" i="10" s="1"/>
  <c r="M16" i="10"/>
  <c r="L16" i="10"/>
  <c r="K16" i="10"/>
  <c r="J16" i="10"/>
  <c r="O15" i="10"/>
  <c r="N15" i="10"/>
  <c r="I15" i="10" s="1"/>
  <c r="M15" i="10"/>
  <c r="L15" i="10"/>
  <c r="K15" i="10"/>
  <c r="J15" i="10"/>
  <c r="O14" i="10"/>
  <c r="N14" i="10"/>
  <c r="I14" i="10" s="1"/>
  <c r="M14" i="10"/>
  <c r="L14" i="10"/>
  <c r="K14" i="10"/>
  <c r="J14" i="10"/>
  <c r="O13" i="10"/>
  <c r="N13" i="10"/>
  <c r="I13" i="10" s="1"/>
  <c r="M13" i="10"/>
  <c r="L13" i="10"/>
  <c r="K13" i="10"/>
  <c r="J13" i="10"/>
  <c r="O12" i="10"/>
  <c r="N12" i="10"/>
  <c r="I12" i="10" s="1"/>
  <c r="M12" i="10"/>
  <c r="L12" i="10"/>
  <c r="K12" i="10"/>
  <c r="J12" i="10"/>
  <c r="O11" i="10"/>
  <c r="N11" i="10"/>
  <c r="I11" i="10" s="1"/>
  <c r="M11" i="10"/>
  <c r="L11" i="10"/>
  <c r="K11" i="10"/>
  <c r="J11" i="10"/>
  <c r="O10" i="10"/>
  <c r="N10" i="10"/>
  <c r="I10" i="10" s="1"/>
  <c r="M10" i="10"/>
  <c r="L10" i="10"/>
  <c r="K10" i="10"/>
  <c r="J10" i="10"/>
  <c r="O9" i="10"/>
  <c r="N9" i="10"/>
  <c r="I9" i="10" s="1"/>
  <c r="M9" i="10"/>
  <c r="L9" i="10"/>
  <c r="K9" i="10"/>
  <c r="J9" i="10"/>
  <c r="O8" i="10"/>
  <c r="N8" i="10"/>
  <c r="I8" i="10" s="1"/>
  <c r="M8" i="10"/>
  <c r="L8" i="10"/>
  <c r="K8" i="10"/>
  <c r="J8" i="10"/>
  <c r="O7" i="10"/>
  <c r="N7" i="10"/>
  <c r="H7" i="10" s="1"/>
  <c r="M7" i="10"/>
  <c r="L7" i="10"/>
  <c r="K7" i="10"/>
  <c r="J7" i="10"/>
  <c r="O6" i="10"/>
  <c r="N6" i="10"/>
  <c r="I6" i="10" s="1"/>
  <c r="M6" i="10"/>
  <c r="L6" i="10"/>
  <c r="K6" i="10"/>
  <c r="J6" i="10"/>
  <c r="O5" i="10"/>
  <c r="N5" i="10"/>
  <c r="I5" i="10" s="1"/>
  <c r="M5" i="10"/>
  <c r="L5" i="10"/>
  <c r="K5" i="10"/>
  <c r="J5" i="10"/>
  <c r="O4" i="10"/>
  <c r="N4" i="10"/>
  <c r="I4" i="10" s="1"/>
  <c r="M4" i="10"/>
  <c r="L4" i="10"/>
  <c r="K4" i="10"/>
  <c r="J4" i="10"/>
  <c r="O3" i="10"/>
  <c r="N3" i="10"/>
  <c r="I3" i="10" s="1"/>
  <c r="M3" i="10"/>
  <c r="L3" i="10"/>
  <c r="K3" i="10"/>
  <c r="J3" i="10"/>
  <c r="N2" i="10"/>
  <c r="I2" i="10" s="1"/>
  <c r="O2" i="10"/>
  <c r="H2" i="10" s="1"/>
  <c r="M2" i="10"/>
  <c r="L2" i="10"/>
  <c r="K2" i="10"/>
  <c r="H107" i="10" l="1"/>
  <c r="H10" i="10"/>
  <c r="H9" i="10"/>
  <c r="H34" i="10"/>
  <c r="H199" i="10"/>
  <c r="H37" i="10"/>
  <c r="H61" i="10"/>
  <c r="H125" i="10"/>
  <c r="H159" i="10"/>
  <c r="H189" i="10"/>
  <c r="H135" i="10"/>
  <c r="H217" i="10"/>
  <c r="H15" i="10"/>
  <c r="H17" i="10"/>
  <c r="H79" i="10"/>
  <c r="H182" i="10"/>
  <c r="H97" i="10"/>
  <c r="H143" i="10"/>
  <c r="I180" i="10"/>
  <c r="H8" i="10"/>
  <c r="H56" i="10"/>
  <c r="H207" i="10"/>
  <c r="H211" i="10"/>
  <c r="H23" i="10"/>
  <c r="H39" i="10"/>
  <c r="H43" i="10"/>
  <c r="H47" i="10"/>
  <c r="H52" i="10"/>
  <c r="H80" i="10"/>
  <c r="H31" i="10"/>
  <c r="H63" i="10"/>
  <c r="H67" i="10"/>
  <c r="H71" i="10"/>
  <c r="H76" i="10"/>
  <c r="H144" i="10"/>
  <c r="I7" i="10"/>
  <c r="H3" i="10"/>
  <c r="H54" i="10"/>
  <c r="H33" i="10"/>
  <c r="H42" i="10"/>
  <c r="H69" i="10"/>
  <c r="H75" i="10"/>
  <c r="H84" i="10"/>
  <c r="H122" i="10"/>
  <c r="H126" i="10"/>
  <c r="H169" i="10"/>
  <c r="H197" i="10"/>
  <c r="H4" i="10"/>
  <c r="H6" i="10"/>
  <c r="H13" i="10"/>
  <c r="H19" i="10"/>
  <c r="H28" i="10"/>
  <c r="H32" i="10"/>
  <c r="H41" i="10"/>
  <c r="H50" i="10"/>
  <c r="H70" i="10"/>
  <c r="H77" i="10"/>
  <c r="H83" i="10"/>
  <c r="H96" i="10"/>
  <c r="H105" i="10"/>
  <c r="H113" i="10"/>
  <c r="H123" i="10"/>
  <c r="H134" i="10"/>
  <c r="H139" i="10"/>
  <c r="H141" i="10"/>
  <c r="H147" i="10"/>
  <c r="H148" i="10"/>
  <c r="H160" i="10"/>
  <c r="H177" i="10"/>
  <c r="H196" i="10"/>
  <c r="H198" i="10"/>
  <c r="H205" i="10"/>
  <c r="H215" i="10"/>
  <c r="H11" i="10"/>
  <c r="H62" i="10"/>
  <c r="H88" i="10"/>
  <c r="H115" i="10"/>
  <c r="H133" i="10"/>
  <c r="H152" i="10"/>
  <c r="H186" i="10"/>
  <c r="H190" i="10"/>
  <c r="H12" i="10"/>
  <c r="H14" i="10"/>
  <c r="H21" i="10"/>
  <c r="H27" i="10"/>
  <c r="H40" i="10"/>
  <c r="H49" i="10"/>
  <c r="H57" i="10"/>
  <c r="H58" i="10"/>
  <c r="H78" i="10"/>
  <c r="H85" i="10"/>
  <c r="H104" i="10"/>
  <c r="H108" i="10"/>
  <c r="H131" i="10"/>
  <c r="H138" i="10"/>
  <c r="H142" i="10"/>
  <c r="H149" i="10"/>
  <c r="H155" i="10"/>
  <c r="H156" i="10"/>
  <c r="H168" i="10"/>
  <c r="H185" i="10"/>
  <c r="H206" i="10"/>
  <c r="H213" i="10"/>
  <c r="H16" i="10"/>
  <c r="H25" i="10"/>
  <c r="H5" i="10"/>
  <c r="H24" i="10"/>
  <c r="H124" i="10"/>
  <c r="H161" i="10"/>
  <c r="H188" i="10"/>
  <c r="H216" i="10"/>
  <c r="H20" i="10"/>
  <c r="H22" i="10"/>
  <c r="H29" i="10"/>
  <c r="H35" i="10"/>
  <c r="H48" i="10"/>
  <c r="H65" i="10"/>
  <c r="H66" i="10"/>
  <c r="H86" i="10"/>
  <c r="H92" i="10"/>
  <c r="H93" i="10"/>
  <c r="H112" i="10"/>
  <c r="H116" i="10"/>
  <c r="H121" i="10"/>
  <c r="H130" i="10"/>
  <c r="H146" i="10"/>
  <c r="H150" i="10"/>
  <c r="H157" i="10"/>
  <c r="H163" i="10"/>
  <c r="H164" i="10"/>
  <c r="H176" i="10"/>
  <c r="H193" i="10"/>
  <c r="H194" i="10"/>
  <c r="H202" i="10"/>
  <c r="H203" i="10"/>
  <c r="H214" i="10"/>
  <c r="H222" i="10"/>
  <c r="H73" i="10"/>
  <c r="H74" i="10"/>
  <c r="H91" i="10"/>
  <c r="H94" i="10"/>
  <c r="H101" i="10"/>
  <c r="H120" i="10"/>
  <c r="H129" i="10"/>
  <c r="H154" i="10"/>
  <c r="H158" i="10"/>
  <c r="H165" i="10"/>
  <c r="H171" i="10"/>
  <c r="H184" i="10"/>
  <c r="H201" i="10"/>
  <c r="H220" i="10"/>
  <c r="H18" i="10"/>
  <c r="H36" i="10"/>
  <c r="H38" i="10"/>
  <c r="H45" i="10"/>
  <c r="H51" i="10"/>
  <c r="H60" i="10"/>
  <c r="H64" i="10"/>
  <c r="H81" i="10"/>
  <c r="H82" i="10"/>
  <c r="H90" i="10"/>
  <c r="H98" i="10"/>
  <c r="H100" i="10"/>
  <c r="H102" i="10"/>
  <c r="H109" i="10"/>
  <c r="H128" i="10"/>
  <c r="H132" i="10"/>
  <c r="H137" i="10"/>
  <c r="H145" i="10"/>
  <c r="H162" i="10"/>
  <c r="H166" i="10"/>
  <c r="H173" i="10"/>
  <c r="H179" i="10"/>
  <c r="H192" i="10"/>
  <c r="H209" i="10"/>
  <c r="H210" i="10"/>
  <c r="H219" i="10"/>
  <c r="H221" i="10"/>
  <c r="H26" i="10"/>
  <c r="H44" i="10"/>
  <c r="H46" i="10"/>
  <c r="H53" i="10"/>
  <c r="H59" i="10"/>
  <c r="H68" i="10"/>
  <c r="H72" i="10"/>
  <c r="H89" i="10"/>
  <c r="H99" i="10"/>
  <c r="H106" i="10"/>
  <c r="H110" i="10"/>
  <c r="H117" i="10"/>
  <c r="H136" i="10"/>
  <c r="H140" i="10"/>
  <c r="H153" i="10"/>
  <c r="H170" i="10"/>
  <c r="H172" i="10"/>
  <c r="H174" i="10"/>
  <c r="H181" i="10"/>
  <c r="H187" i="10"/>
  <c r="H200" i="10"/>
  <c r="H204" i="10"/>
  <c r="H218" i="10"/>
</calcChain>
</file>

<file path=xl/sharedStrings.xml><?xml version="1.0" encoding="utf-8"?>
<sst xmlns="http://schemas.openxmlformats.org/spreadsheetml/2006/main" count="10176" uniqueCount="606">
  <si>
    <t>State</t>
  </si>
  <si>
    <t>Washington</t>
  </si>
  <si>
    <t>Data As Of</t>
  </si>
  <si>
    <t>Company</t>
  </si>
  <si>
    <t>Wire Center</t>
  </si>
  <si>
    <t>CLLI</t>
  </si>
  <si>
    <t>Total Locations</t>
  </si>
  <si>
    <t>Total Served</t>
  </si>
  <si>
    <t>360 Communications LLC</t>
  </si>
  <si>
    <t>Advanced High Speed Internet</t>
  </si>
  <si>
    <t>Astound Broadband</t>
  </si>
  <si>
    <t>Benton Rural Electric Association</t>
  </si>
  <si>
    <t>Bluespan</t>
  </si>
  <si>
    <t>Charter Communications Inc</t>
  </si>
  <si>
    <t>Cheney fast INTERNET</t>
  </si>
  <si>
    <t>Coast Communications Co Inc</t>
  </si>
  <si>
    <t>Cogent Communication</t>
  </si>
  <si>
    <t>Colfax Cable Company</t>
  </si>
  <si>
    <t>Columbia iConnect</t>
  </si>
  <si>
    <t>Consolidated</t>
  </si>
  <si>
    <t>CresComm WiFi LLC</t>
  </si>
  <si>
    <t>Crown Castle Fiber LLC</t>
  </si>
  <si>
    <t>Day Wireless</t>
  </si>
  <si>
    <t>DCI</t>
  </si>
  <si>
    <t>Douglas County P U D  wholesale</t>
  </si>
  <si>
    <t>Elevate ConnX</t>
  </si>
  <si>
    <t>EV Holdings 1 LLC</t>
  </si>
  <si>
    <t>Fatbeam</t>
  </si>
  <si>
    <t>First Step Internet LLC</t>
  </si>
  <si>
    <t>Fusion</t>
  </si>
  <si>
    <t>Grant County PowerNet Inc</t>
  </si>
  <si>
    <t>Grant PUD</t>
  </si>
  <si>
    <t>Google Fiber</t>
  </si>
  <si>
    <t>Highlands Fiber Network</t>
  </si>
  <si>
    <t>Hood Canal Communications</t>
  </si>
  <si>
    <t>Hughes Computer Services Inc</t>
  </si>
  <si>
    <t>HughesNet</t>
  </si>
  <si>
    <t>Hunter Communications Inc</t>
  </si>
  <si>
    <t>Inland Cellular</t>
  </si>
  <si>
    <t>Inland Telephone Company</t>
  </si>
  <si>
    <t>Intermax Networks</t>
  </si>
  <si>
    <t>Jefferson County PUD</t>
  </si>
  <si>
    <t>Lightspeed Networks</t>
  </si>
  <si>
    <t>LocalTel Communications</t>
  </si>
  <si>
    <t>Logix Communications LP</t>
  </si>
  <si>
    <t>Mashell Telecom Inc d b a Rainier Connect</t>
  </si>
  <si>
    <t>Methownet com</t>
  </si>
  <si>
    <t>Native Network</t>
  </si>
  <si>
    <t>NetFortris</t>
  </si>
  <si>
    <t>Netrix</t>
  </si>
  <si>
    <t>Nikola Broadband</t>
  </si>
  <si>
    <t>NisquallyIndianTribe</t>
  </si>
  <si>
    <t>Orcas Online Inc</t>
  </si>
  <si>
    <t>Pavlov Media</t>
  </si>
  <si>
    <t>Peerless Network</t>
  </si>
  <si>
    <t>PEND OREILLE TELEPHONE</t>
  </si>
  <si>
    <t>Pioneer Telephone Company</t>
  </si>
  <si>
    <t>PocketiNet</t>
  </si>
  <si>
    <t>Priest Lake Broadband</t>
  </si>
  <si>
    <t>Public Utility District No 1 of Okanogan County</t>
  </si>
  <si>
    <t>PUD 3 Fiber</t>
  </si>
  <si>
    <t>Rally Networks</t>
  </si>
  <si>
    <t>Rebus Communications LLC</t>
  </si>
  <si>
    <t>Red Spectrum Communications LLC</t>
  </si>
  <si>
    <t>Rock Island Communications</t>
  </si>
  <si>
    <t>San Juan Cable</t>
  </si>
  <si>
    <t>Scatter Creek InfoNet</t>
  </si>
  <si>
    <t>Skynet Broadband</t>
  </si>
  <si>
    <t>SoundInternetServices</t>
  </si>
  <si>
    <t>Starlink</t>
  </si>
  <si>
    <t>StarTouch</t>
  </si>
  <si>
    <t>Swift Stream Internet</t>
  </si>
  <si>
    <t>T-Mobile</t>
  </si>
  <si>
    <t>Taluslink LLC</t>
  </si>
  <si>
    <t>TDS Telecom</t>
  </si>
  <si>
    <t>ToledoTel</t>
  </si>
  <si>
    <t>TPx Communications</t>
  </si>
  <si>
    <t>UPN</t>
  </si>
  <si>
    <t>Verizon</t>
  </si>
  <si>
    <t>Viasat</t>
  </si>
  <si>
    <t>Vyve Broadband</t>
  </si>
  <si>
    <t>WA County PUD</t>
  </si>
  <si>
    <t>Washington Broadband</t>
  </si>
  <si>
    <t>Wind Wireless</t>
  </si>
  <si>
    <t>WWTELCO</t>
  </si>
  <si>
    <t>Xfinity</t>
  </si>
  <si>
    <t>xyTel</t>
  </si>
  <si>
    <t>Zayo</t>
  </si>
  <si>
    <t>Ziply</t>
  </si>
  <si>
    <t>Zito Media</t>
  </si>
  <si>
    <t>QWEST CORPORATION</t>
  </si>
  <si>
    <t>Aberdeen</t>
  </si>
  <si>
    <t>ABRDWA01</t>
  </si>
  <si>
    <t>CENTURYTEL OF WASHINGTON</t>
  </si>
  <si>
    <t>Almira</t>
  </si>
  <si>
    <t>ALMRWAXA</t>
  </si>
  <si>
    <t>Arletta</t>
  </si>
  <si>
    <t>ARLTWAXX</t>
  </si>
  <si>
    <t>Ashford</t>
  </si>
  <si>
    <t>ASFDWAXA</t>
  </si>
  <si>
    <t>Ames Lake</t>
  </si>
  <si>
    <t>ASLKWAXA</t>
  </si>
  <si>
    <t>Auburn</t>
  </si>
  <si>
    <t>AUBNWA01</t>
  </si>
  <si>
    <t>Buckley</t>
  </si>
  <si>
    <t>BCKLWA01</t>
  </si>
  <si>
    <t>UNITED TELEPHONE COMPANY OF THE NORTHWEST</t>
  </si>
  <si>
    <t>Bickelton</t>
  </si>
  <si>
    <t>BCTNWAXX</t>
  </si>
  <si>
    <t>Black Diamond</t>
  </si>
  <si>
    <t>BDMDWA01</t>
  </si>
  <si>
    <t>Belfair</t>
  </si>
  <si>
    <t>BLFRWA01</t>
  </si>
  <si>
    <t>Bellingham Regent</t>
  </si>
  <si>
    <t>BLHMWA01</t>
  </si>
  <si>
    <t>Bellingham Lummi</t>
  </si>
  <si>
    <t>BLHMWALU</t>
  </si>
  <si>
    <t>CENTURYTEL OF INTER-ISLAND, INC.</t>
  </si>
  <si>
    <t>Blakely Island</t>
  </si>
  <si>
    <t>BLKIWAXX</t>
  </si>
  <si>
    <t>Bellevue Glencourt</t>
  </si>
  <si>
    <t>BLLVWAGL</t>
  </si>
  <si>
    <t>Bellevue Sherwood</t>
  </si>
  <si>
    <t>BLLVWASH</t>
  </si>
  <si>
    <t>Bremerton Essex</t>
  </si>
  <si>
    <t>BMTNWA01</t>
  </si>
  <si>
    <t>Bainbridge Island</t>
  </si>
  <si>
    <t>BNISWA01</t>
  </si>
  <si>
    <t>Brinnon</t>
  </si>
  <si>
    <t>BRNNWAXX</t>
  </si>
  <si>
    <t>Basin City</t>
  </si>
  <si>
    <t>BSCTWAXX</t>
  </si>
  <si>
    <t>Battleground</t>
  </si>
  <si>
    <t>BTLGWA01</t>
  </si>
  <si>
    <t>Bonney Lake</t>
  </si>
  <si>
    <t>BYLKWA01</t>
  </si>
  <si>
    <t>Centralia</t>
  </si>
  <si>
    <t>CENLWA01</t>
  </si>
  <si>
    <t>Creston</t>
  </si>
  <si>
    <t>CETNWAXX</t>
  </si>
  <si>
    <t>Chehalis</t>
  </si>
  <si>
    <t>CHHLWA01</t>
  </si>
  <si>
    <t>Cheney</t>
  </si>
  <si>
    <t>CHNYWAXC</t>
  </si>
  <si>
    <t>Chewelah</t>
  </si>
  <si>
    <t>CHWLWAXX</t>
  </si>
  <si>
    <t>Clallam Bay</t>
  </si>
  <si>
    <t>CLBYWAXX</t>
  </si>
  <si>
    <t>Coulee City</t>
  </si>
  <si>
    <t>CLCYWAXA</t>
  </si>
  <si>
    <t>Coulee Dam</t>
  </si>
  <si>
    <t>CLDMWA01</t>
  </si>
  <si>
    <t>Cle Elum</t>
  </si>
  <si>
    <t>CLELWA01</t>
  </si>
  <si>
    <t>Colfax</t>
  </si>
  <si>
    <t>CLFXWA01</t>
  </si>
  <si>
    <t>Columbia</t>
  </si>
  <si>
    <t>CLMAWAXA</t>
  </si>
  <si>
    <t>Colville</t>
  </si>
  <si>
    <t>CLVLWA01</t>
  </si>
  <si>
    <t>Clearwater</t>
  </si>
  <si>
    <t>CLWRWAXA</t>
  </si>
  <si>
    <t>Connell</t>
  </si>
  <si>
    <t>CNNLWAXA</t>
  </si>
  <si>
    <t>Chimacum</t>
  </si>
  <si>
    <t>CNTRWAXX</t>
  </si>
  <si>
    <t>Colby</t>
  </si>
  <si>
    <t>COLBWA01</t>
  </si>
  <si>
    <t>Crystal Mountain</t>
  </si>
  <si>
    <t>CRMTWA01</t>
  </si>
  <si>
    <t>Carnation</t>
  </si>
  <si>
    <t>CRNTWAXX</t>
  </si>
  <si>
    <t>Crosby</t>
  </si>
  <si>
    <t>CRSBWA01</t>
  </si>
  <si>
    <t>Curtis</t>
  </si>
  <si>
    <t>CRTSWAXA</t>
  </si>
  <si>
    <t>Castle Rock</t>
  </si>
  <si>
    <t>CSRKWA01</t>
  </si>
  <si>
    <t>Cathlamet</t>
  </si>
  <si>
    <t>CTHLWAXA</t>
  </si>
  <si>
    <t>CENTURYTEL OF COWICHE, INC.</t>
  </si>
  <si>
    <t>Cowiche</t>
  </si>
  <si>
    <t>CWCHWAXX</t>
  </si>
  <si>
    <t>Des Moines-Ta-Tr</t>
  </si>
  <si>
    <t>DESMWA01</t>
  </si>
  <si>
    <t>Dallesport</t>
  </si>
  <si>
    <t>DLPTWAAC</t>
  </si>
  <si>
    <t>Deer Park</t>
  </si>
  <si>
    <t>DRPKWA01</t>
  </si>
  <si>
    <t>Davenport</t>
  </si>
  <si>
    <t>DVPTWAXX</t>
  </si>
  <si>
    <t>Dayton</t>
  </si>
  <si>
    <t>DYTNWA01</t>
  </si>
  <si>
    <t>Edwall</t>
  </si>
  <si>
    <t>EDWLWAXA</t>
  </si>
  <si>
    <t>Elk</t>
  </si>
  <si>
    <t>ELK WA01</t>
  </si>
  <si>
    <t>Elma</t>
  </si>
  <si>
    <t>ELMAWAXA</t>
  </si>
  <si>
    <t>Eltopia</t>
  </si>
  <si>
    <t>ELTPWAXX</t>
  </si>
  <si>
    <t>Enumclaw</t>
  </si>
  <si>
    <t>ENMCWA01</t>
  </si>
  <si>
    <t>Ephrata</t>
  </si>
  <si>
    <t>EPHRWA01</t>
  </si>
  <si>
    <t>Eastsound</t>
  </si>
  <si>
    <t>ESNDWAXA</t>
  </si>
  <si>
    <t>Easton</t>
  </si>
  <si>
    <t>ESTNWA01</t>
  </si>
  <si>
    <t>Eureka</t>
  </si>
  <si>
    <t>EURKWAXA</t>
  </si>
  <si>
    <t>Federal Way</t>
  </si>
  <si>
    <t>FDWYWA01</t>
  </si>
  <si>
    <t>Fall City</t>
  </si>
  <si>
    <t>FLCYWAXX</t>
  </si>
  <si>
    <t>Friday Harbor</t>
  </si>
  <si>
    <t>FRHRWAXA</t>
  </si>
  <si>
    <t>Forks</t>
  </si>
  <si>
    <t>FRKSWAXA</t>
  </si>
  <si>
    <t>Grandview</t>
  </si>
  <si>
    <t>GDVWWAXA</t>
  </si>
  <si>
    <t>Gig Harbor</t>
  </si>
  <si>
    <t>GGHRWAXA</t>
  </si>
  <si>
    <t>Goldendale</t>
  </si>
  <si>
    <t>GLDLWAXA</t>
  </si>
  <si>
    <t>Glenwood</t>
  </si>
  <si>
    <t>GLWDWAXA</t>
  </si>
  <si>
    <t>Green Bluff</t>
  </si>
  <si>
    <t>GRBLWA01</t>
  </si>
  <si>
    <t>Graham</t>
  </si>
  <si>
    <t>GRHMWAGR</t>
  </si>
  <si>
    <t>Granger</t>
  </si>
  <si>
    <t>GRNGWAXA</t>
  </si>
  <si>
    <t>Gardiner</t>
  </si>
  <si>
    <t>GRNRWAXX</t>
  </si>
  <si>
    <t>Hoodsport</t>
  </si>
  <si>
    <t>HDPTWA01</t>
  </si>
  <si>
    <t>Humptulips</t>
  </si>
  <si>
    <t>HMPLWAXA</t>
  </si>
  <si>
    <t>Harrah</t>
  </si>
  <si>
    <t>HRRHWAXA</t>
  </si>
  <si>
    <t>Harrington</t>
  </si>
  <si>
    <t>HRTNWAXA</t>
  </si>
  <si>
    <t>Hunters</t>
  </si>
  <si>
    <t>ICHLWAXA</t>
  </si>
  <si>
    <t>Issaquah</t>
  </si>
  <si>
    <t>ISQHWAEX</t>
  </si>
  <si>
    <t>Joyce</t>
  </si>
  <si>
    <t>JOYCWA01</t>
  </si>
  <si>
    <t>Kent Ulrich</t>
  </si>
  <si>
    <t>KENTWA01</t>
  </si>
  <si>
    <t>Kent Meridian</t>
  </si>
  <si>
    <t>KENTWAME</t>
  </si>
  <si>
    <t>Kent O Brien</t>
  </si>
  <si>
    <t>KENTWAOB</t>
  </si>
  <si>
    <t>Kingston</t>
  </si>
  <si>
    <t>KGTNWAXA</t>
  </si>
  <si>
    <t>Kahlotus</t>
  </si>
  <si>
    <t>KHLTWAXA</t>
  </si>
  <si>
    <t>Klickitat</t>
  </si>
  <si>
    <t>KLCTWAXX</t>
  </si>
  <si>
    <t>Kettle Falls</t>
  </si>
  <si>
    <t>KTFLWAXA</t>
  </si>
  <si>
    <t>Lacey</t>
  </si>
  <si>
    <t>LACYWA01</t>
  </si>
  <si>
    <t>Liberty Lake</t>
  </si>
  <si>
    <t>LBLKWA01</t>
  </si>
  <si>
    <t>Longview</t>
  </si>
  <si>
    <t>LGVWWA02</t>
  </si>
  <si>
    <t>Lind</t>
  </si>
  <si>
    <t>LINDWAXA</t>
  </si>
  <si>
    <t>Lakebay</t>
  </si>
  <si>
    <t>LKBYWAXA</t>
  </si>
  <si>
    <t>Lake Quinault</t>
  </si>
  <si>
    <t>LKQNWAXA</t>
  </si>
  <si>
    <t>Long Beach</t>
  </si>
  <si>
    <t>LNBHWAXA</t>
  </si>
  <si>
    <t>Loon Lake</t>
  </si>
  <si>
    <t>LNLKWA01</t>
  </si>
  <si>
    <t>Lopez</t>
  </si>
  <si>
    <t>LOPZWAXX</t>
  </si>
  <si>
    <t>Lyle</t>
  </si>
  <si>
    <t>LYLEWAXA</t>
  </si>
  <si>
    <t>Mabton</t>
  </si>
  <si>
    <t>MBTNWAXX</t>
  </si>
  <si>
    <t>Mccleary</t>
  </si>
  <si>
    <t>MCCLWAXA</t>
  </si>
  <si>
    <t>Medical Lake</t>
  </si>
  <si>
    <t>MDLKWAXX</t>
  </si>
  <si>
    <t>Mesa</t>
  </si>
  <si>
    <t>MESAWAXX</t>
  </si>
  <si>
    <t>Montesano</t>
  </si>
  <si>
    <t>MNTSWAXA</t>
  </si>
  <si>
    <t>Maple Valley</t>
  </si>
  <si>
    <t>MPVYWAMV</t>
  </si>
  <si>
    <t>Mercer Island</t>
  </si>
  <si>
    <t>MRISWA01</t>
  </si>
  <si>
    <t>Morton</t>
  </si>
  <si>
    <t>MRTNWAXX</t>
  </si>
  <si>
    <t>Moses Lake Alder</t>
  </si>
  <si>
    <t>MSLKWA01</t>
  </si>
  <si>
    <t>Moses Lake Afb</t>
  </si>
  <si>
    <t>MSLKWAAB</t>
  </si>
  <si>
    <t>Mathews Corner</t>
  </si>
  <si>
    <t>MTCOWAXX</t>
  </si>
  <si>
    <t>Mattawa</t>
  </si>
  <si>
    <t>MTWAWAXA</t>
  </si>
  <si>
    <t>North Bend</t>
  </si>
  <si>
    <t>NBNDWAXA</t>
  </si>
  <si>
    <t>Neah Bay</t>
  </si>
  <si>
    <t>NHBYWAXX</t>
  </si>
  <si>
    <t>Northport</t>
  </si>
  <si>
    <t>NPRTWA01</t>
  </si>
  <si>
    <t>Napavine</t>
  </si>
  <si>
    <t>NPVNWA01</t>
  </si>
  <si>
    <t>Nespelem</t>
  </si>
  <si>
    <t>NSPLWAXA</t>
  </si>
  <si>
    <t>Newman Lake</t>
  </si>
  <si>
    <t>NWLKWA01</t>
  </si>
  <si>
    <t>Ocean Park</t>
  </si>
  <si>
    <t>OCPKWAXX</t>
  </si>
  <si>
    <t>Copalis-Ocean Shores</t>
  </si>
  <si>
    <t>OCSHWA01</t>
  </si>
  <si>
    <t>Ocosta</t>
  </si>
  <si>
    <t>OCSTWAXA</t>
  </si>
  <si>
    <t>Odessa</t>
  </si>
  <si>
    <t>ODSSWAXA</t>
  </si>
  <si>
    <t>Olympia Whitehall</t>
  </si>
  <si>
    <t>OLYMWA02</t>
  </si>
  <si>
    <t>Olympia Evergreen</t>
  </si>
  <si>
    <t>OLYMWAEV</t>
  </si>
  <si>
    <t>Omak</t>
  </si>
  <si>
    <t>OMAKWA01</t>
  </si>
  <si>
    <t>Orchards</t>
  </si>
  <si>
    <t>ORCHWA01</t>
  </si>
  <si>
    <t>Orting</t>
  </si>
  <si>
    <t>ORNGWAXA</t>
  </si>
  <si>
    <t>Oroville</t>
  </si>
  <si>
    <t>ORVLWA01</t>
  </si>
  <si>
    <t>Othello</t>
  </si>
  <si>
    <t>OTHEWA01</t>
  </si>
  <si>
    <t>Pasco</t>
  </si>
  <si>
    <t>PASCWA01</t>
  </si>
  <si>
    <t>Paterson</t>
  </si>
  <si>
    <t>PASNWAXA</t>
  </si>
  <si>
    <t>Pacific Beach</t>
  </si>
  <si>
    <t>PCBHWAXA</t>
  </si>
  <si>
    <t>Packwood</t>
  </si>
  <si>
    <t>PCKWWAXX</t>
  </si>
  <si>
    <t>Pe Ell</t>
  </si>
  <si>
    <t>PEELWAXA</t>
  </si>
  <si>
    <t>Puget Island</t>
  </si>
  <si>
    <t>PGISWAXX</t>
  </si>
  <si>
    <t>Poulsbo</t>
  </si>
  <si>
    <t>PLSBWAXX</t>
  </si>
  <si>
    <t>Pomeroy</t>
  </si>
  <si>
    <t>PMRYWA01</t>
  </si>
  <si>
    <t>Prosser</t>
  </si>
  <si>
    <t>PRSRWAXA</t>
  </si>
  <si>
    <t>Port Angeles</t>
  </si>
  <si>
    <t>PTANWA01</t>
  </si>
  <si>
    <t>Port Ludlow</t>
  </si>
  <si>
    <t>PTLWWA01</t>
  </si>
  <si>
    <t>Port Orchard</t>
  </si>
  <si>
    <t>PTORWAFE</t>
  </si>
  <si>
    <t>Pateros</t>
  </si>
  <si>
    <t>PTRSWA01</t>
  </si>
  <si>
    <t>Port Townsend</t>
  </si>
  <si>
    <t>PTTWWA01</t>
  </si>
  <si>
    <t>Puyallup</t>
  </si>
  <si>
    <t>PYLPWA01</t>
  </si>
  <si>
    <t>Quilcene</t>
  </si>
  <si>
    <t>QLCNWAXA</t>
  </si>
  <si>
    <t>Randle</t>
  </si>
  <si>
    <t>RANDWAXX</t>
  </si>
  <si>
    <t>Ridgefield</t>
  </si>
  <si>
    <t>RDFDWA01</t>
  </si>
  <si>
    <t>Rimrock</t>
  </si>
  <si>
    <t>RMRKWAXA</t>
  </si>
  <si>
    <t>Renton</t>
  </si>
  <si>
    <t>RNTNWA01</t>
  </si>
  <si>
    <t>Rochester</t>
  </si>
  <si>
    <t>ROCHWA01</t>
  </si>
  <si>
    <t>Roy</t>
  </si>
  <si>
    <t>ROY WA01</t>
  </si>
  <si>
    <t>Reardan</t>
  </si>
  <si>
    <t>RRDNWAXX</t>
  </si>
  <si>
    <t>Roosevelt</t>
  </si>
  <si>
    <t>RSVTWAXA</t>
  </si>
  <si>
    <t>Ritzville</t>
  </si>
  <si>
    <t>RTVLWAXA</t>
  </si>
  <si>
    <t>Royal City</t>
  </si>
  <si>
    <t>RYCYWAXA</t>
  </si>
  <si>
    <t>Raymond</t>
  </si>
  <si>
    <t>RYMNWAXA</t>
  </si>
  <si>
    <t>South Bend</t>
  </si>
  <si>
    <t>SBNDWAXA</t>
  </si>
  <si>
    <t>Sequim</t>
  </si>
  <si>
    <t>SEQMWA01</t>
  </si>
  <si>
    <t>Shelton</t>
  </si>
  <si>
    <t>SHTNWA01</t>
  </si>
  <si>
    <t>Silverdale</t>
  </si>
  <si>
    <t>SLDLWASI</t>
  </si>
  <si>
    <t>Sumner</t>
  </si>
  <si>
    <t>SMNRWA01</t>
  </si>
  <si>
    <t>Snoqualmie Pass</t>
  </si>
  <si>
    <t>SNPSWAXA</t>
  </si>
  <si>
    <t>Sunnyside</t>
  </si>
  <si>
    <t>SNSDWAXX</t>
  </si>
  <si>
    <t>Sunnyslope</t>
  </si>
  <si>
    <t>SNYSWA01</t>
  </si>
  <si>
    <t>Springdale</t>
  </si>
  <si>
    <t>SPDLWA01</t>
  </si>
  <si>
    <t>Spokane Riverside</t>
  </si>
  <si>
    <t>SPKNWA01</t>
  </si>
  <si>
    <t>Spokane Chestnut</t>
  </si>
  <si>
    <t>SPKNWACH</t>
  </si>
  <si>
    <t>Spokane Fairfax</t>
  </si>
  <si>
    <t>SPKNWAFA</t>
  </si>
  <si>
    <t>Spokane Hudson</t>
  </si>
  <si>
    <t>SPKNWAHD</t>
  </si>
  <si>
    <t>Spokane Keystone</t>
  </si>
  <si>
    <t>SPKNWAKY</t>
  </si>
  <si>
    <t>Spokane Moran</t>
  </si>
  <si>
    <t>SPKNWAMO</t>
  </si>
  <si>
    <t>Spokane Walnut</t>
  </si>
  <si>
    <t>SPKNWAWA</t>
  </si>
  <si>
    <t>Spokane Whitworth</t>
  </si>
  <si>
    <t>SPKNWAWH</t>
  </si>
  <si>
    <t>Spangle</t>
  </si>
  <si>
    <t>SPNGWAXA</t>
  </si>
  <si>
    <t>Sprague</t>
  </si>
  <si>
    <t>SPRGWAXA</t>
  </si>
  <si>
    <t>South Prairie</t>
  </si>
  <si>
    <t>SPRRWAXX</t>
  </si>
  <si>
    <t>Starbuck</t>
  </si>
  <si>
    <t>STRBWAXA</t>
  </si>
  <si>
    <t>Stevenson</t>
  </si>
  <si>
    <t>STSNWAXA</t>
  </si>
  <si>
    <t>Seattle East</t>
  </si>
  <si>
    <t>STTLWA03</t>
  </si>
  <si>
    <t>Seattle Emerson</t>
  </si>
  <si>
    <t>STTLWA04</t>
  </si>
  <si>
    <t>Seattle Atwater</t>
  </si>
  <si>
    <t>STTLWA05</t>
  </si>
  <si>
    <t>Seattle Main</t>
  </si>
  <si>
    <t>STTLWA06</t>
  </si>
  <si>
    <t>Seattle Campus</t>
  </si>
  <si>
    <t>STTLWACA</t>
  </si>
  <si>
    <t>Seattle Cherry</t>
  </si>
  <si>
    <t>STTLWACH</t>
  </si>
  <si>
    <t>Seattle Duwamish</t>
  </si>
  <si>
    <t>STTLWADU</t>
  </si>
  <si>
    <t>Seattle Elliott</t>
  </si>
  <si>
    <t>STTLWAEL</t>
  </si>
  <si>
    <t>Seattle Lakeview</t>
  </si>
  <si>
    <t>STTLWALA</t>
  </si>
  <si>
    <t>Seattle Parkway</t>
  </si>
  <si>
    <t>STTLWAPA</t>
  </si>
  <si>
    <t>Seattle Sunset</t>
  </si>
  <si>
    <t>STTLWASU</t>
  </si>
  <si>
    <t>Seattle West</t>
  </si>
  <si>
    <t>STTLWAWE</t>
  </si>
  <si>
    <t>Tacoma Fawcett</t>
  </si>
  <si>
    <t>TACMWAFA</t>
  </si>
  <si>
    <t>Tacoma Ft Lewis</t>
  </si>
  <si>
    <t>TACMWAFL</t>
  </si>
  <si>
    <t>Tacoma Greenfield</t>
  </si>
  <si>
    <t>TACMWAGF</t>
  </si>
  <si>
    <t>Tacoma Juniper</t>
  </si>
  <si>
    <t>TACMWAJU</t>
  </si>
  <si>
    <t>Tacoma Lenox</t>
  </si>
  <si>
    <t>TACMWALE</t>
  </si>
  <si>
    <t>Tacoma Logan</t>
  </si>
  <si>
    <t>TACMWALO</t>
  </si>
  <si>
    <t>Tacoma Skyline</t>
  </si>
  <si>
    <t>TACMWASY</t>
  </si>
  <si>
    <t>Tacoma Waverly 2</t>
  </si>
  <si>
    <t>TACMWAWA</t>
  </si>
  <si>
    <t>Tacoma Waverly 7</t>
  </si>
  <si>
    <t>TACMWAWV</t>
  </si>
  <si>
    <t>Tieton</t>
  </si>
  <si>
    <t>TITNWAXX</t>
  </si>
  <si>
    <t>Toppenish</t>
  </si>
  <si>
    <t>TPNSWAXX</t>
  </si>
  <si>
    <t>Trout Lake</t>
  </si>
  <si>
    <t>TRLKWAXX</t>
  </si>
  <si>
    <t>Twisp</t>
  </si>
  <si>
    <t>TWISWAXA</t>
  </si>
  <si>
    <t>Vader</t>
  </si>
  <si>
    <t>VADRWAXA</t>
  </si>
  <si>
    <t>Vancouver Oxford</t>
  </si>
  <si>
    <t>VANCWA01</t>
  </si>
  <si>
    <t>Vancouver North</t>
  </si>
  <si>
    <t>VANCWANO</t>
  </si>
  <si>
    <t>Valley</t>
  </si>
  <si>
    <t>VLLYWAXX</t>
  </si>
  <si>
    <t>Vashon</t>
  </si>
  <si>
    <t>VSHNWAXA</t>
  </si>
  <si>
    <t>North Vashon</t>
  </si>
  <si>
    <t>VSHNWAXB</t>
  </si>
  <si>
    <t>White Salmon</t>
  </si>
  <si>
    <t>WHSLWAXX</t>
  </si>
  <si>
    <t>White Swan</t>
  </si>
  <si>
    <t>WHSWWAXX</t>
  </si>
  <si>
    <t>Whitstran</t>
  </si>
  <si>
    <t>WHTSWAXA</t>
  </si>
  <si>
    <t>Wilbur</t>
  </si>
  <si>
    <t>WLBRWAXA</t>
  </si>
  <si>
    <t>Willard</t>
  </si>
  <si>
    <t>WLRDWAXX</t>
  </si>
  <si>
    <t>Walla Walla-Touchet</t>
  </si>
  <si>
    <t>WLWLWA01</t>
  </si>
  <si>
    <t>Winlock</t>
  </si>
  <si>
    <t>WNLCWA01</t>
  </si>
  <si>
    <t>Winthrop</t>
  </si>
  <si>
    <t>WNTHWAXA</t>
  </si>
  <si>
    <t>Wapato</t>
  </si>
  <si>
    <t>WPATWAXX</t>
  </si>
  <si>
    <t>Warden</t>
  </si>
  <si>
    <t>WRDNWA01</t>
  </si>
  <si>
    <t>Wilson Creek</t>
  </si>
  <si>
    <t>WSCKWAXA</t>
  </si>
  <si>
    <t>Wishram</t>
  </si>
  <si>
    <t>WSHRWAXA</t>
  </si>
  <si>
    <t>Washtucna</t>
  </si>
  <si>
    <t>WSHTWAXA</t>
  </si>
  <si>
    <t>Waitsburg</t>
  </si>
  <si>
    <t>WTBGWA01</t>
  </si>
  <si>
    <t>Yakima Chestnut</t>
  </si>
  <si>
    <t>YAKMWA02</t>
  </si>
  <si>
    <t>Yakima West</t>
  </si>
  <si>
    <t>YAKMWAWE</t>
  </si>
  <si>
    <t>Yacolt</t>
  </si>
  <si>
    <t>YCLTWAXA</t>
  </si>
  <si>
    <t>Zillah</t>
  </si>
  <si>
    <t>ZLLHWAXA</t>
  </si>
  <si>
    <t>Copper Served</t>
  </si>
  <si>
    <t>Cable Served</t>
  </si>
  <si>
    <t>Fiber Served</t>
  </si>
  <si>
    <t>Satellite Served</t>
  </si>
  <si>
    <t>Fixed Wireless Served</t>
  </si>
  <si>
    <t>Wire Center Pop</t>
  </si>
  <si>
    <t>Wire Center HH</t>
  </si>
  <si>
    <t>Mobile HH</t>
  </si>
  <si>
    <t>AT&amp;T</t>
  </si>
  <si>
    <t>Dish Network Corporation</t>
  </si>
  <si>
    <t>Total Competitors in Wirecenter</t>
  </si>
  <si>
    <t>Total Modalities in Wirecenter</t>
  </si>
  <si>
    <t>Copper</t>
  </si>
  <si>
    <t>Cable</t>
  </si>
  <si>
    <t>Fiber</t>
  </si>
  <si>
    <t>Satellite</t>
  </si>
  <si>
    <t>Fixed Wireless</t>
  </si>
  <si>
    <t>Mobile Voice</t>
  </si>
  <si>
    <t>Total</t>
  </si>
  <si>
    <t>Average Competitors per WC</t>
  </si>
  <si>
    <t>Modality Counts (# wire centers)</t>
  </si>
  <si>
    <t>Competitors in WC = 3</t>
  </si>
  <si>
    <t>Competitors in WC = 4</t>
  </si>
  <si>
    <t>Competitors in WC = 5</t>
  </si>
  <si>
    <t>Competitors in WC = 6</t>
  </si>
  <si>
    <t>5 Incumbent LECs less CTL</t>
  </si>
  <si>
    <t>6 Other Non ILECs less CTL CLECs</t>
  </si>
  <si>
    <t>1 Mobile Telephony</t>
  </si>
  <si>
    <t>Lumen - POTS</t>
  </si>
  <si>
    <t>Lumen - VoIP</t>
  </si>
  <si>
    <t>5 Incumbent LECs</t>
  </si>
  <si>
    <t>6 Other Non-ILECs</t>
  </si>
  <si>
    <t>4 Wireline End-User Switched</t>
  </si>
  <si>
    <t>Other ILECs</t>
  </si>
  <si>
    <t>Non-ILECs</t>
  </si>
  <si>
    <t>Mobile</t>
  </si>
  <si>
    <t>Calculations</t>
  </si>
  <si>
    <t>Lumen Supplied Counts</t>
  </si>
  <si>
    <t>FCC VTS Data</t>
  </si>
  <si>
    <t xml:space="preserve">   </t>
  </si>
  <si>
    <t>EIS_DATE</t>
  </si>
  <si>
    <t>LEC_TYPE</t>
  </si>
  <si>
    <t>PRODUCT_ROLLUP</t>
  </si>
  <si>
    <t>CUSTOMER_SEGMENT</t>
  </si>
  <si>
    <t>SUBSCRIBERS</t>
  </si>
  <si>
    <t>Wholesale</t>
  </si>
  <si>
    <t>WIRE CENTER</t>
  </si>
  <si>
    <t>HOUSEHOLDS 2022 ESTIMATE</t>
  </si>
  <si>
    <t>RESIDENCE ACCESS LINES - FORM 477 JUNE 2022</t>
  </si>
  <si>
    <t>% HOUSEHOLDS SERVED</t>
  </si>
  <si>
    <t>0% - 4.99%</t>
  </si>
  <si>
    <t>5% - 9.99%</t>
  </si>
  <si>
    <t>10% - 19.99%</t>
  </si>
  <si>
    <t>20% - 29.99%</t>
  </si>
  <si>
    <t>30% - 39.99%</t>
  </si>
  <si>
    <t>40% - 49.99%</t>
  </si>
  <si>
    <t>50% - 100%</t>
  </si>
  <si>
    <t>STATE OF WASHINGTON: LINE COUNT COMPARISON TO POPULATION INCREASE</t>
  </si>
  <si>
    <t>YEAR</t>
  </si>
  <si>
    <t>WA Population</t>
  </si>
  <si>
    <t>Total QC WA Lines</t>
  </si>
  <si>
    <t>Retail Res/Bus</t>
  </si>
  <si>
    <t>Payphone</t>
  </si>
  <si>
    <t>Official</t>
  </si>
  <si>
    <t>Total CT Lines in WA</t>
  </si>
  <si>
    <t>Total United Lines in WA</t>
  </si>
  <si>
    <t>Population data source: https://ofm.wa.gov/washington-data-research/statewide-data/washington-trends/population-changes/total-population-and-percent-change</t>
  </si>
  <si>
    <t>Shaded Information is Designated as CONFIDENTIAL Per WAC 480-07-160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</si>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</sst>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\ "/>
    <numFmt numFmtId="167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14" fontId="0" fillId="0" borderId="0" xfId="0" applyNumberFormat="1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 textRotation="90"/>
    </xf>
    <xf numFmtId="0" fontId="2" fillId="0" borderId="0" xfId="0" applyFont="1" applyAlignment="1">
      <alignment horizontal="center" textRotation="90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165" fontId="0" fillId="0" borderId="1" xfId="3" applyNumberFormat="1" applyFont="1" applyBorder="1"/>
    <xf numFmtId="165" fontId="0" fillId="0" borderId="0" xfId="3" applyNumberFormat="1" applyFont="1"/>
    <xf numFmtId="3" fontId="0" fillId="0" borderId="0" xfId="0" applyNumberFormat="1"/>
    <xf numFmtId="9" fontId="0" fillId="0" borderId="0" xfId="3" applyFont="1"/>
    <xf numFmtId="166" fontId="4" fillId="0" borderId="1" xfId="2" applyNumberFormat="1" applyFont="1" applyBorder="1" applyAlignment="1">
      <alignment horizontal="right"/>
    </xf>
    <xf numFmtId="3" fontId="4" fillId="0" borderId="1" xfId="2" applyNumberFormat="1" applyFont="1" applyBorder="1" applyAlignment="1">
      <alignment horizontal="right"/>
    </xf>
    <xf numFmtId="17" fontId="0" fillId="0" borderId="0" xfId="0" applyNumberFormat="1"/>
    <xf numFmtId="0" fontId="4" fillId="0" borderId="0" xfId="2" applyFont="1"/>
    <xf numFmtId="17" fontId="4" fillId="0" borderId="0" xfId="2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166" fontId="4" fillId="3" borderId="1" xfId="2" applyNumberFormat="1" applyFont="1" applyFill="1" applyBorder="1" applyAlignment="1">
      <alignment horizontal="right"/>
    </xf>
    <xf numFmtId="166" fontId="0" fillId="0" borderId="1" xfId="0" applyNumberFormat="1" applyBorder="1"/>
    <xf numFmtId="0" fontId="0" fillId="0" borderId="1" xfId="0" applyBorder="1" applyAlignment="1">
      <alignment horizontal="center" wrapText="1"/>
    </xf>
    <xf numFmtId="166" fontId="0" fillId="3" borderId="1" xfId="0" applyNumberFormat="1" applyFill="1" applyBorder="1"/>
    <xf numFmtId="166" fontId="4" fillId="2" borderId="1" xfId="2" applyNumberFormat="1" applyFont="1" applyFill="1" applyBorder="1" applyAlignment="1">
      <alignment horizontal="right"/>
    </xf>
    <xf numFmtId="166" fontId="0" fillId="2" borderId="1" xfId="0" applyNumberFormat="1" applyFill="1" applyBorder="1"/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4" fillId="4" borderId="1" xfId="2" applyFont="1" applyFill="1" applyBorder="1" applyAlignment="1">
      <alignment horizontal="center" wrapText="1"/>
    </xf>
    <xf numFmtId="167" fontId="0" fillId="0" borderId="0" xfId="0" applyNumberFormat="1" applyAlignment="1">
      <alignment horizontal="center"/>
    </xf>
    <xf numFmtId="164" fontId="0" fillId="0" borderId="0" xfId="0" applyNumberFormat="1"/>
    <xf numFmtId="3" fontId="2" fillId="0" borderId="0" xfId="0" applyNumberFormat="1" applyFont="1" applyAlignment="1">
      <alignment horizontal="center" wrapText="1"/>
    </xf>
    <xf numFmtId="10" fontId="2" fillId="0" borderId="0" xfId="3" applyNumberFormat="1" applyFont="1" applyAlignment="1">
      <alignment horizontal="center" wrapText="1"/>
    </xf>
    <xf numFmtId="3" fontId="0" fillId="0" borderId="0" xfId="1" applyNumberFormat="1" applyFont="1" applyAlignment="1">
      <alignment horizontal="center"/>
    </xf>
    <xf numFmtId="10" fontId="0" fillId="0" borderId="0" xfId="3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5" borderId="0" xfId="0" applyFont="1" applyFill="1"/>
    <xf numFmtId="3" fontId="2" fillId="5" borderId="0" xfId="0" applyNumberFormat="1" applyFont="1" applyFill="1" applyAlignment="1">
      <alignment horizontal="center" wrapText="1"/>
    </xf>
    <xf numFmtId="10" fontId="2" fillId="5" borderId="0" xfId="3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165" fontId="0" fillId="0" borderId="0" xfId="4" applyNumberFormat="1" applyFont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center"/>
    </xf>
    <xf numFmtId="164" fontId="0" fillId="0" borderId="1" xfId="1" applyNumberFormat="1" applyFont="1" applyBorder="1"/>
    <xf numFmtId="165" fontId="7" fillId="0" borderId="0" xfId="4" applyNumberFormat="1" applyFont="1"/>
    <xf numFmtId="43" fontId="0" fillId="0" borderId="0" xfId="0" applyNumberFormat="1"/>
    <xf numFmtId="9" fontId="7" fillId="0" borderId="0" xfId="4" applyFont="1"/>
    <xf numFmtId="9" fontId="0" fillId="0" borderId="0" xfId="4" applyFont="1"/>
    <xf numFmtId="0" fontId="9" fillId="0" borderId="0" xfId="0" applyFont="1"/>
    <xf numFmtId="9" fontId="0" fillId="0" borderId="0" xfId="4" applyFont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" fontId="0" fillId="0" borderId="0" xfId="1" applyNumberFormat="1" applyFont="1" applyFill="1" applyAlignment="1">
      <alignment horizontal="center"/>
    </xf>
    <xf numFmtId="164" fontId="0" fillId="7" borderId="1" xfId="1" applyNumberFormat="1" applyFont="1" applyFill="1" applyBorder="1"/>
    <xf numFmtId="0" fontId="0" fillId="7" borderId="1" xfId="0" applyFill="1" applyBorder="1"/>
    <xf numFmtId="164" fontId="0" fillId="7" borderId="1" xfId="0" applyNumberFormat="1" applyFill="1" applyBorder="1"/>
    <xf numFmtId="3" fontId="0" fillId="7" borderId="0" xfId="1" applyNumberFormat="1" applyFont="1" applyFill="1" applyAlignment="1">
      <alignment horizontal="center"/>
    </xf>
    <xf numFmtId="10" fontId="0" fillId="7" borderId="0" xfId="3" applyNumberFormat="1" applyFont="1" applyFill="1" applyAlignment="1">
      <alignment horizontal="center"/>
    </xf>
    <xf numFmtId="14" fontId="6" fillId="7" borderId="0" xfId="0" applyNumberFormat="1" applyFont="1" applyFill="1"/>
    <xf numFmtId="0" fontId="6" fillId="7" borderId="0" xfId="0" applyFont="1" applyFill="1"/>
    <xf numFmtId="164" fontId="6" fillId="7" borderId="0" xfId="1" applyNumberFormat="1" applyFont="1" applyFill="1"/>
    <xf numFmtId="164" fontId="6" fillId="7" borderId="0" xfId="0" applyNumberFormat="1" applyFont="1" applyFill="1"/>
    <xf numFmtId="0" fontId="5" fillId="7" borderId="0" xfId="0" applyFont="1" applyFill="1"/>
    <xf numFmtId="165" fontId="6" fillId="7" borderId="0" xfId="4" applyNumberFormat="1" applyFont="1" applyFill="1"/>
    <xf numFmtId="166" fontId="4" fillId="7" borderId="1" xfId="2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3" fontId="0" fillId="7" borderId="1" xfId="0" applyNumberFormat="1" applyFill="1" applyBorder="1" applyAlignment="1">
      <alignment horizontal="center" wrapText="1"/>
    </xf>
    <xf numFmtId="166" fontId="4" fillId="3" borderId="2" xfId="2" applyNumberFormat="1" applyFont="1" applyFill="1" applyBorder="1" applyAlignment="1">
      <alignment horizontal="center"/>
    </xf>
    <xf numFmtId="166" fontId="4" fillId="3" borderId="3" xfId="2" applyNumberFormat="1" applyFont="1" applyFill="1" applyBorder="1" applyAlignment="1">
      <alignment horizontal="center"/>
    </xf>
    <xf numFmtId="3" fontId="0" fillId="4" borderId="2" xfId="0" applyNumberForma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166" fontId="4" fillId="2" borderId="2" xfId="2" applyNumberFormat="1" applyFont="1" applyFill="1" applyBorder="1" applyAlignment="1">
      <alignment horizontal="center"/>
    </xf>
    <xf numFmtId="166" fontId="4" fillId="2" borderId="3" xfId="2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5">
    <cellStyle name="Comma" xfId="1" builtinId="3"/>
    <cellStyle name="Normal" xfId="0" builtinId="0"/>
    <cellStyle name="Normal 2" xfId="2" xr:uid="{79A64D8F-6DB3-418A-959D-8816FA7F1A64}"/>
    <cellStyle name="Percent" xfId="4" builtinId="5"/>
    <cellStyle name="Percent 2" xfId="3" xr:uid="{1F28E240-BA3F-4FF9-A6E5-6243B09CCDCA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1" tint="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1" tint="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Share of Washington Voice Connections 12/2001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FE-41E4-8BB7-51185F4F37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FE-41E4-8BB7-51185F4F37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1FE-41E4-8BB7-51185F4F37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1FE-41E4-8BB7-51185F4F374F}"/>
              </c:ext>
            </c:extLst>
          </c:dPt>
          <c:dLbls>
            <c:dLbl>
              <c:idx val="0"/>
              <c:layout>
                <c:manualLayout>
                  <c:x val="-0.14680839895013123"/>
                  <c:y val="0.1199409886049098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Lumen</a:t>
                    </a:r>
                  </a:p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POTS</a:t>
                    </a:r>
                  </a:p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fld id="{3A1BC939-A519-4EC7-A4DD-C7FBBCCF3519}" type="VALUE">
                      <a:rPr lang="en-US" b="1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1FE-41E4-8BB7-51185F4F374F}"/>
                </c:ext>
              </c:extLst>
            </c:dLbl>
            <c:dLbl>
              <c:idx val="1"/>
              <c:layout>
                <c:manualLayout>
                  <c:x val="-6.5638232720909892E-2"/>
                  <c:y val="-0.142569262175561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Other</a:t>
                    </a:r>
                  </a:p>
                  <a:p>
                    <a:pPr algn="ctr"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ILECs</a:t>
                    </a:r>
                  </a:p>
                  <a:p>
                    <a:pPr algn="ctr">
                      <a:defRPr b="1">
                        <a:solidFill>
                          <a:schemeClr val="bg1"/>
                        </a:solidFill>
                      </a:defRPr>
                    </a:pPr>
                    <a:fld id="{4244EDD3-6278-4C24-BF2E-866E601EC9D6}" type="VALUE">
                      <a:rPr lang="en-US" b="1">
                        <a:solidFill>
                          <a:schemeClr val="bg1"/>
                        </a:solidFill>
                      </a:rPr>
                      <a:pPr algn="ctr">
                        <a:defRPr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1FE-41E4-8BB7-51185F4F374F}"/>
                </c:ext>
              </c:extLst>
            </c:dLbl>
            <c:dLbl>
              <c:idx val="2"/>
              <c:layout>
                <c:manualLayout>
                  <c:x val="-2.742432195975503E-2"/>
                  <c:y val="-1.1410032079323418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Non-ILECs</a:t>
                    </a:r>
                    <a:r>
                      <a:rPr lang="en-US" baseline="0"/>
                      <a:t>  </a:t>
                    </a:r>
                    <a:fld id="{4E4EC889-DF43-4E0E-AA45-07AE199B86D8}" type="VALUE">
                      <a:rPr lang="en-US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1FE-41E4-8BB7-51185F4F374F}"/>
                </c:ext>
              </c:extLst>
            </c:dLbl>
            <c:dLbl>
              <c:idx val="3"/>
              <c:layout>
                <c:manualLayout>
                  <c:x val="0.18883136482939628"/>
                  <c:y val="1.77930883639545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Mobile </a:t>
                    </a:r>
                    <a:fld id="{8DAE6CA0-E65B-4C57-84EC-ACA19218495F}" type="VALUE">
                      <a:rPr lang="en-US" b="1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endParaRPr lang="en-US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1FE-41E4-8BB7-51185F4F37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'WA Voice Share(R)'!$B$4:$B$7</c:f>
              <c:strCache>
                <c:ptCount val="4"/>
                <c:pt idx="0">
                  <c:v>Lumen - POTS</c:v>
                </c:pt>
                <c:pt idx="1">
                  <c:v>Other ILECs</c:v>
                </c:pt>
                <c:pt idx="2">
                  <c:v>Non-ILECs</c:v>
                </c:pt>
                <c:pt idx="3">
                  <c:v>Mobile</c:v>
                </c:pt>
              </c:strCache>
            </c:strRef>
          </c:cat>
          <c:val>
            <c:numRef>
              <c:f>'WA Voice Share(R)'!$H$4:$H$7</c:f>
              <c:numCache>
                <c:formatCode>0.0%</c:formatCode>
                <c:ptCount val="4"/>
                <c:pt idx="0">
                  <c:v>0.4203419971536857</c:v>
                </c:pt>
                <c:pt idx="1">
                  <c:v>0.14790961102503195</c:v>
                </c:pt>
                <c:pt idx="2">
                  <c:v>4.2576234304456624E-2</c:v>
                </c:pt>
                <c:pt idx="3">
                  <c:v>0.38917215751682577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E-41E4-8BB7-51185F4F3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4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Share of Washington Voice Connections 6/2022</a:t>
            </a:r>
          </a:p>
        </c:rich>
      </c:tx>
      <c:layout>
        <c:manualLayout>
          <c:xMode val="edge"/>
          <c:yMode val="edge"/>
          <c:x val="0.117124890638670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D-4DAB-9C4D-6848EF3828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2D-4DAB-9C4D-6848EF3828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D2D-4DAB-9C4D-6848EF3828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D-4DAB-9C4D-6848EF3828D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D2D-4DAB-9C4D-6848EF3828DE}"/>
              </c:ext>
            </c:extLst>
          </c:dPt>
          <c:dLbls>
            <c:dLbl>
              <c:idx val="0"/>
              <c:layout>
                <c:manualLayout>
                  <c:x val="1.6666666666666666E-2"/>
                  <c:y val="-2.43365412656755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Lumen POTS  </a:t>
                    </a:r>
                    <a:fld id="{41D3354A-EC32-40A9-860F-877BFFEB18B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22222222222223"/>
                      <c:h val="6.2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2D-4DAB-9C4D-6848EF3828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Other ILECs</a:t>
                    </a:r>
                    <a:r>
                      <a:rPr lang="en-US" baseline="0"/>
                      <a:t>  </a:t>
                    </a:r>
                    <a:fld id="{465B2FF9-48CD-4746-AA4E-4AE01D42E9E7}" type="VALUE">
                      <a:rPr lang="en-US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D2D-4DAB-9C4D-6848EF3828DE}"/>
                </c:ext>
              </c:extLst>
            </c:dLbl>
            <c:dLbl>
              <c:idx val="2"/>
              <c:layout>
                <c:manualLayout>
                  <c:x val="-0.13760914260717411"/>
                  <c:y val="-5.06036745406824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/>
                      <a:t>Non-ILECs</a:t>
                    </a:r>
                  </a:p>
                  <a:p>
                    <a:pPr>
                      <a:defRPr b="1"/>
                    </a:pPr>
                    <a:fld id="{5278CD84-34A1-4A51-B0F2-622BC8497A47}" type="VALUE">
                      <a:rPr lang="en-US" b="1"/>
                      <a:pPr>
                        <a:defRPr b="1"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2D-4DAB-9C4D-6848EF3828DE}"/>
                </c:ext>
              </c:extLst>
            </c:dLbl>
            <c:dLbl>
              <c:idx val="3"/>
              <c:layout>
                <c:manualLayout>
                  <c:x val="0.19415944881889763"/>
                  <c:y val="-2.152960046660834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Mobile </a:t>
                    </a:r>
                    <a:fld id="{C022363F-39A4-4BE8-BCA8-FFEA7921E0B1}" type="VALUE">
                      <a:rPr lang="en-US" b="1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endParaRPr lang="en-US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D2D-4DAB-9C4D-6848EF3828DE}"/>
                </c:ext>
              </c:extLst>
            </c:dLbl>
            <c:dLbl>
              <c:idx val="4"/>
              <c:layout>
                <c:manualLayout>
                  <c:x val="6.0272965879265089E-2"/>
                  <c:y val="-1.9471784776902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Lumen</a:t>
                    </a:r>
                    <a:r>
                      <a:rPr lang="en-US" baseline="0"/>
                      <a:t> VoIP  </a:t>
                    </a:r>
                    <a:fld id="{248FC5A6-52FA-486D-995B-9EDEC47DDBDB}" type="VALUE">
                      <a:rPr lang="en-US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2D-4DAB-9C4D-6848EF3828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'WA Voice Share(R)'!$B$4:$B$8</c:f>
              <c:strCache>
                <c:ptCount val="5"/>
                <c:pt idx="0">
                  <c:v>Lumen - POTS</c:v>
                </c:pt>
                <c:pt idx="1">
                  <c:v>Other ILECs</c:v>
                </c:pt>
                <c:pt idx="2">
                  <c:v>Non-ILECs</c:v>
                </c:pt>
                <c:pt idx="3">
                  <c:v>Mobile</c:v>
                </c:pt>
                <c:pt idx="4">
                  <c:v>Lumen - VoIP</c:v>
                </c:pt>
              </c:strCache>
            </c:strRef>
          </c:cat>
          <c:val>
            <c:numRef>
              <c:f>'WA Voice Share(R)'!$F$4:$F$8</c:f>
              <c:numCache>
                <c:formatCode>0.0%</c:formatCode>
                <c:ptCount val="5"/>
                <c:pt idx="0">
                  <c:v>0</c:v>
                </c:pt>
                <c:pt idx="1">
                  <c:v>6.2776389155931547E-2</c:v>
                </c:pt>
                <c:pt idx="2">
                  <c:v>0.15006729475100941</c:v>
                </c:pt>
                <c:pt idx="3">
                  <c:v>0.78715631609305903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D-4DAB-9C4D-6848EF38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CenturyLink % of Households Served</a:t>
            </a:r>
          </a:p>
          <a:p>
            <a:pPr>
              <a:defRPr/>
            </a:pPr>
            <a:r>
              <a:rPr lang="en-US"/>
              <a:t>Number of Wire Centers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'WA Household Data(R)'!$O$3:$O$9</c:f>
              <c:strCache>
                <c:ptCount val="7"/>
                <c:pt idx="0">
                  <c:v>0% - 4.99%</c:v>
                </c:pt>
                <c:pt idx="1">
                  <c:v>5% - 9.99%</c:v>
                </c:pt>
                <c:pt idx="2">
                  <c:v>10% - 19.99%</c:v>
                </c:pt>
                <c:pt idx="3">
                  <c:v>20% - 29.99%</c:v>
                </c:pt>
                <c:pt idx="4">
                  <c:v>30% - 39.99%</c:v>
                </c:pt>
                <c:pt idx="5">
                  <c:v>40% - 49.99%</c:v>
                </c:pt>
                <c:pt idx="6">
                  <c:v>50% - 100%</c:v>
                </c:pt>
              </c:strCache>
            </c:strRef>
          </c:cat>
          <c:val>
            <c:numRef>
              <c:f>'WA Household Data(R)'!$P$3:$P$9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F-490A-A452-BCA5C5688FD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64106608"/>
        <c:axId val="364106968"/>
      </c:barChart>
      <c:catAx>
        <c:axId val="364106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  <a:r>
                  <a:rPr lang="en-US" baseline="0"/>
                  <a:t> of total households served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106968"/>
        <c:crosses val="autoZero"/>
        <c:auto val="1"/>
        <c:lblAlgn val="ctr"/>
        <c:lblOffset val="100"/>
        <c:noMultiLvlLbl val="0"/>
      </c:catAx>
      <c:valAx>
        <c:axId val="36410696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Wire Centers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36410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CenturyLink Washington: Access Line Loss Amid Population Increase</a:t>
            </a:r>
          </a:p>
        </c:rich>
      </c:tx>
      <c:layout>
        <c:manualLayout>
          <c:xMode val="edge"/>
          <c:yMode val="edge"/>
          <c:x val="0.16667455810507092"/>
          <c:y val="1.721664275466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2660542800826E-2"/>
          <c:y val="9.7819225251076058E-2"/>
          <c:w val="0.89505300908040097"/>
          <c:h val="0.73016211208893012"/>
        </c:manualLayout>
      </c:layout>
      <c:lineChart>
        <c:grouping val="standard"/>
        <c:varyColors val="0"/>
        <c:ser>
          <c:idx val="0"/>
          <c:order val="0"/>
          <c:tx>
            <c:strRef>
              <c:f>'WA Pop Data(R)'!$C$3</c:f>
              <c:strCache>
                <c:ptCount val="1"/>
                <c:pt idx="0">
                  <c:v>WA Population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'WA Pop Data(R)'!$B$4:$B$24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'WA Pop Data(R)'!$C$4:$C$24</c:f>
              <c:numCache>
                <c:formatCode>_(* #,##0_);_(* \(#,##0\);_(* "-"??_);_(@_)</c:formatCode>
                <c:ptCount val="21"/>
                <c:pt idx="0">
                  <c:v>5894143</c:v>
                </c:pt>
                <c:pt idx="1">
                  <c:v>5970330</c:v>
                </c:pt>
                <c:pt idx="2">
                  <c:v>6059316</c:v>
                </c:pt>
                <c:pt idx="3">
                  <c:v>6126885</c:v>
                </c:pt>
                <c:pt idx="4">
                  <c:v>6208515</c:v>
                </c:pt>
                <c:pt idx="5">
                  <c:v>6298816</c:v>
                </c:pt>
                <c:pt idx="6">
                  <c:v>6420258</c:v>
                </c:pt>
                <c:pt idx="7">
                  <c:v>6525086</c:v>
                </c:pt>
                <c:pt idx="8">
                  <c:v>6608245</c:v>
                </c:pt>
                <c:pt idx="9">
                  <c:v>6672159</c:v>
                </c:pt>
                <c:pt idx="10">
                  <c:v>6724540</c:v>
                </c:pt>
                <c:pt idx="11">
                  <c:v>6767900</c:v>
                </c:pt>
                <c:pt idx="12">
                  <c:v>6817770</c:v>
                </c:pt>
                <c:pt idx="13">
                  <c:v>6882400</c:v>
                </c:pt>
                <c:pt idx="14">
                  <c:v>6968170</c:v>
                </c:pt>
                <c:pt idx="15">
                  <c:v>7061410</c:v>
                </c:pt>
                <c:pt idx="16">
                  <c:v>7183700</c:v>
                </c:pt>
                <c:pt idx="17">
                  <c:v>7310300</c:v>
                </c:pt>
                <c:pt idx="18">
                  <c:v>7427570</c:v>
                </c:pt>
                <c:pt idx="19">
                  <c:v>7546400</c:v>
                </c:pt>
                <c:pt idx="20">
                  <c:v>7656200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D-4FB7-9D69-E25537D4C2BE}"/>
            </c:ext>
          </c:extLst>
        </c:ser>
        <c:ser>
          <c:idx val="1"/>
          <c:order val="1"/>
          <c:tx>
            <c:strRef>
              <c:f>'WA Pop Data(R)'!$D$3</c:f>
              <c:strCache>
                <c:ptCount val="1"/>
                <c:pt idx="0">
                  <c:v>Total QC WA Lines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'WA Pop Data(R)'!$B$4:$B$24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'WA Pop Data(R)'!$D$4:$D$24</c:f>
              <c:numCache>
                <c:formatCode>_(* #,##0_);_(* \(#,##0\);_(* "-"??_);_(@_)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D-4FB7-9D69-E25537D4C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700016"/>
        <c:axId val="1198050016"/>
      </c:lineChart>
      <c:catAx>
        <c:axId val="125170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050016"/>
        <c:crosses val="autoZero"/>
        <c:auto val="1"/>
        <c:lblAlgn val="ctr"/>
        <c:lblOffset val="100"/>
        <c:noMultiLvlLbl val="0"/>
      </c:catAx>
      <c:valAx>
        <c:axId val="119805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70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141855</xdr:colOff>
      <xdr:row>9</xdr:row>
      <xdr:rowOff>83344</xdr:rowOff>
    </xdr:from>
    <xdr:to>
      <xdr:col>6</xdr:col>
      <xdr:colOff>35719</xdr:colOff>
      <xdr:row>23</xdr:row>
      <xdr:rowOff>4763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73244A-03A5-4D95-17C4-C0CE1A15E9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115095</xdr:colOff>
      <xdr:row>23</xdr:row>
      <xdr:rowOff>59531</xdr:rowOff>
    </xdr:from>
    <xdr:to>
      <xdr:col>6</xdr:col>
      <xdr:colOff>71440</xdr:colOff>
      <xdr:row>37</xdr:row>
      <xdr:rowOff>7143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C9561F7-6055-8D49-78B1-CA7496EC8C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146049</xdr:colOff>
      <xdr:row>12</xdr:row>
      <xdr:rowOff>82550</xdr:rowOff>
    </xdr:from>
    <xdr:to>
      <xdr:col>24</xdr:col>
      <xdr:colOff>201082</xdr:colOff>
      <xdr:row>35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4CAFF6-70A3-D609-F968-F7C1546A2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282574</xdr:colOff>
      <xdr:row>25</xdr:row>
      <xdr:rowOff>6350</xdr:rowOff>
    </xdr:from>
    <xdr:to>
      <xdr:col>9</xdr:col>
      <xdr:colOff>933449</xdr:colOff>
      <xdr:row>49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56FD39-7304-485E-B911-70EF67BF0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C99F51-DB8E-4DF2-8F11-B456E0453ADE}" name="Table2" displayName="Table2" ref="A1:E222" totalsRowShown="0" headerRowDxfId="12" dataDxfId="11">
  <autoFilter ref="A1:E222" xr:uid="{00000000-0001-0000-0000-000000000000}"/>
  <tableColumns count="5">
    <tableColumn id="1" xr3:uid="{7953693E-FC66-4910-B5A8-2FB6BFBB6E34}" name="CLLI" dataDxfId="10"/>
    <tableColumn id="2" xr3:uid="{5081EA4C-CA2E-49D7-B042-7A3613A8B25F}" name="WIRE CENTER" dataDxfId="9"/>
    <tableColumn id="3" xr3:uid="{68C6C675-97B9-428D-ABA1-15DBA5356D6E}" name="HOUSEHOLDS 2022 ESTIMATE" dataDxfId="8" dataCellStyle="Comma"/>
    <tableColumn id="4" xr3:uid="{278DBBD5-2EDC-40D6-B915-1A0D12219C4E}" name="RESIDENCE ACCESS LINES - FORM 477 JUNE 2022" dataDxfId="7" dataCellStyle="Comma"/>
    <tableColumn id="5" xr3:uid="{AE95FC1E-F66D-4CEB-A3C4-084A34023E00}" name="% HOUSEHOLDS SERVED" dataDxfId="6" dataCellStyle="Percent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69C956-5CA3-43FA-8A5C-D292DD04B1E1}" name="Table25" displayName="Table25" ref="H1:L222" totalsRowShown="0" headerRowDxfId="5">
  <autoFilter ref="H1:L222" xr:uid="{D169C956-5CA3-43FA-8A5C-D292DD04B1E1}"/>
  <sortState xmlns:xlrd2="http://schemas.microsoft.com/office/spreadsheetml/2017/richdata2" ref="H2:L222">
    <sortCondition ref="L2:L222"/>
  </sortState>
  <tableColumns count="5">
    <tableColumn id="1" xr3:uid="{F1B88279-8AC5-43D4-97BB-1D007E8D7711}" name="CLLI" dataDxfId="4"/>
    <tableColumn id="2" xr3:uid="{DCC66680-3549-4EDF-B5A5-429A533210D5}" name="WIRE CENTER" dataDxfId="3"/>
    <tableColumn id="3" xr3:uid="{B88706E1-B52E-4B38-B5D6-1E0954D4D3C1}" name="HOUSEHOLDS 2022 ESTIMATE" dataDxfId="2" dataCellStyle="Comma"/>
    <tableColumn id="4" xr3:uid="{50332212-9D2B-4127-9CB8-C0A82A6C184E}" name="RESIDENCE ACCESS LINES - FORM 477 JUNE 2022" dataDxfId="1" dataCellStyle="Comma"/>
    <tableColumn id="5" xr3:uid="{DBFD7097-68A8-4ED7-ABED-4C456EC6466D}" name="% HOUSEHOLDS SERVED" dataDxfId="0" dataCellStyle="Percent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0649-13F3-4044-A369-2E928E184DFE}">
  <sheetPr>
    <tabColor rgb="FFFFC000"/>
  </sheetPr>
  <dimension ref="B4:E6"/>
  <sheetViews>
    <sheetView workbookViewId="0">
      <selection activeCell="E20" sqref="E20"/>
    </sheetView>
  </sheetViews>
  <sheetFormatPr defaultRowHeight="14.5" x14ac:dyDescent="0.35"/>
  <sheetData>
    <row r="4" spans="2:5" ht="26" customHeight="1" x14ac:dyDescent="0.45">
      <c r="B4" s="81" t="s">
        <v>604</v>
      </c>
    </row>
    <row r="6" spans="2:5" ht="28" customHeight="1" x14ac:dyDescent="0.5">
      <c r="C6" s="83"/>
      <c r="D6" s="82"/>
      <c r="E6" s="83" t="s">
        <v>605</v>
      </c>
    </row>
  </sheetData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18BB3-8D55-4061-88AD-A5CE907B69DA}">
  <dimension ref="A1:O222"/>
  <sheetViews>
    <sheetView view="pageLayout" zoomScaleNormal="100" workbookViewId="0">
      <pane ySplit="4940" topLeftCell="A35"/>
      <selection pane="bottomLeft" activeCell="A2" sqref="A2"/>
    </sheetView>
  </sheetViews>
  <sheetFormatPr defaultRowHeight="14.5" x14ac:dyDescent="0.35"/>
  <cols>
    <col min="1" max="1" width="12.453125" bestFit="1" customWidth="1"/>
    <col min="2" max="2" width="11.54296875" bestFit="1" customWidth="1"/>
    <col min="3" max="3" width="47.1796875" bestFit="1" customWidth="1"/>
    <col min="4" max="4" width="20.453125" bestFit="1" customWidth="1"/>
    <col min="5" max="5" width="12.453125" bestFit="1" customWidth="1"/>
    <col min="6" max="6" width="16.54296875" bestFit="1" customWidth="1"/>
    <col min="7" max="7" width="14.26953125" bestFit="1" customWidth="1"/>
    <col min="8" max="9" width="14.26953125" style="7" customWidth="1"/>
  </cols>
  <sheetData>
    <row r="1" spans="1:15" s="2" customFormat="1" ht="155" x14ac:dyDescent="0.35">
      <c r="A1" s="2" t="s">
        <v>2</v>
      </c>
      <c r="B1" s="2" t="s">
        <v>0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5" t="s">
        <v>547</v>
      </c>
      <c r="I1" s="5" t="s">
        <v>548</v>
      </c>
      <c r="J1" s="5" t="s">
        <v>549</v>
      </c>
      <c r="K1" s="5" t="s">
        <v>550</v>
      </c>
      <c r="L1" s="5" t="s">
        <v>551</v>
      </c>
      <c r="M1" s="5" t="s">
        <v>552</v>
      </c>
      <c r="N1" s="5" t="s">
        <v>553</v>
      </c>
      <c r="O1" s="5" t="s">
        <v>554</v>
      </c>
    </row>
    <row r="2" spans="1:15" x14ac:dyDescent="0.35">
      <c r="A2" s="1">
        <v>45107</v>
      </c>
      <c r="B2" t="s">
        <v>1</v>
      </c>
      <c r="C2" t="s">
        <v>90</v>
      </c>
      <c r="D2" t="s">
        <v>91</v>
      </c>
      <c r="E2" t="s">
        <v>92</v>
      </c>
      <c r="F2" s="3">
        <v>13532</v>
      </c>
      <c r="G2" s="3">
        <v>13532</v>
      </c>
      <c r="H2" s="6">
        <f>SUM(J2:O2)</f>
        <v>14</v>
      </c>
      <c r="I2" s="6">
        <f>COUNTIF(J2:O2,"&gt;0")</f>
        <v>5</v>
      </c>
      <c r="J2">
        <v>0</v>
      </c>
      <c r="K2">
        <f>COUNT(Cable!H2:W2)</f>
        <v>2</v>
      </c>
      <c r="L2">
        <f>COUNT(Fiber!H2:BH2)</f>
        <v>1</v>
      </c>
      <c r="M2">
        <f>COUNT(Satellite!H2:J2)</f>
        <v>3</v>
      </c>
      <c r="N2">
        <f>COUNT('Fixed Wireless'!H2:AX2)</f>
        <v>4</v>
      </c>
      <c r="O2">
        <f>COUNT('Mobile Voice'!I2:N2)</f>
        <v>4</v>
      </c>
    </row>
    <row r="3" spans="1:15" x14ac:dyDescent="0.35">
      <c r="A3" s="1">
        <v>45107</v>
      </c>
      <c r="B3" t="s">
        <v>1</v>
      </c>
      <c r="C3" t="s">
        <v>93</v>
      </c>
      <c r="D3" t="s">
        <v>94</v>
      </c>
      <c r="E3" t="s">
        <v>95</v>
      </c>
      <c r="F3" s="3">
        <v>584</v>
      </c>
      <c r="G3" s="3">
        <v>584</v>
      </c>
      <c r="H3" s="6">
        <f t="shared" ref="H3:H66" si="0">SUM(J3:O3)</f>
        <v>12</v>
      </c>
      <c r="I3" s="6">
        <f t="shared" ref="I3:I66" si="1">COUNTIF(J3:O3,"&gt;0")</f>
        <v>4</v>
      </c>
      <c r="J3">
        <f>COUNT(Copper!H3:X3)</f>
        <v>0</v>
      </c>
      <c r="K3">
        <f>COUNT(Cable!H3:W3)</f>
        <v>0</v>
      </c>
      <c r="L3">
        <f>COUNT(Fiber!H3:BH3)</f>
        <v>2</v>
      </c>
      <c r="M3">
        <f>COUNT(Satellite!H3:J3)</f>
        <v>3</v>
      </c>
      <c r="N3">
        <f>COUNT('Fixed Wireless'!H3:AX3)</f>
        <v>3</v>
      </c>
      <c r="O3">
        <f>COUNT('Mobile Voice'!I3:N3)</f>
        <v>4</v>
      </c>
    </row>
    <row r="4" spans="1:15" x14ac:dyDescent="0.35">
      <c r="A4" s="1">
        <v>45107</v>
      </c>
      <c r="B4" t="s">
        <v>1</v>
      </c>
      <c r="C4" t="s">
        <v>93</v>
      </c>
      <c r="D4" t="s">
        <v>96</v>
      </c>
      <c r="E4" t="s">
        <v>97</v>
      </c>
      <c r="F4" s="3">
        <v>3114</v>
      </c>
      <c r="G4" s="3">
        <v>3114</v>
      </c>
      <c r="H4" s="6">
        <f t="shared" si="0"/>
        <v>10</v>
      </c>
      <c r="I4" s="6">
        <f t="shared" si="1"/>
        <v>4</v>
      </c>
      <c r="J4">
        <f>COUNT(Copper!H4:X4)</f>
        <v>0</v>
      </c>
      <c r="K4">
        <f>COUNT(Cable!H4:W4)</f>
        <v>1</v>
      </c>
      <c r="L4">
        <f>COUNT(Fiber!H4:BH4)</f>
        <v>0</v>
      </c>
      <c r="M4">
        <f>COUNT(Satellite!H4:J4)</f>
        <v>3</v>
      </c>
      <c r="N4">
        <f>COUNT('Fixed Wireless'!H4:AX4)</f>
        <v>2</v>
      </c>
      <c r="O4">
        <f>COUNT('Mobile Voice'!I4:N4)</f>
        <v>4</v>
      </c>
    </row>
    <row r="5" spans="1:15" x14ac:dyDescent="0.35">
      <c r="A5" s="1">
        <v>45107</v>
      </c>
      <c r="B5" t="s">
        <v>1</v>
      </c>
      <c r="C5" t="s">
        <v>93</v>
      </c>
      <c r="D5" t="s">
        <v>98</v>
      </c>
      <c r="E5" t="s">
        <v>99</v>
      </c>
      <c r="F5" s="3">
        <v>801</v>
      </c>
      <c r="G5" s="3">
        <v>801</v>
      </c>
      <c r="H5" s="6">
        <f t="shared" si="0"/>
        <v>10</v>
      </c>
      <c r="I5" s="6">
        <f t="shared" si="1"/>
        <v>4</v>
      </c>
      <c r="J5">
        <f>COUNT(Copper!H5:X5)</f>
        <v>1</v>
      </c>
      <c r="K5">
        <f>COUNT(Cable!H5:W5)</f>
        <v>0</v>
      </c>
      <c r="L5">
        <f>COUNT(Fiber!H5:BH5)</f>
        <v>0</v>
      </c>
      <c r="M5">
        <f>COUNT(Satellite!H5:J5)</f>
        <v>3</v>
      </c>
      <c r="N5">
        <f>COUNT('Fixed Wireless'!H5:AX5)</f>
        <v>2</v>
      </c>
      <c r="O5">
        <f>COUNT('Mobile Voice'!I5:N5)</f>
        <v>4</v>
      </c>
    </row>
    <row r="6" spans="1:15" x14ac:dyDescent="0.35">
      <c r="A6" s="1">
        <v>45107</v>
      </c>
      <c r="B6" t="s">
        <v>1</v>
      </c>
      <c r="C6" t="s">
        <v>93</v>
      </c>
      <c r="D6" t="s">
        <v>100</v>
      </c>
      <c r="E6" t="s">
        <v>101</v>
      </c>
      <c r="F6" s="3">
        <v>740</v>
      </c>
      <c r="G6" s="3">
        <v>740</v>
      </c>
      <c r="H6" s="6">
        <f t="shared" si="0"/>
        <v>12</v>
      </c>
      <c r="I6" s="6">
        <f t="shared" si="1"/>
        <v>5</v>
      </c>
      <c r="J6">
        <f>COUNT(Copper!H6:X6)</f>
        <v>1</v>
      </c>
      <c r="K6">
        <f>COUNT(Cable!H6:W6)</f>
        <v>3</v>
      </c>
      <c r="L6">
        <f>COUNT(Fiber!H6:BH6)</f>
        <v>0</v>
      </c>
      <c r="M6">
        <f>COUNT(Satellite!H6:J6)</f>
        <v>3</v>
      </c>
      <c r="N6">
        <f>COUNT('Fixed Wireless'!H6:AX6)</f>
        <v>2</v>
      </c>
      <c r="O6">
        <f>COUNT('Mobile Voice'!I6:N6)</f>
        <v>3</v>
      </c>
    </row>
    <row r="7" spans="1:15" x14ac:dyDescent="0.35">
      <c r="A7" s="1">
        <v>45107</v>
      </c>
      <c r="B7" t="s">
        <v>1</v>
      </c>
      <c r="C7" t="s">
        <v>90</v>
      </c>
      <c r="D7" t="s">
        <v>102</v>
      </c>
      <c r="E7" t="s">
        <v>103</v>
      </c>
      <c r="F7" s="3">
        <v>27800</v>
      </c>
      <c r="G7" s="3">
        <v>27800</v>
      </c>
      <c r="H7" s="6">
        <f t="shared" si="0"/>
        <v>15</v>
      </c>
      <c r="I7" s="6">
        <f t="shared" si="1"/>
        <v>6</v>
      </c>
      <c r="J7">
        <f>COUNT(Copper!H7:X7)</f>
        <v>1</v>
      </c>
      <c r="K7">
        <f>COUNT(Cable!H7:W7)</f>
        <v>2</v>
      </c>
      <c r="L7">
        <f>COUNT(Fiber!H7:BH7)</f>
        <v>3</v>
      </c>
      <c r="M7">
        <f>COUNT(Satellite!H7:J7)</f>
        <v>3</v>
      </c>
      <c r="N7">
        <f>COUNT('Fixed Wireless'!H7:AX7)</f>
        <v>3</v>
      </c>
      <c r="O7">
        <f>COUNT('Mobile Voice'!I7:N7)</f>
        <v>3</v>
      </c>
    </row>
    <row r="8" spans="1:15" x14ac:dyDescent="0.35">
      <c r="A8" s="1">
        <v>45107</v>
      </c>
      <c r="B8" t="s">
        <v>1</v>
      </c>
      <c r="C8" t="s">
        <v>90</v>
      </c>
      <c r="D8" t="s">
        <v>104</v>
      </c>
      <c r="E8" t="s">
        <v>105</v>
      </c>
      <c r="F8" s="3">
        <v>3582</v>
      </c>
      <c r="G8" s="3">
        <v>3582</v>
      </c>
      <c r="H8" s="6">
        <f t="shared" si="0"/>
        <v>12</v>
      </c>
      <c r="I8" s="6">
        <f t="shared" si="1"/>
        <v>5</v>
      </c>
      <c r="J8">
        <f>COUNT(Copper!H8:X8)</f>
        <v>0</v>
      </c>
      <c r="K8">
        <f>COUNT(Cable!H8:W8)</f>
        <v>1</v>
      </c>
      <c r="L8">
        <f>COUNT(Fiber!H8:BH8)</f>
        <v>2</v>
      </c>
      <c r="M8">
        <f>COUNT(Satellite!H8:J8)</f>
        <v>3</v>
      </c>
      <c r="N8">
        <f>COUNT('Fixed Wireless'!H8:AX8)</f>
        <v>3</v>
      </c>
      <c r="O8">
        <f>COUNT('Mobile Voice'!I8:N8)</f>
        <v>3</v>
      </c>
    </row>
    <row r="9" spans="1:15" x14ac:dyDescent="0.35">
      <c r="A9" s="1">
        <v>45107</v>
      </c>
      <c r="B9" t="s">
        <v>1</v>
      </c>
      <c r="C9" t="s">
        <v>106</v>
      </c>
      <c r="D9" t="s">
        <v>107</v>
      </c>
      <c r="E9" t="s">
        <v>108</v>
      </c>
      <c r="F9" s="3">
        <v>249</v>
      </c>
      <c r="G9" s="3">
        <v>249</v>
      </c>
      <c r="H9" s="6">
        <f t="shared" si="0"/>
        <v>10</v>
      </c>
      <c r="I9" s="6">
        <f t="shared" si="1"/>
        <v>3</v>
      </c>
      <c r="J9">
        <f>COUNT(Copper!H9:X9)</f>
        <v>0</v>
      </c>
      <c r="K9">
        <f>COUNT(Cable!H9:W9)</f>
        <v>0</v>
      </c>
      <c r="L9">
        <f>COUNT(Fiber!H9:BH9)</f>
        <v>0</v>
      </c>
      <c r="M9">
        <f>COUNT(Satellite!H9:J9)</f>
        <v>3</v>
      </c>
      <c r="N9">
        <f>COUNT('Fixed Wireless'!H9:AX9)</f>
        <v>3</v>
      </c>
      <c r="O9">
        <f>COUNT('Mobile Voice'!I9:N9)</f>
        <v>4</v>
      </c>
    </row>
    <row r="10" spans="1:15" x14ac:dyDescent="0.35">
      <c r="A10" s="1">
        <v>45107</v>
      </c>
      <c r="B10" t="s">
        <v>1</v>
      </c>
      <c r="C10" t="s">
        <v>90</v>
      </c>
      <c r="D10" t="s">
        <v>109</v>
      </c>
      <c r="E10" t="s">
        <v>110</v>
      </c>
      <c r="F10" s="3">
        <v>5694</v>
      </c>
      <c r="G10" s="3">
        <v>5694</v>
      </c>
      <c r="H10" s="6">
        <f t="shared" si="0"/>
        <v>14</v>
      </c>
      <c r="I10" s="6">
        <f t="shared" si="1"/>
        <v>6</v>
      </c>
      <c r="J10">
        <f>COUNT(Copper!H10:X10)</f>
        <v>1</v>
      </c>
      <c r="K10">
        <f>COUNT(Cable!H10:W10)</f>
        <v>1</v>
      </c>
      <c r="L10">
        <f>COUNT(Fiber!H10:BH10)</f>
        <v>1</v>
      </c>
      <c r="M10">
        <f>COUNT(Satellite!H10:J10)</f>
        <v>3</v>
      </c>
      <c r="N10">
        <f>COUNT('Fixed Wireless'!H10:AX10)</f>
        <v>4</v>
      </c>
      <c r="O10">
        <f>COUNT('Mobile Voice'!I10:N10)</f>
        <v>4</v>
      </c>
    </row>
    <row r="11" spans="1:15" x14ac:dyDescent="0.35">
      <c r="A11" s="1">
        <v>45107</v>
      </c>
      <c r="B11" t="s">
        <v>1</v>
      </c>
      <c r="C11" t="s">
        <v>90</v>
      </c>
      <c r="D11" t="s">
        <v>111</v>
      </c>
      <c r="E11" t="s">
        <v>112</v>
      </c>
      <c r="F11" s="3">
        <v>8801</v>
      </c>
      <c r="G11" s="3">
        <v>8801</v>
      </c>
      <c r="H11" s="6">
        <f t="shared" si="0"/>
        <v>17</v>
      </c>
      <c r="I11" s="6">
        <f t="shared" si="1"/>
        <v>6</v>
      </c>
      <c r="J11">
        <f>COUNT(Copper!H11:X11)</f>
        <v>1</v>
      </c>
      <c r="K11">
        <f>COUNT(Cable!H11:W11)</f>
        <v>2</v>
      </c>
      <c r="L11">
        <f>COUNT(Fiber!H11:BH11)</f>
        <v>4</v>
      </c>
      <c r="M11">
        <f>COUNT(Satellite!H11:J11)</f>
        <v>3</v>
      </c>
      <c r="N11">
        <f>COUNT('Fixed Wireless'!H11:AX11)</f>
        <v>3</v>
      </c>
      <c r="O11">
        <f>COUNT('Mobile Voice'!I11:N11)</f>
        <v>4</v>
      </c>
    </row>
    <row r="12" spans="1:15" x14ac:dyDescent="0.35">
      <c r="A12" s="1">
        <v>45107</v>
      </c>
      <c r="B12" t="s">
        <v>1</v>
      </c>
      <c r="C12" t="s">
        <v>90</v>
      </c>
      <c r="D12" t="s">
        <v>113</v>
      </c>
      <c r="E12" t="s">
        <v>114</v>
      </c>
      <c r="F12" s="3">
        <v>34118</v>
      </c>
      <c r="G12" s="3">
        <v>34118</v>
      </c>
      <c r="H12" s="6">
        <f t="shared" si="0"/>
        <v>23</v>
      </c>
      <c r="I12" s="6">
        <f t="shared" si="1"/>
        <v>6</v>
      </c>
      <c r="J12">
        <f>COUNT(Copper!H12:X12)</f>
        <v>3</v>
      </c>
      <c r="K12">
        <f>COUNT(Cable!H12:W12)</f>
        <v>3</v>
      </c>
      <c r="L12">
        <f>COUNT(Fiber!H12:BH12)</f>
        <v>6</v>
      </c>
      <c r="M12">
        <f>COUNT(Satellite!H12:J12)</f>
        <v>3</v>
      </c>
      <c r="N12">
        <f>COUNT('Fixed Wireless'!H12:AX12)</f>
        <v>5</v>
      </c>
      <c r="O12">
        <f>COUNT('Mobile Voice'!I12:N12)</f>
        <v>3</v>
      </c>
    </row>
    <row r="13" spans="1:15" x14ac:dyDescent="0.35">
      <c r="A13" s="1">
        <v>45107</v>
      </c>
      <c r="B13" t="s">
        <v>1</v>
      </c>
      <c r="C13" t="s">
        <v>90</v>
      </c>
      <c r="D13" t="s">
        <v>115</v>
      </c>
      <c r="E13" t="s">
        <v>116</v>
      </c>
      <c r="F13" s="3">
        <v>1375</v>
      </c>
      <c r="G13" s="3">
        <v>1375</v>
      </c>
      <c r="H13" s="6">
        <f t="shared" si="0"/>
        <v>17</v>
      </c>
      <c r="I13" s="6">
        <f t="shared" si="1"/>
        <v>6</v>
      </c>
      <c r="J13">
        <f>COUNT(Copper!H13:X13)</f>
        <v>2</v>
      </c>
      <c r="K13">
        <f>COUNT(Cable!H13:W13)</f>
        <v>2</v>
      </c>
      <c r="L13">
        <f>COUNT(Fiber!H13:BH13)</f>
        <v>2</v>
      </c>
      <c r="M13">
        <f>COUNT(Satellite!H13:J13)</f>
        <v>3</v>
      </c>
      <c r="N13">
        <f>COUNT('Fixed Wireless'!H13:AX13)</f>
        <v>5</v>
      </c>
      <c r="O13">
        <f>COUNT('Mobile Voice'!I13:N13)</f>
        <v>3</v>
      </c>
    </row>
    <row r="14" spans="1:15" x14ac:dyDescent="0.35">
      <c r="A14" s="1">
        <v>45107</v>
      </c>
      <c r="B14" t="s">
        <v>1</v>
      </c>
      <c r="C14" t="s">
        <v>117</v>
      </c>
      <c r="D14" t="s">
        <v>118</v>
      </c>
      <c r="E14" t="s">
        <v>119</v>
      </c>
      <c r="F14" s="3">
        <v>501</v>
      </c>
      <c r="G14" s="3">
        <v>501</v>
      </c>
      <c r="H14" s="6">
        <f t="shared" si="0"/>
        <v>11</v>
      </c>
      <c r="I14" s="6">
        <f t="shared" si="1"/>
        <v>5</v>
      </c>
      <c r="J14">
        <f>COUNT(Copper!H14:X14)</f>
        <v>0</v>
      </c>
      <c r="K14">
        <f>COUNT(Cable!H14:W14)</f>
        <v>1</v>
      </c>
      <c r="L14">
        <f>COUNT(Fiber!H14:BH14)</f>
        <v>1</v>
      </c>
      <c r="M14">
        <f>COUNT(Satellite!H14:J14)</f>
        <v>3</v>
      </c>
      <c r="N14">
        <f>COUNT('Fixed Wireless'!H14:AX14)</f>
        <v>3</v>
      </c>
      <c r="O14">
        <f>COUNT('Mobile Voice'!I14:N14)</f>
        <v>3</v>
      </c>
    </row>
    <row r="15" spans="1:15" x14ac:dyDescent="0.35">
      <c r="A15" s="1">
        <v>45107</v>
      </c>
      <c r="B15" t="s">
        <v>1</v>
      </c>
      <c r="C15" t="s">
        <v>90</v>
      </c>
      <c r="D15" t="s">
        <v>120</v>
      </c>
      <c r="E15" t="s">
        <v>121</v>
      </c>
      <c r="F15" s="3">
        <v>8236</v>
      </c>
      <c r="G15" s="3">
        <v>8236</v>
      </c>
      <c r="H15" s="6">
        <f t="shared" si="0"/>
        <v>21</v>
      </c>
      <c r="I15" s="6">
        <f t="shared" si="1"/>
        <v>6</v>
      </c>
      <c r="J15">
        <f>COUNT(Copper!H15:X15)</f>
        <v>3</v>
      </c>
      <c r="K15">
        <f>COUNT(Cable!H15:W15)</f>
        <v>3</v>
      </c>
      <c r="L15">
        <f>COUNT(Fiber!H15:BH15)</f>
        <v>7</v>
      </c>
      <c r="M15">
        <f>COUNT(Satellite!H15:J15)</f>
        <v>3</v>
      </c>
      <c r="N15">
        <f>COUNT('Fixed Wireless'!H15:AX15)</f>
        <v>2</v>
      </c>
      <c r="O15">
        <f>COUNT('Mobile Voice'!I15:N15)</f>
        <v>3</v>
      </c>
    </row>
    <row r="16" spans="1:15" x14ac:dyDescent="0.35">
      <c r="A16" s="1">
        <v>45107</v>
      </c>
      <c r="B16" t="s">
        <v>1</v>
      </c>
      <c r="C16" t="s">
        <v>90</v>
      </c>
      <c r="D16" t="s">
        <v>122</v>
      </c>
      <c r="E16" t="s">
        <v>123</v>
      </c>
      <c r="F16" s="3">
        <v>26359</v>
      </c>
      <c r="G16" s="3">
        <v>26359</v>
      </c>
      <c r="H16" s="6">
        <f t="shared" si="0"/>
        <v>18</v>
      </c>
      <c r="I16" s="6">
        <f t="shared" si="1"/>
        <v>6</v>
      </c>
      <c r="J16">
        <f>COUNT(Copper!H16:X16)</f>
        <v>3</v>
      </c>
      <c r="K16">
        <f>COUNT(Cable!H16:W16)</f>
        <v>2</v>
      </c>
      <c r="L16">
        <f>COUNT(Fiber!H16:BH16)</f>
        <v>5</v>
      </c>
      <c r="M16">
        <f>COUNT(Satellite!H16:J16)</f>
        <v>3</v>
      </c>
      <c r="N16">
        <f>COUNT('Fixed Wireless'!H16:AX16)</f>
        <v>2</v>
      </c>
      <c r="O16">
        <f>COUNT('Mobile Voice'!I16:N16)</f>
        <v>3</v>
      </c>
    </row>
    <row r="17" spans="1:15" x14ac:dyDescent="0.35">
      <c r="A17" s="1">
        <v>45107</v>
      </c>
      <c r="B17" t="s">
        <v>1</v>
      </c>
      <c r="C17" t="s">
        <v>90</v>
      </c>
      <c r="D17" t="s">
        <v>124</v>
      </c>
      <c r="E17" t="s">
        <v>125</v>
      </c>
      <c r="F17" s="3">
        <v>18837</v>
      </c>
      <c r="G17" s="3">
        <v>18837</v>
      </c>
      <c r="H17" s="6">
        <f t="shared" si="0"/>
        <v>14</v>
      </c>
      <c r="I17" s="6">
        <f t="shared" si="1"/>
        <v>5</v>
      </c>
      <c r="J17">
        <f>COUNT(Copper!H17:X17)</f>
        <v>0</v>
      </c>
      <c r="K17">
        <f>COUNT(Cable!H17:W17)</f>
        <v>2</v>
      </c>
      <c r="L17">
        <f>COUNT(Fiber!H17:BH17)</f>
        <v>3</v>
      </c>
      <c r="M17">
        <f>COUNT(Satellite!H17:J17)</f>
        <v>3</v>
      </c>
      <c r="N17">
        <f>COUNT('Fixed Wireless'!H17:AX17)</f>
        <v>3</v>
      </c>
      <c r="O17">
        <f>COUNT('Mobile Voice'!I17:N17)</f>
        <v>3</v>
      </c>
    </row>
    <row r="18" spans="1:15" x14ac:dyDescent="0.35">
      <c r="A18" s="1">
        <v>45107</v>
      </c>
      <c r="B18" t="s">
        <v>1</v>
      </c>
      <c r="C18" t="s">
        <v>90</v>
      </c>
      <c r="D18" t="s">
        <v>126</v>
      </c>
      <c r="E18" t="s">
        <v>127</v>
      </c>
      <c r="F18" s="3">
        <v>8511</v>
      </c>
      <c r="G18" s="3">
        <v>8511</v>
      </c>
      <c r="H18" s="6">
        <f t="shared" si="0"/>
        <v>11</v>
      </c>
      <c r="I18" s="6">
        <f t="shared" si="1"/>
        <v>5</v>
      </c>
      <c r="J18">
        <f>COUNT(Copper!H18:X18)</f>
        <v>0</v>
      </c>
      <c r="K18">
        <f>COUNT(Cable!H18:W18)</f>
        <v>2</v>
      </c>
      <c r="L18">
        <f>COUNT(Fiber!H18:BH18)</f>
        <v>1</v>
      </c>
      <c r="M18">
        <f>COUNT(Satellite!H18:J18)</f>
        <v>3</v>
      </c>
      <c r="N18">
        <f>COUNT('Fixed Wireless'!H18:AX18)</f>
        <v>2</v>
      </c>
      <c r="O18">
        <f>COUNT('Mobile Voice'!I18:N18)</f>
        <v>3</v>
      </c>
    </row>
    <row r="19" spans="1:15" x14ac:dyDescent="0.35">
      <c r="A19" s="1">
        <v>45107</v>
      </c>
      <c r="B19" t="s">
        <v>1</v>
      </c>
      <c r="C19" t="s">
        <v>106</v>
      </c>
      <c r="D19" t="s">
        <v>128</v>
      </c>
      <c r="E19" t="s">
        <v>129</v>
      </c>
      <c r="F19" s="3">
        <v>1455</v>
      </c>
      <c r="G19" s="3">
        <v>1455</v>
      </c>
      <c r="H19" s="6">
        <f t="shared" si="0"/>
        <v>9</v>
      </c>
      <c r="I19" s="6">
        <f t="shared" si="1"/>
        <v>4</v>
      </c>
      <c r="J19">
        <f>COUNT(Copper!H19:X19)</f>
        <v>0</v>
      </c>
      <c r="K19">
        <f>COUNT(Cable!H19:W19)</f>
        <v>1</v>
      </c>
      <c r="L19">
        <f>COUNT(Fiber!H19:BH19)</f>
        <v>0</v>
      </c>
      <c r="M19">
        <f>COUNT(Satellite!H19:J19)</f>
        <v>3</v>
      </c>
      <c r="N19">
        <f>COUNT('Fixed Wireless'!H19:AX19)</f>
        <v>2</v>
      </c>
      <c r="O19">
        <f>COUNT('Mobile Voice'!I19:N19)</f>
        <v>3</v>
      </c>
    </row>
    <row r="20" spans="1:15" x14ac:dyDescent="0.35">
      <c r="A20" s="1">
        <v>45107</v>
      </c>
      <c r="B20" t="s">
        <v>1</v>
      </c>
      <c r="C20" t="s">
        <v>93</v>
      </c>
      <c r="D20" t="s">
        <v>130</v>
      </c>
      <c r="E20" t="s">
        <v>131</v>
      </c>
      <c r="F20" s="3">
        <v>780</v>
      </c>
      <c r="G20" s="3">
        <v>780</v>
      </c>
      <c r="H20" s="6">
        <f t="shared" si="0"/>
        <v>18</v>
      </c>
      <c r="I20" s="6">
        <f t="shared" si="1"/>
        <v>4</v>
      </c>
      <c r="J20">
        <f>COUNT(Copper!H20:X20)</f>
        <v>0</v>
      </c>
      <c r="K20">
        <f>COUNT(Cable!H20:W20)</f>
        <v>0</v>
      </c>
      <c r="L20">
        <f>COUNT(Fiber!H20:BH20)</f>
        <v>2</v>
      </c>
      <c r="M20">
        <f>COUNT(Satellite!H20:J20)</f>
        <v>3</v>
      </c>
      <c r="N20">
        <f>COUNT('Fixed Wireless'!H20:AX20)</f>
        <v>8</v>
      </c>
      <c r="O20">
        <f>COUNT('Mobile Voice'!I20:N20)</f>
        <v>5</v>
      </c>
    </row>
    <row r="21" spans="1:15" x14ac:dyDescent="0.35">
      <c r="A21" s="1">
        <v>45107</v>
      </c>
      <c r="B21" t="s">
        <v>1</v>
      </c>
      <c r="C21" t="s">
        <v>90</v>
      </c>
      <c r="D21" t="s">
        <v>132</v>
      </c>
      <c r="E21" t="s">
        <v>133</v>
      </c>
      <c r="F21" s="3">
        <v>13098</v>
      </c>
      <c r="G21" s="3">
        <v>13098</v>
      </c>
      <c r="H21" s="6">
        <f t="shared" si="0"/>
        <v>11</v>
      </c>
      <c r="I21" s="6">
        <f t="shared" si="1"/>
        <v>6</v>
      </c>
      <c r="J21">
        <f>COUNT(Copper!H21:X21)</f>
        <v>1</v>
      </c>
      <c r="K21">
        <f>COUNT(Cable!H21:W21)</f>
        <v>1</v>
      </c>
      <c r="L21">
        <f>COUNT(Fiber!H21:BH21)</f>
        <v>1</v>
      </c>
      <c r="M21">
        <f>COUNT(Satellite!H21:J21)</f>
        <v>3</v>
      </c>
      <c r="N21">
        <f>COUNT('Fixed Wireless'!H21:AX21)</f>
        <v>2</v>
      </c>
      <c r="O21">
        <f>COUNT('Mobile Voice'!I21:N21)</f>
        <v>3</v>
      </c>
    </row>
    <row r="22" spans="1:15" x14ac:dyDescent="0.35">
      <c r="A22" s="1">
        <v>45107</v>
      </c>
      <c r="B22" t="s">
        <v>1</v>
      </c>
      <c r="C22" t="s">
        <v>90</v>
      </c>
      <c r="D22" t="s">
        <v>134</v>
      </c>
      <c r="E22" t="s">
        <v>135</v>
      </c>
      <c r="F22" s="3">
        <v>14435</v>
      </c>
      <c r="G22" s="3">
        <v>14435</v>
      </c>
      <c r="H22" s="6">
        <f t="shared" si="0"/>
        <v>12</v>
      </c>
      <c r="I22" s="6">
        <f t="shared" si="1"/>
        <v>5</v>
      </c>
      <c r="J22">
        <f>COUNT(Copper!H22:X22)</f>
        <v>0</v>
      </c>
      <c r="K22">
        <f>COUNT(Cable!H22:W22)</f>
        <v>1</v>
      </c>
      <c r="L22">
        <f>COUNT(Fiber!H22:BH22)</f>
        <v>2</v>
      </c>
      <c r="M22">
        <f>COUNT(Satellite!H22:J22)</f>
        <v>3</v>
      </c>
      <c r="N22">
        <f>COUNT('Fixed Wireless'!H22:AX22)</f>
        <v>3</v>
      </c>
      <c r="O22">
        <f>COUNT('Mobile Voice'!I22:N22)</f>
        <v>3</v>
      </c>
    </row>
    <row r="23" spans="1:15" x14ac:dyDescent="0.35">
      <c r="A23" s="1">
        <v>45107</v>
      </c>
      <c r="B23" t="s">
        <v>1</v>
      </c>
      <c r="C23" t="s">
        <v>90</v>
      </c>
      <c r="D23" t="s">
        <v>136</v>
      </c>
      <c r="E23" t="s">
        <v>137</v>
      </c>
      <c r="F23" s="3">
        <v>9023</v>
      </c>
      <c r="G23" s="3">
        <v>9023</v>
      </c>
      <c r="H23" s="6">
        <f t="shared" si="0"/>
        <v>18</v>
      </c>
      <c r="I23" s="6">
        <f t="shared" si="1"/>
        <v>6</v>
      </c>
      <c r="J23">
        <f>COUNT(Copper!H23:X23)</f>
        <v>2</v>
      </c>
      <c r="K23">
        <f>COUNT(Cable!H23:W23)</f>
        <v>1</v>
      </c>
      <c r="L23">
        <f>COUNT(Fiber!H23:BH23)</f>
        <v>5</v>
      </c>
      <c r="M23">
        <f>COUNT(Satellite!H23:J23)</f>
        <v>3</v>
      </c>
      <c r="N23">
        <f>COUNT('Fixed Wireless'!H23:AX23)</f>
        <v>3</v>
      </c>
      <c r="O23">
        <f>COUNT('Mobile Voice'!I23:N23)</f>
        <v>4</v>
      </c>
    </row>
    <row r="24" spans="1:15" x14ac:dyDescent="0.35">
      <c r="A24" s="1">
        <v>45107</v>
      </c>
      <c r="B24" t="s">
        <v>1</v>
      </c>
      <c r="C24" t="s">
        <v>93</v>
      </c>
      <c r="D24" t="s">
        <v>138</v>
      </c>
      <c r="E24" t="s">
        <v>139</v>
      </c>
      <c r="F24" s="3">
        <v>534</v>
      </c>
      <c r="G24" s="3">
        <v>534</v>
      </c>
      <c r="H24" s="6">
        <f t="shared" si="0"/>
        <v>12</v>
      </c>
      <c r="I24" s="6">
        <f t="shared" si="1"/>
        <v>3</v>
      </c>
      <c r="J24">
        <f>COUNT(Copper!H24:X24)</f>
        <v>0</v>
      </c>
      <c r="K24">
        <f>COUNT(Cable!H24:W24)</f>
        <v>0</v>
      </c>
      <c r="L24">
        <f>COUNT(Fiber!H24:BH24)</f>
        <v>0</v>
      </c>
      <c r="M24">
        <f>COUNT(Satellite!H24:J24)</f>
        <v>3</v>
      </c>
      <c r="N24">
        <f>COUNT('Fixed Wireless'!H24:AX24)</f>
        <v>5</v>
      </c>
      <c r="O24">
        <f>COUNT('Mobile Voice'!I24:N24)</f>
        <v>4</v>
      </c>
    </row>
    <row r="25" spans="1:15" x14ac:dyDescent="0.35">
      <c r="A25" s="1">
        <v>45107</v>
      </c>
      <c r="B25" t="s">
        <v>1</v>
      </c>
      <c r="C25" t="s">
        <v>90</v>
      </c>
      <c r="D25" t="s">
        <v>140</v>
      </c>
      <c r="E25" t="s">
        <v>141</v>
      </c>
      <c r="F25" s="3">
        <v>7185</v>
      </c>
      <c r="G25" s="3">
        <v>7185</v>
      </c>
      <c r="H25" s="6">
        <f t="shared" si="0"/>
        <v>19</v>
      </c>
      <c r="I25" s="6">
        <f t="shared" si="1"/>
        <v>6</v>
      </c>
      <c r="J25">
        <f>COUNT(Copper!H25:X25)</f>
        <v>2</v>
      </c>
      <c r="K25">
        <f>COUNT(Cable!H25:W25)</f>
        <v>2</v>
      </c>
      <c r="L25">
        <f>COUNT(Fiber!H25:BH25)</f>
        <v>5</v>
      </c>
      <c r="M25">
        <f>COUNT(Satellite!H25:J25)</f>
        <v>3</v>
      </c>
      <c r="N25">
        <f>COUNT('Fixed Wireless'!H25:AX25)</f>
        <v>3</v>
      </c>
      <c r="O25">
        <f>COUNT('Mobile Voice'!I25:N25)</f>
        <v>4</v>
      </c>
    </row>
    <row r="26" spans="1:15" x14ac:dyDescent="0.35">
      <c r="A26" s="1">
        <v>45107</v>
      </c>
      <c r="B26" t="s">
        <v>1</v>
      </c>
      <c r="C26" t="s">
        <v>93</v>
      </c>
      <c r="D26" t="s">
        <v>142</v>
      </c>
      <c r="E26" t="s">
        <v>143</v>
      </c>
      <c r="F26" s="3">
        <v>4109</v>
      </c>
      <c r="G26" s="3">
        <v>4109</v>
      </c>
      <c r="H26" s="6">
        <f t="shared" si="0"/>
        <v>20</v>
      </c>
      <c r="I26" s="6">
        <f t="shared" si="1"/>
        <v>5</v>
      </c>
      <c r="J26">
        <f>COUNT(Copper!H26:X26)</f>
        <v>0</v>
      </c>
      <c r="K26">
        <f>COUNT(Cable!H26:W26)</f>
        <v>1</v>
      </c>
      <c r="L26">
        <f>COUNT(Fiber!H26:BH26)</f>
        <v>2</v>
      </c>
      <c r="M26">
        <f>COUNT(Satellite!H26:J26)</f>
        <v>3</v>
      </c>
      <c r="N26">
        <f>COUNT('Fixed Wireless'!H26:AX26)</f>
        <v>9</v>
      </c>
      <c r="O26">
        <f>COUNT('Mobile Voice'!I26:N26)</f>
        <v>5</v>
      </c>
    </row>
    <row r="27" spans="1:15" x14ac:dyDescent="0.35">
      <c r="A27" s="1">
        <v>45107</v>
      </c>
      <c r="B27" t="s">
        <v>1</v>
      </c>
      <c r="C27" t="s">
        <v>93</v>
      </c>
      <c r="D27" t="s">
        <v>144</v>
      </c>
      <c r="E27" t="s">
        <v>145</v>
      </c>
      <c r="F27" s="3">
        <v>3310</v>
      </c>
      <c r="G27" s="3">
        <v>3310</v>
      </c>
      <c r="H27" s="6">
        <f t="shared" si="0"/>
        <v>17</v>
      </c>
      <c r="I27" s="6">
        <f t="shared" si="1"/>
        <v>5</v>
      </c>
      <c r="J27">
        <f>COUNT(Copper!H27:X27)</f>
        <v>0</v>
      </c>
      <c r="K27">
        <f>COUNT(Cable!H27:W27)</f>
        <v>1</v>
      </c>
      <c r="L27">
        <f>COUNT(Fiber!H27:BH27)</f>
        <v>1</v>
      </c>
      <c r="M27">
        <f>COUNT(Satellite!H27:J27)</f>
        <v>3</v>
      </c>
      <c r="N27">
        <f>COUNT('Fixed Wireless'!H27:AX27)</f>
        <v>7</v>
      </c>
      <c r="O27">
        <f>COUNT('Mobile Voice'!I27:N27)</f>
        <v>5</v>
      </c>
    </row>
    <row r="28" spans="1:15" x14ac:dyDescent="0.35">
      <c r="A28" s="1">
        <v>45107</v>
      </c>
      <c r="B28" t="s">
        <v>1</v>
      </c>
      <c r="C28" t="s">
        <v>93</v>
      </c>
      <c r="D28" t="s">
        <v>146</v>
      </c>
      <c r="E28" t="s">
        <v>147</v>
      </c>
      <c r="F28" s="3">
        <v>663</v>
      </c>
      <c r="G28" s="3">
        <v>663</v>
      </c>
      <c r="H28" s="6">
        <f t="shared" si="0"/>
        <v>8</v>
      </c>
      <c r="I28" s="6">
        <f t="shared" si="1"/>
        <v>3</v>
      </c>
      <c r="J28">
        <f>COUNT(Copper!H28:X28)</f>
        <v>0</v>
      </c>
      <c r="K28">
        <f>COUNT(Cable!H28:W28)</f>
        <v>0</v>
      </c>
      <c r="L28">
        <f>COUNT(Fiber!H28:BH28)</f>
        <v>0</v>
      </c>
      <c r="M28">
        <f>COUNT(Satellite!H28:J28)</f>
        <v>3</v>
      </c>
      <c r="N28">
        <f>COUNT('Fixed Wireless'!H28:AX28)</f>
        <v>2</v>
      </c>
      <c r="O28">
        <f>COUNT('Mobile Voice'!I28:N28)</f>
        <v>3</v>
      </c>
    </row>
    <row r="29" spans="1:15" x14ac:dyDescent="0.35">
      <c r="A29" s="1">
        <v>45107</v>
      </c>
      <c r="B29" t="s">
        <v>1</v>
      </c>
      <c r="C29" t="s">
        <v>93</v>
      </c>
      <c r="D29" t="s">
        <v>148</v>
      </c>
      <c r="E29" t="s">
        <v>149</v>
      </c>
      <c r="F29" s="3">
        <v>1121</v>
      </c>
      <c r="G29" s="3">
        <v>1121</v>
      </c>
      <c r="H29" s="6">
        <f t="shared" si="0"/>
        <v>17</v>
      </c>
      <c r="I29" s="6">
        <f t="shared" si="1"/>
        <v>5</v>
      </c>
      <c r="J29">
        <f>COUNT(Copper!H29:X29)</f>
        <v>2</v>
      </c>
      <c r="K29">
        <f>COUNT(Cable!H29:W29)</f>
        <v>0</v>
      </c>
      <c r="L29">
        <f>COUNT(Fiber!H29:BH29)</f>
        <v>2</v>
      </c>
      <c r="M29">
        <f>COUNT(Satellite!H29:J29)</f>
        <v>3</v>
      </c>
      <c r="N29">
        <f>COUNT('Fixed Wireless'!H29:AX29)</f>
        <v>5</v>
      </c>
      <c r="O29">
        <f>COUNT('Mobile Voice'!I29:N29)</f>
        <v>5</v>
      </c>
    </row>
    <row r="30" spans="1:15" x14ac:dyDescent="0.35">
      <c r="A30" s="1">
        <v>45107</v>
      </c>
      <c r="B30" t="s">
        <v>1</v>
      </c>
      <c r="C30" t="s">
        <v>90</v>
      </c>
      <c r="D30" t="s">
        <v>150</v>
      </c>
      <c r="E30" t="s">
        <v>151</v>
      </c>
      <c r="F30" s="3">
        <v>2511</v>
      </c>
      <c r="G30" s="3">
        <v>2511</v>
      </c>
      <c r="H30" s="6">
        <f t="shared" si="0"/>
        <v>17</v>
      </c>
      <c r="I30" s="6">
        <f t="shared" si="1"/>
        <v>6</v>
      </c>
      <c r="J30">
        <f>COUNT(Copper!H30:X30)</f>
        <v>2</v>
      </c>
      <c r="K30">
        <f>COUNT(Cable!H30:W30)</f>
        <v>1</v>
      </c>
      <c r="L30">
        <f>COUNT(Fiber!H30:BH30)</f>
        <v>3</v>
      </c>
      <c r="M30">
        <f>COUNT(Satellite!H30:J30)</f>
        <v>3</v>
      </c>
      <c r="N30">
        <f>COUNT('Fixed Wireless'!H30:AX30)</f>
        <v>4</v>
      </c>
      <c r="O30">
        <f>COUNT('Mobile Voice'!I30:N30)</f>
        <v>4</v>
      </c>
    </row>
    <row r="31" spans="1:15" x14ac:dyDescent="0.35">
      <c r="A31" s="1">
        <v>45107</v>
      </c>
      <c r="B31" t="s">
        <v>1</v>
      </c>
      <c r="C31" t="s">
        <v>90</v>
      </c>
      <c r="D31" t="s">
        <v>152</v>
      </c>
      <c r="E31" t="s">
        <v>153</v>
      </c>
      <c r="F31" s="3">
        <v>4685</v>
      </c>
      <c r="G31" s="3">
        <v>4685</v>
      </c>
      <c r="H31" s="6">
        <f t="shared" si="0"/>
        <v>21</v>
      </c>
      <c r="I31" s="6">
        <f t="shared" si="1"/>
        <v>6</v>
      </c>
      <c r="J31">
        <f>COUNT(Copper!H31:X31)</f>
        <v>2</v>
      </c>
      <c r="K31">
        <f>COUNT(Cable!H31:W31)</f>
        <v>3</v>
      </c>
      <c r="L31">
        <f>COUNT(Fiber!H31:BH31)</f>
        <v>3</v>
      </c>
      <c r="M31">
        <f>COUNT(Satellite!H31:J31)</f>
        <v>3</v>
      </c>
      <c r="N31">
        <f>COUNT('Fixed Wireless'!H31:AX31)</f>
        <v>6</v>
      </c>
      <c r="O31">
        <f>COUNT('Mobile Voice'!I31:N31)</f>
        <v>4</v>
      </c>
    </row>
    <row r="32" spans="1:15" x14ac:dyDescent="0.35">
      <c r="A32" s="1">
        <v>45107</v>
      </c>
      <c r="B32" t="s">
        <v>1</v>
      </c>
      <c r="C32" t="s">
        <v>90</v>
      </c>
      <c r="D32" t="s">
        <v>154</v>
      </c>
      <c r="E32" t="s">
        <v>155</v>
      </c>
      <c r="F32" s="3">
        <v>2612</v>
      </c>
      <c r="G32" s="3">
        <v>2612</v>
      </c>
      <c r="H32" s="6">
        <f t="shared" si="0"/>
        <v>14</v>
      </c>
      <c r="I32" s="6">
        <f t="shared" si="1"/>
        <v>4</v>
      </c>
      <c r="J32">
        <f>COUNT(Copper!H32:X32)</f>
        <v>0</v>
      </c>
      <c r="K32">
        <f>COUNT(Cable!H32:W32)</f>
        <v>0</v>
      </c>
      <c r="L32">
        <f>COUNT(Fiber!H32:BH32)</f>
        <v>3</v>
      </c>
      <c r="M32">
        <f>COUNT(Satellite!H32:J32)</f>
        <v>3</v>
      </c>
      <c r="N32">
        <f>COUNT('Fixed Wireless'!H32:AX32)</f>
        <v>4</v>
      </c>
      <c r="O32">
        <f>COUNT('Mobile Voice'!I32:N32)</f>
        <v>4</v>
      </c>
    </row>
    <row r="33" spans="1:15" x14ac:dyDescent="0.35">
      <c r="A33" s="1">
        <v>45107</v>
      </c>
      <c r="B33" t="s">
        <v>1</v>
      </c>
      <c r="C33" t="s">
        <v>106</v>
      </c>
      <c r="D33" t="s">
        <v>156</v>
      </c>
      <c r="E33" t="s">
        <v>157</v>
      </c>
      <c r="F33" s="3">
        <v>263</v>
      </c>
      <c r="G33" s="3">
        <v>263</v>
      </c>
      <c r="H33" s="6">
        <f t="shared" si="0"/>
        <v>12</v>
      </c>
      <c r="I33" s="6">
        <f t="shared" si="1"/>
        <v>3</v>
      </c>
      <c r="J33">
        <f>COUNT(Copper!H33:X33)</f>
        <v>0</v>
      </c>
      <c r="K33">
        <f>COUNT(Cable!H33:W33)</f>
        <v>0</v>
      </c>
      <c r="L33">
        <f>COUNT(Fiber!H33:BH33)</f>
        <v>0</v>
      </c>
      <c r="M33">
        <f>COUNT(Satellite!H33:J33)</f>
        <v>3</v>
      </c>
      <c r="N33">
        <f>COUNT('Fixed Wireless'!H33:AX33)</f>
        <v>4</v>
      </c>
      <c r="O33">
        <f>COUNT('Mobile Voice'!I33:N33)</f>
        <v>5</v>
      </c>
    </row>
    <row r="34" spans="1:15" x14ac:dyDescent="0.35">
      <c r="A34" s="1">
        <v>45107</v>
      </c>
      <c r="B34" t="s">
        <v>1</v>
      </c>
      <c r="C34" t="s">
        <v>90</v>
      </c>
      <c r="D34" t="s">
        <v>158</v>
      </c>
      <c r="E34" t="s">
        <v>159</v>
      </c>
      <c r="F34" s="3">
        <v>6657</v>
      </c>
      <c r="G34" s="3">
        <v>6657</v>
      </c>
      <c r="H34" s="6">
        <f t="shared" si="0"/>
        <v>17</v>
      </c>
      <c r="I34" s="6">
        <f t="shared" si="1"/>
        <v>6</v>
      </c>
      <c r="J34">
        <f>COUNT(Copper!H34:X34)</f>
        <v>1</v>
      </c>
      <c r="K34">
        <f>COUNT(Cable!H34:W34)</f>
        <v>1</v>
      </c>
      <c r="L34">
        <f>COUNT(Fiber!H34:BH34)</f>
        <v>2</v>
      </c>
      <c r="M34">
        <f>COUNT(Satellite!H34:J34)</f>
        <v>3</v>
      </c>
      <c r="N34">
        <f>COUNT('Fixed Wireless'!H34:AX34)</f>
        <v>6</v>
      </c>
      <c r="O34">
        <f>COUNT('Mobile Voice'!I34:N34)</f>
        <v>4</v>
      </c>
    </row>
    <row r="35" spans="1:15" x14ac:dyDescent="0.35">
      <c r="A35" s="1">
        <v>45107</v>
      </c>
      <c r="B35" t="s">
        <v>1</v>
      </c>
      <c r="C35" t="s">
        <v>93</v>
      </c>
      <c r="D35" t="s">
        <v>160</v>
      </c>
      <c r="E35" t="s">
        <v>161</v>
      </c>
      <c r="F35" s="3">
        <v>65</v>
      </c>
      <c r="G35" s="3">
        <v>65</v>
      </c>
      <c r="H35" s="6">
        <f t="shared" si="0"/>
        <v>8</v>
      </c>
      <c r="I35" s="6">
        <f t="shared" si="1"/>
        <v>3</v>
      </c>
      <c r="J35">
        <f>COUNT(Copper!H35:X35)</f>
        <v>0</v>
      </c>
      <c r="K35">
        <f>COUNT(Cable!H35:W35)</f>
        <v>0</v>
      </c>
      <c r="L35">
        <f>COUNT(Fiber!H35:BH35)</f>
        <v>0</v>
      </c>
      <c r="M35">
        <f>COUNT(Satellite!H35:J35)</f>
        <v>3</v>
      </c>
      <c r="N35">
        <f>COUNT('Fixed Wireless'!H35:AX35)</f>
        <v>2</v>
      </c>
      <c r="O35">
        <f>COUNT('Mobile Voice'!I35:N35)</f>
        <v>3</v>
      </c>
    </row>
    <row r="36" spans="1:15" x14ac:dyDescent="0.35">
      <c r="A36" s="1">
        <v>45107</v>
      </c>
      <c r="B36" t="s">
        <v>1</v>
      </c>
      <c r="C36" t="s">
        <v>93</v>
      </c>
      <c r="D36" t="s">
        <v>162</v>
      </c>
      <c r="E36" t="s">
        <v>163</v>
      </c>
      <c r="F36" s="3">
        <v>1312</v>
      </c>
      <c r="G36" s="3">
        <v>1312</v>
      </c>
      <c r="H36" s="6">
        <f t="shared" si="0"/>
        <v>19</v>
      </c>
      <c r="I36" s="6">
        <f t="shared" si="1"/>
        <v>5</v>
      </c>
      <c r="J36">
        <f>COUNT(Copper!H36:X36)</f>
        <v>0</v>
      </c>
      <c r="K36">
        <f>COUNT(Cable!H36:W36)</f>
        <v>1</v>
      </c>
      <c r="L36">
        <f>COUNT(Fiber!H36:BH36)</f>
        <v>1</v>
      </c>
      <c r="M36">
        <f>COUNT(Satellite!H36:J36)</f>
        <v>3</v>
      </c>
      <c r="N36">
        <f>COUNT('Fixed Wireless'!H36:AX36)</f>
        <v>9</v>
      </c>
      <c r="O36">
        <f>COUNT('Mobile Voice'!I36:N36)</f>
        <v>5</v>
      </c>
    </row>
    <row r="37" spans="1:15" x14ac:dyDescent="0.35">
      <c r="A37" s="1">
        <v>45107</v>
      </c>
      <c r="B37" t="s">
        <v>1</v>
      </c>
      <c r="C37" t="s">
        <v>106</v>
      </c>
      <c r="D37" t="s">
        <v>164</v>
      </c>
      <c r="E37" t="s">
        <v>165</v>
      </c>
      <c r="F37" s="3">
        <v>950</v>
      </c>
      <c r="G37" s="3">
        <v>950</v>
      </c>
      <c r="H37" s="6">
        <f t="shared" si="0"/>
        <v>10</v>
      </c>
      <c r="I37" s="6">
        <f t="shared" si="1"/>
        <v>5</v>
      </c>
      <c r="J37">
        <f>COUNT(Copper!H37:X37)</f>
        <v>0</v>
      </c>
      <c r="K37">
        <f>COUNT(Cable!H37:W37)</f>
        <v>1</v>
      </c>
      <c r="L37">
        <f>COUNT(Fiber!H37:BH37)</f>
        <v>1</v>
      </c>
      <c r="M37">
        <f>COUNT(Satellite!H37:J37)</f>
        <v>3</v>
      </c>
      <c r="N37">
        <f>COUNT('Fixed Wireless'!H37:AX37)</f>
        <v>2</v>
      </c>
      <c r="O37">
        <f>COUNT('Mobile Voice'!I37:N37)</f>
        <v>3</v>
      </c>
    </row>
    <row r="38" spans="1:15" x14ac:dyDescent="0.35">
      <c r="A38" s="1">
        <v>45107</v>
      </c>
      <c r="B38" t="s">
        <v>1</v>
      </c>
      <c r="C38" t="s">
        <v>90</v>
      </c>
      <c r="D38" t="s">
        <v>166</v>
      </c>
      <c r="E38" t="s">
        <v>167</v>
      </c>
      <c r="F38" s="3">
        <v>8257</v>
      </c>
      <c r="G38" s="3">
        <v>8257</v>
      </c>
      <c r="H38" s="6">
        <f t="shared" si="0"/>
        <v>12</v>
      </c>
      <c r="I38" s="6">
        <f t="shared" si="1"/>
        <v>5</v>
      </c>
      <c r="J38">
        <f>COUNT(Copper!H38:X38)</f>
        <v>0</v>
      </c>
      <c r="K38">
        <f>COUNT(Cable!H38:W38)</f>
        <v>2</v>
      </c>
      <c r="L38">
        <f>COUNT(Fiber!H38:BH38)</f>
        <v>2</v>
      </c>
      <c r="M38">
        <f>COUNT(Satellite!H38:J38)</f>
        <v>3</v>
      </c>
      <c r="N38">
        <f>COUNT('Fixed Wireless'!H38:AX38)</f>
        <v>2</v>
      </c>
      <c r="O38">
        <f>COUNT('Mobile Voice'!I38:N38)</f>
        <v>3</v>
      </c>
    </row>
    <row r="39" spans="1:15" x14ac:dyDescent="0.35">
      <c r="A39" s="1">
        <v>45107</v>
      </c>
      <c r="B39" t="s">
        <v>1</v>
      </c>
      <c r="C39" t="s">
        <v>90</v>
      </c>
      <c r="D39" t="s">
        <v>168</v>
      </c>
      <c r="E39" t="s">
        <v>169</v>
      </c>
      <c r="F39" s="3">
        <v>514</v>
      </c>
      <c r="G39" s="3">
        <v>514</v>
      </c>
      <c r="H39" s="6">
        <f t="shared" si="0"/>
        <v>9</v>
      </c>
      <c r="I39" s="6">
        <f t="shared" si="1"/>
        <v>4</v>
      </c>
      <c r="J39">
        <f>COUNT(Copper!H39:X39)</f>
        <v>0</v>
      </c>
      <c r="K39">
        <f>COUNT(Cable!H39:W39)</f>
        <v>0</v>
      </c>
      <c r="L39">
        <f>COUNT(Fiber!H39:BH39)</f>
        <v>1</v>
      </c>
      <c r="M39">
        <f>COUNT(Satellite!H39:J39)</f>
        <v>3</v>
      </c>
      <c r="N39">
        <f>COUNT('Fixed Wireless'!H39:AX39)</f>
        <v>2</v>
      </c>
      <c r="O39">
        <f>COUNT('Mobile Voice'!I39:N39)</f>
        <v>3</v>
      </c>
    </row>
    <row r="40" spans="1:15" x14ac:dyDescent="0.35">
      <c r="A40" s="1">
        <v>45107</v>
      </c>
      <c r="B40" t="s">
        <v>1</v>
      </c>
      <c r="C40" t="s">
        <v>93</v>
      </c>
      <c r="D40" t="s">
        <v>170</v>
      </c>
      <c r="E40" t="s">
        <v>171</v>
      </c>
      <c r="F40" s="3">
        <v>1715</v>
      </c>
      <c r="G40" s="3">
        <v>1715</v>
      </c>
      <c r="H40" s="6">
        <f t="shared" si="0"/>
        <v>10</v>
      </c>
      <c r="I40" s="6">
        <f t="shared" si="1"/>
        <v>4</v>
      </c>
      <c r="J40">
        <f>COUNT(Copper!H40:X40)</f>
        <v>0</v>
      </c>
      <c r="K40">
        <f>COUNT(Cable!H40:W40)</f>
        <v>2</v>
      </c>
      <c r="L40">
        <f>COUNT(Fiber!H40:BH40)</f>
        <v>0</v>
      </c>
      <c r="M40">
        <f>COUNT(Satellite!H40:J40)</f>
        <v>3</v>
      </c>
      <c r="N40">
        <f>COUNT('Fixed Wireless'!H40:AX40)</f>
        <v>2</v>
      </c>
      <c r="O40">
        <f>COUNT('Mobile Voice'!I40:N40)</f>
        <v>3</v>
      </c>
    </row>
    <row r="41" spans="1:15" x14ac:dyDescent="0.35">
      <c r="A41" s="1">
        <v>45107</v>
      </c>
      <c r="B41" t="s">
        <v>1</v>
      </c>
      <c r="C41" t="s">
        <v>90</v>
      </c>
      <c r="D41" t="s">
        <v>172</v>
      </c>
      <c r="E41" t="s">
        <v>173</v>
      </c>
      <c r="F41" s="3">
        <v>3321</v>
      </c>
      <c r="G41" s="3">
        <v>3321</v>
      </c>
      <c r="H41" s="6">
        <f t="shared" si="0"/>
        <v>12</v>
      </c>
      <c r="I41" s="6">
        <f t="shared" si="1"/>
        <v>5</v>
      </c>
      <c r="J41">
        <f>COUNT(Copper!H41:X41)</f>
        <v>0</v>
      </c>
      <c r="K41">
        <f>COUNT(Cable!H41:W41)</f>
        <v>1</v>
      </c>
      <c r="L41">
        <f>COUNT(Fiber!H41:BH41)</f>
        <v>3</v>
      </c>
      <c r="M41">
        <f>COUNT(Satellite!H41:J41)</f>
        <v>3</v>
      </c>
      <c r="N41">
        <f>COUNT('Fixed Wireless'!H41:AX41)</f>
        <v>2</v>
      </c>
      <c r="O41">
        <f>COUNT('Mobile Voice'!I41:N41)</f>
        <v>3</v>
      </c>
    </row>
    <row r="42" spans="1:15" x14ac:dyDescent="0.35">
      <c r="A42" s="1">
        <v>45107</v>
      </c>
      <c r="B42" t="s">
        <v>1</v>
      </c>
      <c r="C42" t="s">
        <v>93</v>
      </c>
      <c r="D42" t="s">
        <v>174</v>
      </c>
      <c r="E42" t="s">
        <v>175</v>
      </c>
      <c r="F42" s="3">
        <v>476</v>
      </c>
      <c r="G42" s="3">
        <v>476</v>
      </c>
      <c r="H42" s="6">
        <f t="shared" si="0"/>
        <v>11</v>
      </c>
      <c r="I42" s="6">
        <f t="shared" si="1"/>
        <v>4</v>
      </c>
      <c r="J42">
        <f>COUNT(Copper!H42:X42)</f>
        <v>0</v>
      </c>
      <c r="K42">
        <f>COUNT(Cable!H42:W42)</f>
        <v>1</v>
      </c>
      <c r="L42">
        <f>COUNT(Fiber!H42:BH42)</f>
        <v>0</v>
      </c>
      <c r="M42">
        <f>COUNT(Satellite!H42:J42)</f>
        <v>3</v>
      </c>
      <c r="N42">
        <f>COUNT('Fixed Wireless'!H42:AX42)</f>
        <v>3</v>
      </c>
      <c r="O42">
        <f>COUNT('Mobile Voice'!I42:N42)</f>
        <v>4</v>
      </c>
    </row>
    <row r="43" spans="1:15" x14ac:dyDescent="0.35">
      <c r="A43" s="1">
        <v>45107</v>
      </c>
      <c r="B43" t="s">
        <v>1</v>
      </c>
      <c r="C43" t="s">
        <v>90</v>
      </c>
      <c r="D43" t="s">
        <v>176</v>
      </c>
      <c r="E43" t="s">
        <v>177</v>
      </c>
      <c r="F43" s="3">
        <v>5789</v>
      </c>
      <c r="G43" s="3">
        <v>5789</v>
      </c>
      <c r="H43" s="6">
        <f t="shared" si="0"/>
        <v>13</v>
      </c>
      <c r="I43" s="6">
        <f t="shared" si="1"/>
        <v>5</v>
      </c>
      <c r="J43">
        <f>COUNT(Copper!H43:X43)</f>
        <v>0</v>
      </c>
      <c r="K43">
        <f>COUNT(Cable!H43:W43)</f>
        <v>1</v>
      </c>
      <c r="L43">
        <f>COUNT(Fiber!H43:BH43)</f>
        <v>2</v>
      </c>
      <c r="M43">
        <f>COUNT(Satellite!H43:J43)</f>
        <v>3</v>
      </c>
      <c r="N43">
        <f>COUNT('Fixed Wireless'!H43:AX43)</f>
        <v>3</v>
      </c>
      <c r="O43">
        <f>COUNT('Mobile Voice'!I43:N43)</f>
        <v>4</v>
      </c>
    </row>
    <row r="44" spans="1:15" x14ac:dyDescent="0.35">
      <c r="A44" s="1">
        <v>45107</v>
      </c>
      <c r="B44" t="s">
        <v>1</v>
      </c>
      <c r="C44" t="s">
        <v>93</v>
      </c>
      <c r="D44" t="s">
        <v>178</v>
      </c>
      <c r="E44" t="s">
        <v>179</v>
      </c>
      <c r="F44" s="3">
        <v>1175</v>
      </c>
      <c r="G44" s="3">
        <v>1175</v>
      </c>
      <c r="H44" s="6">
        <f t="shared" si="0"/>
        <v>15</v>
      </c>
      <c r="I44" s="6">
        <f t="shared" si="1"/>
        <v>5</v>
      </c>
      <c r="J44">
        <f>COUNT(Copper!H44:X44)</f>
        <v>0</v>
      </c>
      <c r="K44">
        <f>COUNT(Cable!H44:W44)</f>
        <v>2</v>
      </c>
      <c r="L44">
        <f>COUNT(Fiber!H44:BH44)</f>
        <v>3</v>
      </c>
      <c r="M44">
        <f>COUNT(Satellite!H44:J44)</f>
        <v>3</v>
      </c>
      <c r="N44">
        <f>COUNT('Fixed Wireless'!H44:AX44)</f>
        <v>3</v>
      </c>
      <c r="O44">
        <f>COUNT('Mobile Voice'!I44:N44)</f>
        <v>4</v>
      </c>
    </row>
    <row r="45" spans="1:15" x14ac:dyDescent="0.35">
      <c r="A45" s="1">
        <v>45107</v>
      </c>
      <c r="B45" t="s">
        <v>1</v>
      </c>
      <c r="C45" t="s">
        <v>180</v>
      </c>
      <c r="D45" t="s">
        <v>181</v>
      </c>
      <c r="E45" t="s">
        <v>182</v>
      </c>
      <c r="F45" s="3">
        <v>1071</v>
      </c>
      <c r="G45" s="3">
        <v>1071</v>
      </c>
      <c r="H45" s="6">
        <f t="shared" si="0"/>
        <v>18</v>
      </c>
      <c r="I45" s="6">
        <f t="shared" si="1"/>
        <v>5</v>
      </c>
      <c r="J45">
        <f>COUNT(Copper!H45:X45)</f>
        <v>0</v>
      </c>
      <c r="K45">
        <f>COUNT(Cable!H45:W45)</f>
        <v>2</v>
      </c>
      <c r="L45">
        <f>COUNT(Fiber!H45:BH45)</f>
        <v>2</v>
      </c>
      <c r="M45">
        <f>COUNT(Satellite!H45:J45)</f>
        <v>3</v>
      </c>
      <c r="N45">
        <f>COUNT('Fixed Wireless'!H45:AX45)</f>
        <v>7</v>
      </c>
      <c r="O45">
        <f>COUNT('Mobile Voice'!I45:N45)</f>
        <v>4</v>
      </c>
    </row>
    <row r="46" spans="1:15" x14ac:dyDescent="0.35">
      <c r="A46" s="1">
        <v>45107</v>
      </c>
      <c r="B46" t="s">
        <v>1</v>
      </c>
      <c r="C46" t="s">
        <v>90</v>
      </c>
      <c r="D46" t="s">
        <v>183</v>
      </c>
      <c r="E46" t="s">
        <v>184</v>
      </c>
      <c r="F46" s="3">
        <v>9150</v>
      </c>
      <c r="G46" s="3">
        <v>9150</v>
      </c>
      <c r="H46" s="6">
        <f t="shared" si="0"/>
        <v>13</v>
      </c>
      <c r="I46" s="6">
        <f t="shared" si="1"/>
        <v>6</v>
      </c>
      <c r="J46">
        <f>COUNT(Copper!H46:X46)</f>
        <v>1</v>
      </c>
      <c r="K46">
        <f>COUNT(Cable!H46:W46)</f>
        <v>2</v>
      </c>
      <c r="L46">
        <f>COUNT(Fiber!H46:BH46)</f>
        <v>2</v>
      </c>
      <c r="M46">
        <f>COUNT(Satellite!H46:J46)</f>
        <v>3</v>
      </c>
      <c r="N46">
        <f>COUNT('Fixed Wireless'!H46:AX46)</f>
        <v>2</v>
      </c>
      <c r="O46">
        <f>COUNT('Mobile Voice'!I46:N46)</f>
        <v>3</v>
      </c>
    </row>
    <row r="47" spans="1:15" x14ac:dyDescent="0.35">
      <c r="A47" s="1">
        <v>45107</v>
      </c>
      <c r="B47" t="s">
        <v>1</v>
      </c>
      <c r="C47" t="s">
        <v>106</v>
      </c>
      <c r="D47" t="s">
        <v>185</v>
      </c>
      <c r="E47" t="s">
        <v>186</v>
      </c>
      <c r="F47" s="3">
        <v>627</v>
      </c>
      <c r="G47" s="3">
        <v>627</v>
      </c>
      <c r="H47" s="6">
        <f t="shared" si="0"/>
        <v>13</v>
      </c>
      <c r="I47" s="6">
        <f t="shared" si="1"/>
        <v>5</v>
      </c>
      <c r="J47">
        <f>COUNT(Copper!H47:X47)</f>
        <v>0</v>
      </c>
      <c r="K47">
        <f>COUNT(Cable!H47:W47)</f>
        <v>1</v>
      </c>
      <c r="L47">
        <f>COUNT(Fiber!H47:BH47)</f>
        <v>1</v>
      </c>
      <c r="M47">
        <f>COUNT(Satellite!H47:J47)</f>
        <v>3</v>
      </c>
      <c r="N47">
        <f>COUNT('Fixed Wireless'!H47:AX47)</f>
        <v>4</v>
      </c>
      <c r="O47">
        <f>COUNT('Mobile Voice'!I47:N47)</f>
        <v>4</v>
      </c>
    </row>
    <row r="48" spans="1:15" x14ac:dyDescent="0.35">
      <c r="A48" s="1">
        <v>45107</v>
      </c>
      <c r="B48" t="s">
        <v>1</v>
      </c>
      <c r="C48" t="s">
        <v>90</v>
      </c>
      <c r="D48" t="s">
        <v>187</v>
      </c>
      <c r="E48" t="s">
        <v>188</v>
      </c>
      <c r="F48" s="3">
        <v>7983</v>
      </c>
      <c r="G48" s="3">
        <v>7983</v>
      </c>
      <c r="H48" s="6">
        <f t="shared" si="0"/>
        <v>20</v>
      </c>
      <c r="I48" s="6">
        <f t="shared" si="1"/>
        <v>5</v>
      </c>
      <c r="J48">
        <f>COUNT(Copper!H48:X48)</f>
        <v>0</v>
      </c>
      <c r="K48">
        <f>COUNT(Cable!H48:W48)</f>
        <v>1</v>
      </c>
      <c r="L48">
        <f>COUNT(Fiber!H48:BH48)</f>
        <v>3</v>
      </c>
      <c r="M48">
        <f>COUNT(Satellite!H48:J48)</f>
        <v>3</v>
      </c>
      <c r="N48">
        <f>COUNT('Fixed Wireless'!H48:AX48)</f>
        <v>8</v>
      </c>
      <c r="O48">
        <f>COUNT('Mobile Voice'!I48:N48)</f>
        <v>5</v>
      </c>
    </row>
    <row r="49" spans="1:15" x14ac:dyDescent="0.35">
      <c r="A49" s="1">
        <v>45107</v>
      </c>
      <c r="B49" t="s">
        <v>1</v>
      </c>
      <c r="C49" t="s">
        <v>93</v>
      </c>
      <c r="D49" t="s">
        <v>189</v>
      </c>
      <c r="E49" t="s">
        <v>190</v>
      </c>
      <c r="F49" s="3">
        <v>2577</v>
      </c>
      <c r="G49" s="3">
        <v>2577</v>
      </c>
      <c r="H49" s="6">
        <f t="shared" si="0"/>
        <v>15</v>
      </c>
      <c r="I49" s="6">
        <f t="shared" si="1"/>
        <v>4</v>
      </c>
      <c r="J49">
        <f>COUNT(Copper!H49:X49)</f>
        <v>0</v>
      </c>
      <c r="K49">
        <f>COUNT(Cable!H49:W49)</f>
        <v>0</v>
      </c>
      <c r="L49">
        <f>COUNT(Fiber!H49:BH49)</f>
        <v>1</v>
      </c>
      <c r="M49">
        <f>COUNT(Satellite!H49:J49)</f>
        <v>3</v>
      </c>
      <c r="N49">
        <f>COUNT('Fixed Wireless'!H49:AX49)</f>
        <v>6</v>
      </c>
      <c r="O49">
        <f>COUNT('Mobile Voice'!I49:N49)</f>
        <v>5</v>
      </c>
    </row>
    <row r="50" spans="1:15" x14ac:dyDescent="0.35">
      <c r="A50" s="1">
        <v>45107</v>
      </c>
      <c r="B50" t="s">
        <v>1</v>
      </c>
      <c r="C50" t="s">
        <v>90</v>
      </c>
      <c r="D50" t="s">
        <v>191</v>
      </c>
      <c r="E50" t="s">
        <v>192</v>
      </c>
      <c r="F50" s="3">
        <v>2171</v>
      </c>
      <c r="G50" s="3">
        <v>2171</v>
      </c>
      <c r="H50" s="6">
        <f t="shared" si="0"/>
        <v>14</v>
      </c>
      <c r="I50" s="6">
        <f t="shared" si="1"/>
        <v>4</v>
      </c>
      <c r="J50">
        <f>COUNT(Copper!H50:X50)</f>
        <v>0</v>
      </c>
      <c r="K50">
        <f>COUNT(Cable!H50:W50)</f>
        <v>0</v>
      </c>
      <c r="L50">
        <f>COUNT(Fiber!H50:BH50)</f>
        <v>3</v>
      </c>
      <c r="M50">
        <f>COUNT(Satellite!H50:J50)</f>
        <v>3</v>
      </c>
      <c r="N50">
        <f>COUNT('Fixed Wireless'!H50:AX50)</f>
        <v>4</v>
      </c>
      <c r="O50">
        <f>COUNT('Mobile Voice'!I50:N50)</f>
        <v>4</v>
      </c>
    </row>
    <row r="51" spans="1:15" x14ac:dyDescent="0.35">
      <c r="A51" s="1">
        <v>45107</v>
      </c>
      <c r="B51" t="s">
        <v>1</v>
      </c>
      <c r="C51" t="s">
        <v>93</v>
      </c>
      <c r="D51" t="s">
        <v>193</v>
      </c>
      <c r="E51" t="s">
        <v>194</v>
      </c>
      <c r="F51" s="3">
        <v>572</v>
      </c>
      <c r="G51" s="3">
        <v>572</v>
      </c>
      <c r="H51" s="6">
        <f t="shared" si="0"/>
        <v>14</v>
      </c>
      <c r="I51" s="6">
        <f t="shared" si="1"/>
        <v>3</v>
      </c>
      <c r="J51">
        <f>COUNT(Copper!H51:X51)</f>
        <v>0</v>
      </c>
      <c r="K51">
        <f>COUNT(Cable!H51:W51)</f>
        <v>0</v>
      </c>
      <c r="L51">
        <f>COUNT(Fiber!H51:BH51)</f>
        <v>0</v>
      </c>
      <c r="M51">
        <f>COUNT(Satellite!H51:J51)</f>
        <v>3</v>
      </c>
      <c r="N51">
        <f>COUNT('Fixed Wireless'!H51:AX51)</f>
        <v>6</v>
      </c>
      <c r="O51">
        <f>COUNT('Mobile Voice'!I51:N51)</f>
        <v>5</v>
      </c>
    </row>
    <row r="52" spans="1:15" x14ac:dyDescent="0.35">
      <c r="A52" s="1">
        <v>45107</v>
      </c>
      <c r="B52" t="s">
        <v>1</v>
      </c>
      <c r="C52" t="s">
        <v>90</v>
      </c>
      <c r="D52" t="s">
        <v>195</v>
      </c>
      <c r="E52" t="s">
        <v>196</v>
      </c>
      <c r="F52" s="3">
        <v>3202</v>
      </c>
      <c r="G52" s="3">
        <v>3202</v>
      </c>
      <c r="H52" s="6">
        <f t="shared" si="0"/>
        <v>16</v>
      </c>
      <c r="I52" s="6">
        <f t="shared" si="1"/>
        <v>5</v>
      </c>
      <c r="J52">
        <f>COUNT(Copper!H52:X52)</f>
        <v>1</v>
      </c>
      <c r="K52">
        <f>COUNT(Cable!H52:W52)</f>
        <v>0</v>
      </c>
      <c r="L52">
        <f>COUNT(Fiber!H52:BH52)</f>
        <v>2</v>
      </c>
      <c r="M52">
        <f>COUNT(Satellite!H52:J52)</f>
        <v>3</v>
      </c>
      <c r="N52">
        <f>COUNT('Fixed Wireless'!H52:AX52)</f>
        <v>5</v>
      </c>
      <c r="O52">
        <f>COUNT('Mobile Voice'!I52:N52)</f>
        <v>5</v>
      </c>
    </row>
    <row r="53" spans="1:15" x14ac:dyDescent="0.35">
      <c r="A53" s="1">
        <v>45107</v>
      </c>
      <c r="B53" t="s">
        <v>1</v>
      </c>
      <c r="C53" t="s">
        <v>93</v>
      </c>
      <c r="D53" t="s">
        <v>197</v>
      </c>
      <c r="E53" t="s">
        <v>198</v>
      </c>
      <c r="F53" s="3">
        <v>4865</v>
      </c>
      <c r="G53" s="3">
        <v>4865</v>
      </c>
      <c r="H53" s="6">
        <f t="shared" si="0"/>
        <v>12</v>
      </c>
      <c r="I53" s="6">
        <f t="shared" si="1"/>
        <v>5</v>
      </c>
      <c r="J53">
        <f>COUNT(Copper!H53:X53)</f>
        <v>0</v>
      </c>
      <c r="K53">
        <f>COUNT(Cable!H53:W53)</f>
        <v>1</v>
      </c>
      <c r="L53">
        <f>COUNT(Fiber!H53:BH53)</f>
        <v>1</v>
      </c>
      <c r="M53">
        <f>COUNT(Satellite!H53:J53)</f>
        <v>3</v>
      </c>
      <c r="N53">
        <f>COUNT('Fixed Wireless'!H53:AX53)</f>
        <v>3</v>
      </c>
      <c r="O53">
        <f>COUNT('Mobile Voice'!I53:N53)</f>
        <v>4</v>
      </c>
    </row>
    <row r="54" spans="1:15" x14ac:dyDescent="0.35">
      <c r="A54" s="1">
        <v>45107</v>
      </c>
      <c r="B54" t="s">
        <v>1</v>
      </c>
      <c r="C54" t="s">
        <v>93</v>
      </c>
      <c r="D54" t="s">
        <v>199</v>
      </c>
      <c r="E54" t="s">
        <v>200</v>
      </c>
      <c r="F54" s="3">
        <v>390</v>
      </c>
      <c r="G54" s="3">
        <v>390</v>
      </c>
      <c r="H54" s="6">
        <f t="shared" si="0"/>
        <v>17</v>
      </c>
      <c r="I54" s="6">
        <f t="shared" si="1"/>
        <v>4</v>
      </c>
      <c r="J54">
        <f>COUNT(Copper!H54:X54)</f>
        <v>0</v>
      </c>
      <c r="K54">
        <f>COUNT(Cable!H54:W54)</f>
        <v>0</v>
      </c>
      <c r="L54">
        <f>COUNT(Fiber!H54:BH54)</f>
        <v>1</v>
      </c>
      <c r="M54">
        <f>COUNT(Satellite!H54:J54)</f>
        <v>3</v>
      </c>
      <c r="N54">
        <f>COUNT('Fixed Wireless'!H54:AX54)</f>
        <v>8</v>
      </c>
      <c r="O54">
        <f>COUNT('Mobile Voice'!I54:N54)</f>
        <v>5</v>
      </c>
    </row>
    <row r="55" spans="1:15" x14ac:dyDescent="0.35">
      <c r="A55" s="1">
        <v>45107</v>
      </c>
      <c r="B55" t="s">
        <v>1</v>
      </c>
      <c r="C55" t="s">
        <v>90</v>
      </c>
      <c r="D55" t="s">
        <v>201</v>
      </c>
      <c r="E55" t="s">
        <v>202</v>
      </c>
      <c r="F55" s="3">
        <v>8772</v>
      </c>
      <c r="G55" s="3">
        <v>8772</v>
      </c>
      <c r="H55" s="6">
        <f t="shared" si="0"/>
        <v>11</v>
      </c>
      <c r="I55" s="6">
        <f t="shared" si="1"/>
        <v>5</v>
      </c>
      <c r="J55">
        <f>COUNT(Copper!H55:X55)</f>
        <v>0</v>
      </c>
      <c r="K55">
        <f>COUNT(Cable!H55:W55)</f>
        <v>1</v>
      </c>
      <c r="L55">
        <f>COUNT(Fiber!H55:BH55)</f>
        <v>1</v>
      </c>
      <c r="M55">
        <f>COUNT(Satellite!H55:J55)</f>
        <v>3</v>
      </c>
      <c r="N55">
        <f>COUNT('Fixed Wireless'!H55:AX55)</f>
        <v>3</v>
      </c>
      <c r="O55">
        <f>COUNT('Mobile Voice'!I55:N55)</f>
        <v>3</v>
      </c>
    </row>
    <row r="56" spans="1:15" x14ac:dyDescent="0.35">
      <c r="A56" s="1">
        <v>45107</v>
      </c>
      <c r="B56" t="s">
        <v>1</v>
      </c>
      <c r="C56" t="s">
        <v>90</v>
      </c>
      <c r="D56" t="s">
        <v>203</v>
      </c>
      <c r="E56" t="s">
        <v>204</v>
      </c>
      <c r="F56" s="3">
        <v>3901</v>
      </c>
      <c r="G56" s="3">
        <v>3901</v>
      </c>
      <c r="H56" s="6">
        <f t="shared" si="0"/>
        <v>19</v>
      </c>
      <c r="I56" s="6">
        <f t="shared" si="1"/>
        <v>6</v>
      </c>
      <c r="J56">
        <f>COUNT(Copper!H56:X56)</f>
        <v>1</v>
      </c>
      <c r="K56">
        <f>COUNT(Cable!H56:W56)</f>
        <v>1</v>
      </c>
      <c r="L56">
        <f>COUNT(Fiber!H56:BH56)</f>
        <v>3</v>
      </c>
      <c r="M56">
        <f>COUNT(Satellite!H56:J56)</f>
        <v>3</v>
      </c>
      <c r="N56">
        <f>COUNT('Fixed Wireless'!H56:AX56)</f>
        <v>6</v>
      </c>
      <c r="O56">
        <f>COUNT('Mobile Voice'!I56:N56)</f>
        <v>5</v>
      </c>
    </row>
    <row r="57" spans="1:15" x14ac:dyDescent="0.35">
      <c r="A57" s="1">
        <v>45107</v>
      </c>
      <c r="B57" t="s">
        <v>1</v>
      </c>
      <c r="C57" t="s">
        <v>117</v>
      </c>
      <c r="D57" t="s">
        <v>205</v>
      </c>
      <c r="E57" t="s">
        <v>206</v>
      </c>
      <c r="F57" s="3">
        <v>3679</v>
      </c>
      <c r="G57" s="3">
        <v>3679</v>
      </c>
      <c r="H57" s="6">
        <f t="shared" si="0"/>
        <v>17</v>
      </c>
      <c r="I57" s="6">
        <f t="shared" si="1"/>
        <v>6</v>
      </c>
      <c r="J57">
        <f>COUNT(Copper!H57:X57)</f>
        <v>1</v>
      </c>
      <c r="K57">
        <f>COUNT(Cable!H57:W57)</f>
        <v>1</v>
      </c>
      <c r="L57">
        <f>COUNT(Fiber!H57:BH57)</f>
        <v>3</v>
      </c>
      <c r="M57">
        <f>COUNT(Satellite!H57:J57)</f>
        <v>3</v>
      </c>
      <c r="N57">
        <f>COUNT('Fixed Wireless'!H57:AX57)</f>
        <v>6</v>
      </c>
      <c r="O57">
        <f>COUNT('Mobile Voice'!I57:N57)</f>
        <v>3</v>
      </c>
    </row>
    <row r="58" spans="1:15" x14ac:dyDescent="0.35">
      <c r="A58" s="1">
        <v>45107</v>
      </c>
      <c r="B58" t="s">
        <v>1</v>
      </c>
      <c r="C58" t="s">
        <v>90</v>
      </c>
      <c r="D58" t="s">
        <v>207</v>
      </c>
      <c r="E58" t="s">
        <v>208</v>
      </c>
      <c r="F58" s="3">
        <v>1104</v>
      </c>
      <c r="G58" s="3">
        <v>1104</v>
      </c>
      <c r="H58" s="6">
        <f t="shared" si="0"/>
        <v>13</v>
      </c>
      <c r="I58" s="6">
        <f t="shared" si="1"/>
        <v>5</v>
      </c>
      <c r="J58">
        <f>COUNT(Copper!H58:X58)</f>
        <v>0</v>
      </c>
      <c r="K58">
        <f>COUNT(Cable!H58:W58)</f>
        <v>1</v>
      </c>
      <c r="L58">
        <f>COUNT(Fiber!H58:BH58)</f>
        <v>1</v>
      </c>
      <c r="M58">
        <f>COUNT(Satellite!H58:J58)</f>
        <v>3</v>
      </c>
      <c r="N58">
        <f>COUNT('Fixed Wireless'!H58:AX58)</f>
        <v>4</v>
      </c>
      <c r="O58">
        <f>COUNT('Mobile Voice'!I58:N58)</f>
        <v>4</v>
      </c>
    </row>
    <row r="59" spans="1:15" x14ac:dyDescent="0.35">
      <c r="A59" s="1">
        <v>45107</v>
      </c>
      <c r="B59" t="s">
        <v>1</v>
      </c>
      <c r="C59" t="s">
        <v>93</v>
      </c>
      <c r="D59" t="s">
        <v>209</v>
      </c>
      <c r="E59" t="s">
        <v>210</v>
      </c>
      <c r="F59" s="3">
        <v>268</v>
      </c>
      <c r="G59" s="3">
        <v>268</v>
      </c>
      <c r="H59" s="6">
        <f t="shared" si="0"/>
        <v>13</v>
      </c>
      <c r="I59" s="6">
        <f t="shared" si="1"/>
        <v>5</v>
      </c>
      <c r="J59">
        <f>COUNT(Copper!H59:X59)</f>
        <v>1</v>
      </c>
      <c r="K59">
        <f>COUNT(Cable!H59:W59)</f>
        <v>0</v>
      </c>
      <c r="L59">
        <f>COUNT(Fiber!H59:BH59)</f>
        <v>1</v>
      </c>
      <c r="M59">
        <f>COUNT(Satellite!H59:J59)</f>
        <v>3</v>
      </c>
      <c r="N59">
        <f>COUNT('Fixed Wireless'!H59:AX59)</f>
        <v>4</v>
      </c>
      <c r="O59">
        <f>COUNT('Mobile Voice'!I59:N59)</f>
        <v>4</v>
      </c>
    </row>
    <row r="60" spans="1:15" x14ac:dyDescent="0.35">
      <c r="A60" s="1">
        <v>45107</v>
      </c>
      <c r="B60" t="s">
        <v>1</v>
      </c>
      <c r="C60" t="s">
        <v>90</v>
      </c>
      <c r="D60" t="s">
        <v>211</v>
      </c>
      <c r="E60" t="s">
        <v>212</v>
      </c>
      <c r="F60" s="3">
        <v>15939</v>
      </c>
      <c r="G60" s="3">
        <v>15939</v>
      </c>
      <c r="H60" s="6">
        <f t="shared" si="0"/>
        <v>12</v>
      </c>
      <c r="I60" s="6">
        <f t="shared" si="1"/>
        <v>6</v>
      </c>
      <c r="J60">
        <f>COUNT(Copper!H60:X60)</f>
        <v>1</v>
      </c>
      <c r="K60">
        <f>COUNT(Cable!H60:W60)</f>
        <v>1</v>
      </c>
      <c r="L60">
        <f>COUNT(Fiber!H60:BH60)</f>
        <v>2</v>
      </c>
      <c r="M60">
        <f>COUNT(Satellite!H60:J60)</f>
        <v>3</v>
      </c>
      <c r="N60">
        <f>COUNT('Fixed Wireless'!H60:AX60)</f>
        <v>2</v>
      </c>
      <c r="O60">
        <f>COUNT('Mobile Voice'!I60:N60)</f>
        <v>3</v>
      </c>
    </row>
    <row r="61" spans="1:15" x14ac:dyDescent="0.35">
      <c r="A61" s="1">
        <v>45107</v>
      </c>
      <c r="B61" t="s">
        <v>1</v>
      </c>
      <c r="C61" t="s">
        <v>93</v>
      </c>
      <c r="D61" t="s">
        <v>213</v>
      </c>
      <c r="E61" t="s">
        <v>214</v>
      </c>
      <c r="F61" s="3">
        <v>3235</v>
      </c>
      <c r="G61" s="3">
        <v>3235</v>
      </c>
      <c r="H61" s="6">
        <f t="shared" si="0"/>
        <v>10</v>
      </c>
      <c r="I61" s="6">
        <f t="shared" si="1"/>
        <v>4</v>
      </c>
      <c r="J61">
        <f>COUNT(Copper!H61:X61)</f>
        <v>0</v>
      </c>
      <c r="K61">
        <f>COUNT(Cable!H61:W61)</f>
        <v>2</v>
      </c>
      <c r="L61">
        <f>COUNT(Fiber!H61:BH61)</f>
        <v>0</v>
      </c>
      <c r="M61">
        <f>COUNT(Satellite!H61:J61)</f>
        <v>3</v>
      </c>
      <c r="N61">
        <f>COUNT('Fixed Wireless'!H61:AX61)</f>
        <v>2</v>
      </c>
      <c r="O61">
        <f>COUNT('Mobile Voice'!I61:N61)</f>
        <v>3</v>
      </c>
    </row>
    <row r="62" spans="1:15" x14ac:dyDescent="0.35">
      <c r="A62" s="1">
        <v>45107</v>
      </c>
      <c r="B62" t="s">
        <v>1</v>
      </c>
      <c r="C62" t="s">
        <v>117</v>
      </c>
      <c r="D62" t="s">
        <v>215</v>
      </c>
      <c r="E62" t="s">
        <v>216</v>
      </c>
      <c r="F62" s="3">
        <v>4932</v>
      </c>
      <c r="G62" s="3">
        <v>4932</v>
      </c>
      <c r="H62" s="6">
        <f t="shared" si="0"/>
        <v>13</v>
      </c>
      <c r="I62" s="6">
        <f t="shared" si="1"/>
        <v>5</v>
      </c>
      <c r="J62">
        <f>COUNT(Copper!H62:X62)</f>
        <v>0</v>
      </c>
      <c r="K62">
        <f>COUNT(Cable!H62:W62)</f>
        <v>1</v>
      </c>
      <c r="L62">
        <f>COUNT(Fiber!H62:BH62)</f>
        <v>1</v>
      </c>
      <c r="M62">
        <f>COUNT(Satellite!H62:J62)</f>
        <v>3</v>
      </c>
      <c r="N62">
        <f>COUNT('Fixed Wireless'!H62:AX62)</f>
        <v>5</v>
      </c>
      <c r="O62">
        <f>COUNT('Mobile Voice'!I62:N62)</f>
        <v>3</v>
      </c>
    </row>
    <row r="63" spans="1:15" x14ac:dyDescent="0.35">
      <c r="A63" s="1">
        <v>45107</v>
      </c>
      <c r="B63" t="s">
        <v>1</v>
      </c>
      <c r="C63" t="s">
        <v>93</v>
      </c>
      <c r="D63" t="s">
        <v>217</v>
      </c>
      <c r="E63" t="s">
        <v>218</v>
      </c>
      <c r="F63" s="3">
        <v>3278</v>
      </c>
      <c r="G63" s="3">
        <v>3278</v>
      </c>
      <c r="H63" s="6">
        <f t="shared" si="0"/>
        <v>10</v>
      </c>
      <c r="I63" s="6">
        <f t="shared" si="1"/>
        <v>3</v>
      </c>
      <c r="J63">
        <f>COUNT(Copper!H63:X63)</f>
        <v>0</v>
      </c>
      <c r="K63">
        <f>COUNT(Cable!H63:W63)</f>
        <v>0</v>
      </c>
      <c r="L63">
        <f>COUNT(Fiber!H63:BH63)</f>
        <v>0</v>
      </c>
      <c r="M63">
        <f>COUNT(Satellite!H63:J63)</f>
        <v>3</v>
      </c>
      <c r="N63">
        <f>COUNT('Fixed Wireless'!H63:AX63)</f>
        <v>4</v>
      </c>
      <c r="O63">
        <f>COUNT('Mobile Voice'!I63:N63)</f>
        <v>3</v>
      </c>
    </row>
    <row r="64" spans="1:15" x14ac:dyDescent="0.35">
      <c r="A64" s="1">
        <v>45107</v>
      </c>
      <c r="B64" t="s">
        <v>1</v>
      </c>
      <c r="C64" t="s">
        <v>106</v>
      </c>
      <c r="D64" t="s">
        <v>219</v>
      </c>
      <c r="E64" t="s">
        <v>220</v>
      </c>
      <c r="F64" s="3">
        <v>4511</v>
      </c>
      <c r="G64" s="3">
        <v>4511</v>
      </c>
      <c r="H64" s="6">
        <f t="shared" si="0"/>
        <v>20</v>
      </c>
      <c r="I64" s="6">
        <f t="shared" si="1"/>
        <v>5</v>
      </c>
      <c r="J64">
        <f>COUNT(Copper!H64:X64)</f>
        <v>0</v>
      </c>
      <c r="K64">
        <f>COUNT(Cable!H64:W64)</f>
        <v>1</v>
      </c>
      <c r="L64">
        <f>COUNT(Fiber!H64:BH64)</f>
        <v>4</v>
      </c>
      <c r="M64">
        <f>COUNT(Satellite!H64:J64)</f>
        <v>3</v>
      </c>
      <c r="N64">
        <f>COUNT('Fixed Wireless'!H64:AX64)</f>
        <v>7</v>
      </c>
      <c r="O64">
        <f>COUNT('Mobile Voice'!I64:N64)</f>
        <v>5</v>
      </c>
    </row>
    <row r="65" spans="1:15" x14ac:dyDescent="0.35">
      <c r="A65" s="1">
        <v>45107</v>
      </c>
      <c r="B65" t="s">
        <v>1</v>
      </c>
      <c r="C65" t="s">
        <v>93</v>
      </c>
      <c r="D65" t="s">
        <v>221</v>
      </c>
      <c r="E65" t="s">
        <v>222</v>
      </c>
      <c r="F65" s="3">
        <v>21913</v>
      </c>
      <c r="G65" s="3">
        <v>21913</v>
      </c>
      <c r="H65" s="6">
        <f t="shared" si="0"/>
        <v>15</v>
      </c>
      <c r="I65" s="6">
        <f t="shared" si="1"/>
        <v>5</v>
      </c>
      <c r="J65">
        <f>COUNT(Copper!H65:X65)</f>
        <v>0</v>
      </c>
      <c r="K65">
        <f>COUNT(Cable!H65:W65)</f>
        <v>2</v>
      </c>
      <c r="L65">
        <f>COUNT(Fiber!H65:BH65)</f>
        <v>4</v>
      </c>
      <c r="M65">
        <f>COUNT(Satellite!H65:J65)</f>
        <v>3</v>
      </c>
      <c r="N65">
        <f>COUNT('Fixed Wireless'!H65:AX65)</f>
        <v>2</v>
      </c>
      <c r="O65">
        <f>COUNT('Mobile Voice'!I65:N65)</f>
        <v>4</v>
      </c>
    </row>
    <row r="66" spans="1:15" x14ac:dyDescent="0.35">
      <c r="A66" s="1">
        <v>45107</v>
      </c>
      <c r="B66" t="s">
        <v>1</v>
      </c>
      <c r="C66" t="s">
        <v>106</v>
      </c>
      <c r="D66" t="s">
        <v>223</v>
      </c>
      <c r="E66" t="s">
        <v>224</v>
      </c>
      <c r="F66" s="3">
        <v>4513</v>
      </c>
      <c r="G66" s="3">
        <v>4513</v>
      </c>
      <c r="H66" s="6">
        <f t="shared" si="0"/>
        <v>12</v>
      </c>
      <c r="I66" s="6">
        <f t="shared" si="1"/>
        <v>4</v>
      </c>
      <c r="J66">
        <f>COUNT(Copper!H66:X66)</f>
        <v>0</v>
      </c>
      <c r="K66">
        <f>COUNT(Cable!H66:W66)</f>
        <v>1</v>
      </c>
      <c r="L66">
        <f>COUNT(Fiber!H66:BH66)</f>
        <v>0</v>
      </c>
      <c r="M66">
        <f>COUNT(Satellite!H66:J66)</f>
        <v>3</v>
      </c>
      <c r="N66">
        <f>COUNT('Fixed Wireless'!H66:AX66)</f>
        <v>4</v>
      </c>
      <c r="O66">
        <f>COUNT('Mobile Voice'!I66:N66)</f>
        <v>4</v>
      </c>
    </row>
    <row r="67" spans="1:15" x14ac:dyDescent="0.35">
      <c r="A67" s="1">
        <v>45107</v>
      </c>
      <c r="B67" t="s">
        <v>1</v>
      </c>
      <c r="C67" t="s">
        <v>106</v>
      </c>
      <c r="D67" t="s">
        <v>225</v>
      </c>
      <c r="E67" t="s">
        <v>226</v>
      </c>
      <c r="F67" s="3">
        <v>296</v>
      </c>
      <c r="G67" s="3">
        <v>296</v>
      </c>
      <c r="H67" s="6">
        <f t="shared" ref="H67:H130" si="2">SUM(J67:O67)</f>
        <v>9</v>
      </c>
      <c r="I67" s="6">
        <f t="shared" ref="I67:I130" si="3">COUNTIF(J67:O67,"&gt;0")</f>
        <v>3</v>
      </c>
      <c r="J67">
        <f>COUNT(Copper!H67:X67)</f>
        <v>0</v>
      </c>
      <c r="K67">
        <f>COUNT(Cable!H67:W67)</f>
        <v>0</v>
      </c>
      <c r="L67">
        <f>COUNT(Fiber!H67:BH67)</f>
        <v>0</v>
      </c>
      <c r="M67">
        <f>COUNT(Satellite!H67:J67)</f>
        <v>3</v>
      </c>
      <c r="N67">
        <f>COUNT('Fixed Wireless'!H67:AX67)</f>
        <v>2</v>
      </c>
      <c r="O67">
        <f>COUNT('Mobile Voice'!I67:N67)</f>
        <v>4</v>
      </c>
    </row>
    <row r="68" spans="1:15" x14ac:dyDescent="0.35">
      <c r="A68" s="1">
        <v>45107</v>
      </c>
      <c r="B68" t="s">
        <v>1</v>
      </c>
      <c r="C68" t="s">
        <v>90</v>
      </c>
      <c r="D68" t="s">
        <v>227</v>
      </c>
      <c r="E68" t="s">
        <v>228</v>
      </c>
      <c r="F68" s="3">
        <v>3192</v>
      </c>
      <c r="G68" s="3">
        <v>3192</v>
      </c>
      <c r="H68" s="6">
        <f t="shared" si="2"/>
        <v>15</v>
      </c>
      <c r="I68" s="6">
        <f t="shared" si="3"/>
        <v>4</v>
      </c>
      <c r="J68">
        <f>COUNT(Copper!H68:X68)</f>
        <v>0</v>
      </c>
      <c r="K68">
        <f>COUNT(Cable!H68:W68)</f>
        <v>1</v>
      </c>
      <c r="L68">
        <f>COUNT(Fiber!H68:BH68)</f>
        <v>0</v>
      </c>
      <c r="M68">
        <f>COUNT(Satellite!H68:J68)</f>
        <v>3</v>
      </c>
      <c r="N68">
        <f>COUNT('Fixed Wireless'!H68:AX68)</f>
        <v>6</v>
      </c>
      <c r="O68">
        <f>COUNT('Mobile Voice'!I68:N68)</f>
        <v>5</v>
      </c>
    </row>
    <row r="69" spans="1:15" x14ac:dyDescent="0.35">
      <c r="A69" s="1">
        <v>45107</v>
      </c>
      <c r="B69" t="s">
        <v>1</v>
      </c>
      <c r="C69" t="s">
        <v>90</v>
      </c>
      <c r="D69" t="s">
        <v>229</v>
      </c>
      <c r="E69" t="s">
        <v>230</v>
      </c>
      <c r="F69" s="3">
        <v>28167</v>
      </c>
      <c r="G69" s="3">
        <v>28167</v>
      </c>
      <c r="H69" s="6">
        <f t="shared" si="2"/>
        <v>16</v>
      </c>
      <c r="I69" s="6">
        <f t="shared" si="3"/>
        <v>6</v>
      </c>
      <c r="J69">
        <f>COUNT(Copper!H69:X69)</f>
        <v>2</v>
      </c>
      <c r="K69">
        <f>COUNT(Cable!H69:W69)</f>
        <v>3</v>
      </c>
      <c r="L69">
        <f>COUNT(Fiber!H69:BH69)</f>
        <v>3</v>
      </c>
      <c r="M69">
        <f>COUNT(Satellite!H69:J69)</f>
        <v>3</v>
      </c>
      <c r="N69">
        <f>COUNT('Fixed Wireless'!H69:AX69)</f>
        <v>2</v>
      </c>
      <c r="O69">
        <f>COUNT('Mobile Voice'!I69:N69)</f>
        <v>3</v>
      </c>
    </row>
    <row r="70" spans="1:15" x14ac:dyDescent="0.35">
      <c r="A70" s="1">
        <v>45107</v>
      </c>
      <c r="B70" t="s">
        <v>1</v>
      </c>
      <c r="C70" t="s">
        <v>106</v>
      </c>
      <c r="D70" t="s">
        <v>231</v>
      </c>
      <c r="E70" t="s">
        <v>232</v>
      </c>
      <c r="F70" s="3">
        <v>1638</v>
      </c>
      <c r="G70" s="3">
        <v>1638</v>
      </c>
      <c r="H70" s="6">
        <f t="shared" si="2"/>
        <v>17</v>
      </c>
      <c r="I70" s="6">
        <f t="shared" si="3"/>
        <v>5</v>
      </c>
      <c r="J70">
        <f>COUNT(Copper!H70:X70)</f>
        <v>0</v>
      </c>
      <c r="K70">
        <f>COUNT(Cable!H70:W70)</f>
        <v>1</v>
      </c>
      <c r="L70">
        <f>COUNT(Fiber!H70:BH70)</f>
        <v>1</v>
      </c>
      <c r="M70">
        <f>COUNT(Satellite!H70:J70)</f>
        <v>3</v>
      </c>
      <c r="N70">
        <f>COUNT('Fixed Wireless'!H70:AX70)</f>
        <v>8</v>
      </c>
      <c r="O70">
        <f>COUNT('Mobile Voice'!I70:N70)</f>
        <v>4</v>
      </c>
    </row>
    <row r="71" spans="1:15" x14ac:dyDescent="0.35">
      <c r="A71" s="1">
        <v>45107</v>
      </c>
      <c r="B71" t="s">
        <v>1</v>
      </c>
      <c r="C71" t="s">
        <v>106</v>
      </c>
      <c r="D71" t="s">
        <v>233</v>
      </c>
      <c r="E71" t="s">
        <v>234</v>
      </c>
      <c r="F71" s="3">
        <v>243</v>
      </c>
      <c r="G71" s="3">
        <v>243</v>
      </c>
      <c r="H71" s="6">
        <f t="shared" si="2"/>
        <v>9</v>
      </c>
      <c r="I71" s="6">
        <f t="shared" si="3"/>
        <v>4</v>
      </c>
      <c r="J71">
        <f>COUNT(Copper!H71:X71)</f>
        <v>0</v>
      </c>
      <c r="K71">
        <f>COUNT(Cable!H71:W71)</f>
        <v>1</v>
      </c>
      <c r="L71">
        <f>COUNT(Fiber!H71:BH71)</f>
        <v>0</v>
      </c>
      <c r="M71">
        <f>COUNT(Satellite!H71:J71)</f>
        <v>3</v>
      </c>
      <c r="N71">
        <f>COUNT('Fixed Wireless'!H71:AX71)</f>
        <v>2</v>
      </c>
      <c r="O71">
        <f>COUNT('Mobile Voice'!I71:N71)</f>
        <v>3</v>
      </c>
    </row>
    <row r="72" spans="1:15" x14ac:dyDescent="0.35">
      <c r="A72" s="1">
        <v>45107</v>
      </c>
      <c r="B72" t="s">
        <v>1</v>
      </c>
      <c r="C72" t="s">
        <v>90</v>
      </c>
      <c r="D72" t="s">
        <v>235</v>
      </c>
      <c r="E72" t="s">
        <v>236</v>
      </c>
      <c r="F72" s="3">
        <v>3069</v>
      </c>
      <c r="G72" s="3">
        <v>3069</v>
      </c>
      <c r="H72" s="6">
        <f t="shared" si="2"/>
        <v>12</v>
      </c>
      <c r="I72" s="6">
        <f t="shared" si="3"/>
        <v>5</v>
      </c>
      <c r="J72">
        <f>COUNT(Copper!H72:X72)</f>
        <v>0</v>
      </c>
      <c r="K72">
        <f>COUNT(Cable!H72:W72)</f>
        <v>1</v>
      </c>
      <c r="L72">
        <f>COUNT(Fiber!H72:BH72)</f>
        <v>1</v>
      </c>
      <c r="M72">
        <f>COUNT(Satellite!H72:J72)</f>
        <v>3</v>
      </c>
      <c r="N72">
        <f>COUNT('Fixed Wireless'!H72:AX72)</f>
        <v>3</v>
      </c>
      <c r="O72">
        <f>COUNT('Mobile Voice'!I72:N72)</f>
        <v>4</v>
      </c>
    </row>
    <row r="73" spans="1:15" x14ac:dyDescent="0.35">
      <c r="A73" s="1">
        <v>45107</v>
      </c>
      <c r="B73" t="s">
        <v>1</v>
      </c>
      <c r="C73" t="s">
        <v>93</v>
      </c>
      <c r="D73" t="s">
        <v>237</v>
      </c>
      <c r="E73" t="s">
        <v>238</v>
      </c>
      <c r="F73" s="3">
        <v>360</v>
      </c>
      <c r="G73" s="3">
        <v>360</v>
      </c>
      <c r="H73" s="6">
        <f t="shared" si="2"/>
        <v>10</v>
      </c>
      <c r="I73" s="6">
        <f t="shared" si="3"/>
        <v>3</v>
      </c>
      <c r="J73">
        <f>COUNT(Copper!H73:X73)</f>
        <v>0</v>
      </c>
      <c r="K73">
        <f>COUNT(Cable!H73:W73)</f>
        <v>0</v>
      </c>
      <c r="L73">
        <f>COUNT(Fiber!H73:BH73)</f>
        <v>0</v>
      </c>
      <c r="M73">
        <f>COUNT(Satellite!H73:J73)</f>
        <v>3</v>
      </c>
      <c r="N73">
        <f>COUNT('Fixed Wireless'!H73:AX73)</f>
        <v>3</v>
      </c>
      <c r="O73">
        <f>COUNT('Mobile Voice'!I73:N73)</f>
        <v>4</v>
      </c>
    </row>
    <row r="74" spans="1:15" x14ac:dyDescent="0.35">
      <c r="A74" s="1">
        <v>45107</v>
      </c>
      <c r="B74" t="s">
        <v>1</v>
      </c>
      <c r="C74" t="s">
        <v>106</v>
      </c>
      <c r="D74" t="s">
        <v>239</v>
      </c>
      <c r="E74" t="s">
        <v>240</v>
      </c>
      <c r="F74" s="3">
        <v>1123</v>
      </c>
      <c r="G74" s="3">
        <v>1123</v>
      </c>
      <c r="H74" s="6">
        <f t="shared" si="2"/>
        <v>15</v>
      </c>
      <c r="I74" s="6">
        <f t="shared" si="3"/>
        <v>3</v>
      </c>
      <c r="J74">
        <f>COUNT(Copper!H74:X74)</f>
        <v>0</v>
      </c>
      <c r="K74">
        <f>COUNT(Cable!H74:W74)</f>
        <v>0</v>
      </c>
      <c r="L74">
        <f>COUNT(Fiber!H74:BH74)</f>
        <v>0</v>
      </c>
      <c r="M74">
        <f>COUNT(Satellite!H74:J74)</f>
        <v>3</v>
      </c>
      <c r="N74">
        <f>COUNT('Fixed Wireless'!H74:AX74)</f>
        <v>8</v>
      </c>
      <c r="O74">
        <f>COUNT('Mobile Voice'!I74:N74)</f>
        <v>4</v>
      </c>
    </row>
    <row r="75" spans="1:15" x14ac:dyDescent="0.35">
      <c r="A75" s="1">
        <v>45107</v>
      </c>
      <c r="B75" t="s">
        <v>1</v>
      </c>
      <c r="C75" t="s">
        <v>93</v>
      </c>
      <c r="D75" t="s">
        <v>241</v>
      </c>
      <c r="E75" t="s">
        <v>242</v>
      </c>
      <c r="F75" s="3">
        <v>510</v>
      </c>
      <c r="G75" s="3">
        <v>510</v>
      </c>
      <c r="H75" s="6">
        <f t="shared" si="2"/>
        <v>11</v>
      </c>
      <c r="I75" s="6">
        <f t="shared" si="3"/>
        <v>4</v>
      </c>
      <c r="J75">
        <f>COUNT(Copper!H75:X75)</f>
        <v>0</v>
      </c>
      <c r="K75">
        <f>COUNT(Cable!H75:W75)</f>
        <v>0</v>
      </c>
      <c r="L75">
        <f>COUNT(Fiber!H75:BH75)</f>
        <v>1</v>
      </c>
      <c r="M75">
        <f>COUNT(Satellite!H75:J75)</f>
        <v>3</v>
      </c>
      <c r="N75">
        <f>COUNT('Fixed Wireless'!H75:AX75)</f>
        <v>3</v>
      </c>
      <c r="O75">
        <f>COUNT('Mobile Voice'!I75:N75)</f>
        <v>4</v>
      </c>
    </row>
    <row r="76" spans="1:15" x14ac:dyDescent="0.35">
      <c r="A76" s="1">
        <v>45107</v>
      </c>
      <c r="B76" t="s">
        <v>1</v>
      </c>
      <c r="C76" t="s">
        <v>93</v>
      </c>
      <c r="D76" t="s">
        <v>243</v>
      </c>
      <c r="E76" t="s">
        <v>244</v>
      </c>
      <c r="F76" s="3">
        <v>1773</v>
      </c>
      <c r="G76" s="3">
        <v>1773</v>
      </c>
      <c r="H76" s="6">
        <f t="shared" si="2"/>
        <v>12</v>
      </c>
      <c r="I76" s="6">
        <f t="shared" si="3"/>
        <v>3</v>
      </c>
      <c r="J76">
        <f>COUNT(Copper!H76:X76)</f>
        <v>0</v>
      </c>
      <c r="K76">
        <f>COUNT(Cable!H76:W76)</f>
        <v>0</v>
      </c>
      <c r="L76">
        <f>COUNT(Fiber!H76:BH76)</f>
        <v>0</v>
      </c>
      <c r="M76">
        <f>COUNT(Satellite!H76:J76)</f>
        <v>3</v>
      </c>
      <c r="N76">
        <f>COUNT('Fixed Wireless'!H76:AX76)</f>
        <v>5</v>
      </c>
      <c r="O76">
        <f>COUNT('Mobile Voice'!I76:N76)</f>
        <v>4</v>
      </c>
    </row>
    <row r="77" spans="1:15" x14ac:dyDescent="0.35">
      <c r="A77" s="1">
        <v>45107</v>
      </c>
      <c r="B77" t="s">
        <v>1</v>
      </c>
      <c r="C77" t="s">
        <v>90</v>
      </c>
      <c r="D77" t="s">
        <v>245</v>
      </c>
      <c r="E77" t="s">
        <v>246</v>
      </c>
      <c r="F77" s="3">
        <v>22180</v>
      </c>
      <c r="G77" s="3">
        <v>22180</v>
      </c>
      <c r="H77" s="6">
        <f t="shared" si="2"/>
        <v>18</v>
      </c>
      <c r="I77" s="6">
        <f t="shared" si="3"/>
        <v>6</v>
      </c>
      <c r="J77">
        <f>COUNT(Copper!H77:X77)</f>
        <v>3</v>
      </c>
      <c r="K77">
        <f>COUNT(Cable!H77:W77)</f>
        <v>2</v>
      </c>
      <c r="L77">
        <f>COUNT(Fiber!H77:BH77)</f>
        <v>5</v>
      </c>
      <c r="M77">
        <f>COUNT(Satellite!H77:J77)</f>
        <v>3</v>
      </c>
      <c r="N77">
        <f>COUNT('Fixed Wireless'!H77:AX77)</f>
        <v>2</v>
      </c>
      <c r="O77">
        <f>COUNT('Mobile Voice'!I77:N77)</f>
        <v>3</v>
      </c>
    </row>
    <row r="78" spans="1:15" x14ac:dyDescent="0.35">
      <c r="A78" s="1">
        <v>45107</v>
      </c>
      <c r="B78" t="s">
        <v>1</v>
      </c>
      <c r="C78" t="s">
        <v>90</v>
      </c>
      <c r="D78" t="s">
        <v>247</v>
      </c>
      <c r="E78" t="s">
        <v>248</v>
      </c>
      <c r="F78" s="3">
        <v>1440</v>
      </c>
      <c r="G78" s="3">
        <v>1440</v>
      </c>
      <c r="H78" s="6">
        <f t="shared" si="2"/>
        <v>9</v>
      </c>
      <c r="I78" s="6">
        <f t="shared" si="3"/>
        <v>3</v>
      </c>
      <c r="J78">
        <f>COUNT(Copper!H78:X78)</f>
        <v>0</v>
      </c>
      <c r="K78">
        <f>COUNT(Cable!H78:W78)</f>
        <v>0</v>
      </c>
      <c r="L78">
        <f>COUNT(Fiber!H78:BH78)</f>
        <v>0</v>
      </c>
      <c r="M78">
        <f>COUNT(Satellite!H78:J78)</f>
        <v>3</v>
      </c>
      <c r="N78">
        <f>COUNT('Fixed Wireless'!H78:AX78)</f>
        <v>3</v>
      </c>
      <c r="O78">
        <f>COUNT('Mobile Voice'!I78:N78)</f>
        <v>3</v>
      </c>
    </row>
    <row r="79" spans="1:15" x14ac:dyDescent="0.35">
      <c r="A79" s="1">
        <v>45107</v>
      </c>
      <c r="B79" t="s">
        <v>1</v>
      </c>
      <c r="C79" t="s">
        <v>90</v>
      </c>
      <c r="D79" t="s">
        <v>249</v>
      </c>
      <c r="E79" t="s">
        <v>250</v>
      </c>
      <c r="F79" s="3">
        <v>20622</v>
      </c>
      <c r="G79" s="3">
        <v>20622</v>
      </c>
      <c r="H79" s="6">
        <f t="shared" si="2"/>
        <v>17</v>
      </c>
      <c r="I79" s="6">
        <f t="shared" si="3"/>
        <v>6</v>
      </c>
      <c r="J79">
        <f>COUNT(Copper!H79:X79)</f>
        <v>2</v>
      </c>
      <c r="K79">
        <f>COUNT(Cable!H79:W79)</f>
        <v>2</v>
      </c>
      <c r="L79">
        <f>COUNT(Fiber!H79:BH79)</f>
        <v>5</v>
      </c>
      <c r="M79">
        <f>COUNT(Satellite!H79:J79)</f>
        <v>3</v>
      </c>
      <c r="N79">
        <f>COUNT('Fixed Wireless'!H79:AX79)</f>
        <v>2</v>
      </c>
      <c r="O79">
        <f>COUNT('Mobile Voice'!I79:N79)</f>
        <v>3</v>
      </c>
    </row>
    <row r="80" spans="1:15" x14ac:dyDescent="0.35">
      <c r="A80" s="1">
        <v>45107</v>
      </c>
      <c r="B80" t="s">
        <v>1</v>
      </c>
      <c r="C80" t="s">
        <v>90</v>
      </c>
      <c r="D80" t="s">
        <v>251</v>
      </c>
      <c r="E80" t="s">
        <v>252</v>
      </c>
      <c r="F80" s="3">
        <v>21185</v>
      </c>
      <c r="G80" s="3">
        <v>21185</v>
      </c>
      <c r="H80" s="6">
        <f t="shared" si="2"/>
        <v>11</v>
      </c>
      <c r="I80" s="6">
        <f t="shared" si="3"/>
        <v>5</v>
      </c>
      <c r="J80">
        <f>COUNT(Copper!H80:X80)</f>
        <v>0</v>
      </c>
      <c r="K80">
        <f>COUNT(Cable!H80:W80)</f>
        <v>1</v>
      </c>
      <c r="L80">
        <f>COUNT(Fiber!H80:BH80)</f>
        <v>1</v>
      </c>
      <c r="M80">
        <f>COUNT(Satellite!H80:J80)</f>
        <v>3</v>
      </c>
      <c r="N80">
        <f>COUNT('Fixed Wireless'!H80:AX80)</f>
        <v>3</v>
      </c>
      <c r="O80">
        <f>COUNT('Mobile Voice'!I80:N80)</f>
        <v>3</v>
      </c>
    </row>
    <row r="81" spans="1:15" x14ac:dyDescent="0.35">
      <c r="A81" s="1">
        <v>45107</v>
      </c>
      <c r="B81" t="s">
        <v>1</v>
      </c>
      <c r="C81" t="s">
        <v>90</v>
      </c>
      <c r="D81" t="s">
        <v>253</v>
      </c>
      <c r="E81" t="s">
        <v>254</v>
      </c>
      <c r="F81" s="3">
        <v>2210</v>
      </c>
      <c r="G81" s="3">
        <v>2210</v>
      </c>
      <c r="H81" s="6">
        <f t="shared" si="2"/>
        <v>16</v>
      </c>
      <c r="I81" s="6">
        <f t="shared" si="3"/>
        <v>6</v>
      </c>
      <c r="J81">
        <f>COUNT(Copper!H81:X81)</f>
        <v>2</v>
      </c>
      <c r="K81">
        <f>COUNT(Cable!H81:W81)</f>
        <v>2</v>
      </c>
      <c r="L81">
        <f>COUNT(Fiber!H81:BH81)</f>
        <v>4</v>
      </c>
      <c r="M81">
        <f>COUNT(Satellite!H81:J81)</f>
        <v>3</v>
      </c>
      <c r="N81">
        <f>COUNT('Fixed Wireless'!H81:AX81)</f>
        <v>2</v>
      </c>
      <c r="O81">
        <f>COUNT('Mobile Voice'!I81:N81)</f>
        <v>3</v>
      </c>
    </row>
    <row r="82" spans="1:15" x14ac:dyDescent="0.35">
      <c r="A82" s="1">
        <v>45107</v>
      </c>
      <c r="B82" t="s">
        <v>1</v>
      </c>
      <c r="C82" t="s">
        <v>93</v>
      </c>
      <c r="D82" t="s">
        <v>255</v>
      </c>
      <c r="E82" t="s">
        <v>256</v>
      </c>
      <c r="F82" s="3">
        <v>6660</v>
      </c>
      <c r="G82" s="3">
        <v>6660</v>
      </c>
      <c r="H82" s="6">
        <f t="shared" si="2"/>
        <v>10</v>
      </c>
      <c r="I82" s="6">
        <f t="shared" si="3"/>
        <v>5</v>
      </c>
      <c r="J82">
        <f>COUNT(Copper!H82:X82)</f>
        <v>0</v>
      </c>
      <c r="K82">
        <f>COUNT(Cable!H82:W82)</f>
        <v>1</v>
      </c>
      <c r="L82">
        <f>COUNT(Fiber!H82:BH82)</f>
        <v>1</v>
      </c>
      <c r="M82">
        <f>COUNT(Satellite!H82:J82)</f>
        <v>3</v>
      </c>
      <c r="N82">
        <f>COUNT('Fixed Wireless'!H82:AX82)</f>
        <v>2</v>
      </c>
      <c r="O82">
        <f>COUNT('Mobile Voice'!I82:N82)</f>
        <v>3</v>
      </c>
    </row>
    <row r="83" spans="1:15" x14ac:dyDescent="0.35">
      <c r="A83" s="1">
        <v>45107</v>
      </c>
      <c r="B83" t="s">
        <v>1</v>
      </c>
      <c r="C83" t="s">
        <v>93</v>
      </c>
      <c r="D83" t="s">
        <v>257</v>
      </c>
      <c r="E83" t="s">
        <v>258</v>
      </c>
      <c r="F83" s="3">
        <v>208</v>
      </c>
      <c r="G83" s="3">
        <v>208</v>
      </c>
      <c r="H83" s="6">
        <f t="shared" si="2"/>
        <v>17</v>
      </c>
      <c r="I83" s="6">
        <f t="shared" si="3"/>
        <v>4</v>
      </c>
      <c r="J83">
        <f>COUNT(Copper!H83:X83)</f>
        <v>0</v>
      </c>
      <c r="K83">
        <f>COUNT(Cable!H83:W83)</f>
        <v>0</v>
      </c>
      <c r="L83">
        <f>COUNT(Fiber!H83:BH83)</f>
        <v>1</v>
      </c>
      <c r="M83">
        <f>COUNT(Satellite!H83:J83)</f>
        <v>3</v>
      </c>
      <c r="N83">
        <f>COUNT('Fixed Wireless'!H83:AX83)</f>
        <v>8</v>
      </c>
      <c r="O83">
        <f>COUNT('Mobile Voice'!I83:N83)</f>
        <v>5</v>
      </c>
    </row>
    <row r="84" spans="1:15" x14ac:dyDescent="0.35">
      <c r="A84" s="1">
        <v>45107</v>
      </c>
      <c r="B84" t="s">
        <v>1</v>
      </c>
      <c r="C84" t="s">
        <v>106</v>
      </c>
      <c r="D84" t="s">
        <v>259</v>
      </c>
      <c r="E84" t="s">
        <v>260</v>
      </c>
      <c r="F84" s="3">
        <v>360</v>
      </c>
      <c r="G84" s="3">
        <v>360</v>
      </c>
      <c r="H84" s="6">
        <f t="shared" si="2"/>
        <v>11</v>
      </c>
      <c r="I84" s="6">
        <f t="shared" si="3"/>
        <v>4</v>
      </c>
      <c r="J84">
        <f>COUNT(Copper!H84:X84)</f>
        <v>0</v>
      </c>
      <c r="K84">
        <f>COUNT(Cable!H84:W84)</f>
        <v>1</v>
      </c>
      <c r="L84">
        <f>COUNT(Fiber!H84:BH84)</f>
        <v>0</v>
      </c>
      <c r="M84">
        <f>COUNT(Satellite!H84:J84)</f>
        <v>3</v>
      </c>
      <c r="N84">
        <f>COUNT('Fixed Wireless'!H84:AX84)</f>
        <v>3</v>
      </c>
      <c r="O84">
        <f>COUNT('Mobile Voice'!I84:N84)</f>
        <v>4</v>
      </c>
    </row>
    <row r="85" spans="1:15" x14ac:dyDescent="0.35">
      <c r="A85" s="1">
        <v>45107</v>
      </c>
      <c r="B85" t="s">
        <v>1</v>
      </c>
      <c r="C85" t="s">
        <v>93</v>
      </c>
      <c r="D85" t="s">
        <v>261</v>
      </c>
      <c r="E85" t="s">
        <v>262</v>
      </c>
      <c r="F85" s="3">
        <v>2956</v>
      </c>
      <c r="G85" s="3">
        <v>2956</v>
      </c>
      <c r="H85" s="6">
        <f t="shared" si="2"/>
        <v>16</v>
      </c>
      <c r="I85" s="6">
        <f t="shared" si="3"/>
        <v>5</v>
      </c>
      <c r="J85">
        <f>COUNT(Copper!H85:X85)</f>
        <v>0</v>
      </c>
      <c r="K85">
        <f>COUNT(Cable!H85:W85)</f>
        <v>1</v>
      </c>
      <c r="L85">
        <f>COUNT(Fiber!H85:BH85)</f>
        <v>2</v>
      </c>
      <c r="M85">
        <f>COUNT(Satellite!H85:J85)</f>
        <v>3</v>
      </c>
      <c r="N85">
        <f>COUNT('Fixed Wireless'!H85:AX85)</f>
        <v>6</v>
      </c>
      <c r="O85">
        <f>COUNT('Mobile Voice'!I85:N85)</f>
        <v>4</v>
      </c>
    </row>
    <row r="86" spans="1:15" x14ac:dyDescent="0.35">
      <c r="A86" s="1">
        <v>45107</v>
      </c>
      <c r="B86" t="s">
        <v>1</v>
      </c>
      <c r="C86" t="s">
        <v>90</v>
      </c>
      <c r="D86" t="s">
        <v>263</v>
      </c>
      <c r="E86" t="s">
        <v>264</v>
      </c>
      <c r="F86" s="3">
        <v>43006</v>
      </c>
      <c r="G86" s="3">
        <v>43006</v>
      </c>
      <c r="H86" s="6">
        <f t="shared" si="2"/>
        <v>16</v>
      </c>
      <c r="I86" s="6">
        <f t="shared" si="3"/>
        <v>6</v>
      </c>
      <c r="J86">
        <f>COUNT(Copper!H86:X86)</f>
        <v>2</v>
      </c>
      <c r="K86">
        <f>COUNT(Cable!H86:W86)</f>
        <v>1</v>
      </c>
      <c r="L86">
        <f>COUNT(Fiber!H86:BH86)</f>
        <v>3</v>
      </c>
      <c r="M86">
        <f>COUNT(Satellite!H86:J86)</f>
        <v>3</v>
      </c>
      <c r="N86">
        <f>COUNT('Fixed Wireless'!H86:AX86)</f>
        <v>3</v>
      </c>
      <c r="O86">
        <f>COUNT('Mobile Voice'!I86:N86)</f>
        <v>4</v>
      </c>
    </row>
    <row r="87" spans="1:15" x14ac:dyDescent="0.35">
      <c r="A87" s="1">
        <v>45107</v>
      </c>
      <c r="B87" t="s">
        <v>1</v>
      </c>
      <c r="C87" t="s">
        <v>90</v>
      </c>
      <c r="D87" t="s">
        <v>265</v>
      </c>
      <c r="E87" t="s">
        <v>266</v>
      </c>
      <c r="F87" s="3">
        <v>1043</v>
      </c>
      <c r="G87" s="3">
        <v>1043</v>
      </c>
      <c r="H87" s="6">
        <f t="shared" si="2"/>
        <v>14</v>
      </c>
      <c r="I87" s="6">
        <f t="shared" si="3"/>
        <v>4</v>
      </c>
      <c r="J87">
        <f>COUNT(Copper!H87:X87)</f>
        <v>0</v>
      </c>
      <c r="K87">
        <f>COUNT(Cable!H87:W87)</f>
        <v>1</v>
      </c>
      <c r="L87">
        <f>COUNT(Fiber!H87:BH87)</f>
        <v>0</v>
      </c>
      <c r="M87">
        <f>COUNT(Satellite!H87:J87)</f>
        <v>3</v>
      </c>
      <c r="N87">
        <f>COUNT('Fixed Wireless'!H87:AX87)</f>
        <v>6</v>
      </c>
      <c r="O87">
        <f>COUNT('Mobile Voice'!I87:N87)</f>
        <v>4</v>
      </c>
    </row>
    <row r="88" spans="1:15" x14ac:dyDescent="0.35">
      <c r="A88" s="1">
        <v>45107</v>
      </c>
      <c r="B88" t="s">
        <v>1</v>
      </c>
      <c r="C88" t="s">
        <v>90</v>
      </c>
      <c r="D88" t="s">
        <v>267</v>
      </c>
      <c r="E88" t="s">
        <v>268</v>
      </c>
      <c r="F88" s="3">
        <v>27877</v>
      </c>
      <c r="G88" s="3">
        <v>27877</v>
      </c>
      <c r="H88" s="6">
        <f t="shared" si="2"/>
        <v>19</v>
      </c>
      <c r="I88" s="6">
        <f t="shared" si="3"/>
        <v>6</v>
      </c>
      <c r="J88">
        <f>COUNT(Copper!H88:X88)</f>
        <v>3</v>
      </c>
      <c r="K88">
        <f>COUNT(Cable!H88:W88)</f>
        <v>2</v>
      </c>
      <c r="L88">
        <f>COUNT(Fiber!H88:BH88)</f>
        <v>3</v>
      </c>
      <c r="M88">
        <f>COUNT(Satellite!H88:J88)</f>
        <v>3</v>
      </c>
      <c r="N88">
        <f>COUNT('Fixed Wireless'!H88:AX88)</f>
        <v>4</v>
      </c>
      <c r="O88">
        <f>COUNT('Mobile Voice'!I88:N88)</f>
        <v>4</v>
      </c>
    </row>
    <row r="89" spans="1:15" x14ac:dyDescent="0.35">
      <c r="A89" s="1">
        <v>45107</v>
      </c>
      <c r="B89" t="s">
        <v>1</v>
      </c>
      <c r="C89" t="s">
        <v>93</v>
      </c>
      <c r="D89" t="s">
        <v>269</v>
      </c>
      <c r="E89" t="s">
        <v>270</v>
      </c>
      <c r="F89" s="3">
        <v>552</v>
      </c>
      <c r="G89" s="3">
        <v>552</v>
      </c>
      <c r="H89" s="6">
        <f t="shared" si="2"/>
        <v>13</v>
      </c>
      <c r="I89" s="6">
        <f t="shared" si="3"/>
        <v>3</v>
      </c>
      <c r="J89">
        <f>COUNT(Copper!H89:X89)</f>
        <v>0</v>
      </c>
      <c r="K89">
        <f>COUNT(Cable!H89:W89)</f>
        <v>0</v>
      </c>
      <c r="L89">
        <f>COUNT(Fiber!H89:BH89)</f>
        <v>0</v>
      </c>
      <c r="M89">
        <f>COUNT(Satellite!H89:J89)</f>
        <v>3</v>
      </c>
      <c r="N89">
        <f>COUNT('Fixed Wireless'!H89:AX89)</f>
        <v>5</v>
      </c>
      <c r="O89">
        <f>COUNT('Mobile Voice'!I89:N89)</f>
        <v>5</v>
      </c>
    </row>
    <row r="90" spans="1:15" x14ac:dyDescent="0.35">
      <c r="A90" s="1">
        <v>45107</v>
      </c>
      <c r="B90" t="s">
        <v>1</v>
      </c>
      <c r="C90" t="s">
        <v>93</v>
      </c>
      <c r="D90" t="s">
        <v>271</v>
      </c>
      <c r="E90" t="s">
        <v>272</v>
      </c>
      <c r="F90" s="3">
        <v>7016</v>
      </c>
      <c r="G90" s="3">
        <v>7016</v>
      </c>
      <c r="H90" s="6">
        <f t="shared" si="2"/>
        <v>14</v>
      </c>
      <c r="I90" s="6">
        <f t="shared" si="3"/>
        <v>5</v>
      </c>
      <c r="J90">
        <f>COUNT(Copper!H90:X90)</f>
        <v>0</v>
      </c>
      <c r="K90">
        <f>COUNT(Cable!H90:W90)</f>
        <v>2</v>
      </c>
      <c r="L90">
        <f>COUNT(Fiber!H90:BH90)</f>
        <v>3</v>
      </c>
      <c r="M90">
        <f>COUNT(Satellite!H90:J90)</f>
        <v>3</v>
      </c>
      <c r="N90">
        <f>COUNT('Fixed Wireless'!H90:AX90)</f>
        <v>2</v>
      </c>
      <c r="O90">
        <f>COUNT('Mobile Voice'!I90:N90)</f>
        <v>4</v>
      </c>
    </row>
    <row r="91" spans="1:15" x14ac:dyDescent="0.35">
      <c r="A91" s="1">
        <v>45107</v>
      </c>
      <c r="B91" t="s">
        <v>1</v>
      </c>
      <c r="C91" t="s">
        <v>93</v>
      </c>
      <c r="D91" t="s">
        <v>273</v>
      </c>
      <c r="E91" t="s">
        <v>274</v>
      </c>
      <c r="F91" s="3">
        <v>443</v>
      </c>
      <c r="G91" s="3">
        <v>443</v>
      </c>
      <c r="H91" s="6">
        <f t="shared" si="2"/>
        <v>9</v>
      </c>
      <c r="I91" s="6">
        <f t="shared" si="3"/>
        <v>3</v>
      </c>
      <c r="J91">
        <f>COUNT(Copper!H91:X91)</f>
        <v>0</v>
      </c>
      <c r="K91">
        <f>COUNT(Cable!H91:W91)</f>
        <v>0</v>
      </c>
      <c r="L91">
        <f>COUNT(Fiber!H91:BH91)</f>
        <v>0</v>
      </c>
      <c r="M91">
        <f>COUNT(Satellite!H91:J91)</f>
        <v>3</v>
      </c>
      <c r="N91">
        <f>COUNT('Fixed Wireless'!H91:AX91)</f>
        <v>2</v>
      </c>
      <c r="O91">
        <f>COUNT('Mobile Voice'!I91:N91)</f>
        <v>4</v>
      </c>
    </row>
    <row r="92" spans="1:15" x14ac:dyDescent="0.35">
      <c r="A92" s="1">
        <v>45107</v>
      </c>
      <c r="B92" t="s">
        <v>1</v>
      </c>
      <c r="C92" t="s">
        <v>93</v>
      </c>
      <c r="D92" t="s">
        <v>275</v>
      </c>
      <c r="E92" t="s">
        <v>276</v>
      </c>
      <c r="F92" s="3">
        <v>4749</v>
      </c>
      <c r="G92" s="3">
        <v>4749</v>
      </c>
      <c r="H92" s="6">
        <f t="shared" si="2"/>
        <v>15</v>
      </c>
      <c r="I92" s="6">
        <f t="shared" si="3"/>
        <v>5</v>
      </c>
      <c r="J92">
        <f>COUNT(Copper!H92:X92)</f>
        <v>0</v>
      </c>
      <c r="K92">
        <f>COUNT(Cable!H92:W92)</f>
        <v>1</v>
      </c>
      <c r="L92">
        <f>COUNT(Fiber!H92:BH92)</f>
        <v>3</v>
      </c>
      <c r="M92">
        <f>COUNT(Satellite!H92:J92)</f>
        <v>3</v>
      </c>
      <c r="N92">
        <f>COUNT('Fixed Wireless'!H92:AX92)</f>
        <v>4</v>
      </c>
      <c r="O92">
        <f>COUNT('Mobile Voice'!I92:N92)</f>
        <v>4</v>
      </c>
    </row>
    <row r="93" spans="1:15" x14ac:dyDescent="0.35">
      <c r="A93" s="1">
        <v>45107</v>
      </c>
      <c r="B93" t="s">
        <v>1</v>
      </c>
      <c r="C93" t="s">
        <v>90</v>
      </c>
      <c r="D93" t="s">
        <v>277</v>
      </c>
      <c r="E93" t="s">
        <v>278</v>
      </c>
      <c r="F93" s="3">
        <v>2224</v>
      </c>
      <c r="G93" s="3">
        <v>2224</v>
      </c>
      <c r="H93" s="6">
        <f t="shared" si="2"/>
        <v>15</v>
      </c>
      <c r="I93" s="6">
        <f t="shared" si="3"/>
        <v>5</v>
      </c>
      <c r="J93">
        <f>COUNT(Copper!H93:X93)</f>
        <v>0</v>
      </c>
      <c r="K93">
        <f>COUNT(Cable!H93:W93)</f>
        <v>1</v>
      </c>
      <c r="L93">
        <f>COUNT(Fiber!H93:BH93)</f>
        <v>1</v>
      </c>
      <c r="M93">
        <f>COUNT(Satellite!H93:J93)</f>
        <v>3</v>
      </c>
      <c r="N93">
        <f>COUNT('Fixed Wireless'!H93:AX93)</f>
        <v>5</v>
      </c>
      <c r="O93">
        <f>COUNT('Mobile Voice'!I93:N93)</f>
        <v>5</v>
      </c>
    </row>
    <row r="94" spans="1:15" x14ac:dyDescent="0.35">
      <c r="A94" s="1">
        <v>45107</v>
      </c>
      <c r="B94" t="s">
        <v>1</v>
      </c>
      <c r="C94" t="s">
        <v>117</v>
      </c>
      <c r="D94" t="s">
        <v>279</v>
      </c>
      <c r="E94" t="s">
        <v>280</v>
      </c>
      <c r="F94" s="3">
        <v>2367</v>
      </c>
      <c r="G94" s="3">
        <v>2367</v>
      </c>
      <c r="H94" s="6">
        <f t="shared" si="2"/>
        <v>12</v>
      </c>
      <c r="I94" s="6">
        <f t="shared" si="3"/>
        <v>4</v>
      </c>
      <c r="J94">
        <f>COUNT(Copper!H94:X94)</f>
        <v>0</v>
      </c>
      <c r="K94">
        <f>COUNT(Cable!H94:W94)</f>
        <v>0</v>
      </c>
      <c r="L94">
        <f>COUNT(Fiber!H94:BH94)</f>
        <v>1</v>
      </c>
      <c r="M94">
        <f>COUNT(Satellite!H94:J94)</f>
        <v>3</v>
      </c>
      <c r="N94">
        <f>COUNT('Fixed Wireless'!H94:AX94)</f>
        <v>5</v>
      </c>
      <c r="O94">
        <f>COUNT('Mobile Voice'!I94:N94)</f>
        <v>3</v>
      </c>
    </row>
    <row r="95" spans="1:15" x14ac:dyDescent="0.35">
      <c r="A95" s="1">
        <v>45107</v>
      </c>
      <c r="B95" t="s">
        <v>1</v>
      </c>
      <c r="C95" t="s">
        <v>106</v>
      </c>
      <c r="D95" t="s">
        <v>281</v>
      </c>
      <c r="E95" t="s">
        <v>282</v>
      </c>
      <c r="F95" s="3">
        <v>1057</v>
      </c>
      <c r="G95" s="3">
        <v>1057</v>
      </c>
      <c r="H95" s="6">
        <f t="shared" si="2"/>
        <v>13</v>
      </c>
      <c r="I95" s="6">
        <f t="shared" si="3"/>
        <v>5</v>
      </c>
      <c r="J95">
        <f>COUNT(Copper!H95:X95)</f>
        <v>0</v>
      </c>
      <c r="K95">
        <f>COUNT(Cable!H95:W95)</f>
        <v>1</v>
      </c>
      <c r="L95">
        <f>COUNT(Fiber!H95:BH95)</f>
        <v>2</v>
      </c>
      <c r="M95">
        <f>COUNT(Satellite!H95:J95)</f>
        <v>3</v>
      </c>
      <c r="N95">
        <f>COUNT('Fixed Wireless'!H95:AX95)</f>
        <v>3</v>
      </c>
      <c r="O95">
        <f>COUNT('Mobile Voice'!I95:N95)</f>
        <v>4</v>
      </c>
    </row>
    <row r="96" spans="1:15" x14ac:dyDescent="0.35">
      <c r="A96" s="1">
        <v>45107</v>
      </c>
      <c r="B96" t="s">
        <v>1</v>
      </c>
      <c r="C96" t="s">
        <v>106</v>
      </c>
      <c r="D96" t="s">
        <v>283</v>
      </c>
      <c r="E96" t="s">
        <v>284</v>
      </c>
      <c r="F96" s="3">
        <v>1106</v>
      </c>
      <c r="G96" s="3">
        <v>1106</v>
      </c>
      <c r="H96" s="6">
        <f t="shared" si="2"/>
        <v>17</v>
      </c>
      <c r="I96" s="6">
        <f t="shared" si="3"/>
        <v>5</v>
      </c>
      <c r="J96">
        <f>COUNT(Copper!H96:X96)</f>
        <v>0</v>
      </c>
      <c r="K96">
        <f>COUNT(Cable!H96:W96)</f>
        <v>1</v>
      </c>
      <c r="L96">
        <f>COUNT(Fiber!H96:BH96)</f>
        <v>2</v>
      </c>
      <c r="M96">
        <f>COUNT(Satellite!H96:J96)</f>
        <v>3</v>
      </c>
      <c r="N96">
        <f>COUNT('Fixed Wireless'!H96:AX96)</f>
        <v>7</v>
      </c>
      <c r="O96">
        <f>COUNT('Mobile Voice'!I96:N96)</f>
        <v>4</v>
      </c>
    </row>
    <row r="97" spans="1:15" x14ac:dyDescent="0.35">
      <c r="A97" s="1">
        <v>45107</v>
      </c>
      <c r="B97" t="s">
        <v>1</v>
      </c>
      <c r="C97" t="s">
        <v>93</v>
      </c>
      <c r="D97" t="s">
        <v>285</v>
      </c>
      <c r="E97" t="s">
        <v>286</v>
      </c>
      <c r="F97" s="3">
        <v>1534</v>
      </c>
      <c r="G97" s="3">
        <v>1534</v>
      </c>
      <c r="H97" s="6">
        <f t="shared" si="2"/>
        <v>12</v>
      </c>
      <c r="I97" s="6">
        <f t="shared" si="3"/>
        <v>5</v>
      </c>
      <c r="J97">
        <f>COUNT(Copper!H97:X97)</f>
        <v>0</v>
      </c>
      <c r="K97">
        <f>COUNT(Cable!H97:W97)</f>
        <v>1</v>
      </c>
      <c r="L97">
        <f>COUNT(Fiber!H97:BH97)</f>
        <v>1</v>
      </c>
      <c r="M97">
        <f>COUNT(Satellite!H97:J97)</f>
        <v>3</v>
      </c>
      <c r="N97">
        <f>COUNT('Fixed Wireless'!H97:AX97)</f>
        <v>3</v>
      </c>
      <c r="O97">
        <f>COUNT('Mobile Voice'!I97:N97)</f>
        <v>4</v>
      </c>
    </row>
    <row r="98" spans="1:15" x14ac:dyDescent="0.35">
      <c r="A98" s="1">
        <v>45107</v>
      </c>
      <c r="B98" t="s">
        <v>1</v>
      </c>
      <c r="C98" t="s">
        <v>93</v>
      </c>
      <c r="D98" t="s">
        <v>287</v>
      </c>
      <c r="E98" t="s">
        <v>288</v>
      </c>
      <c r="F98" s="3">
        <v>3425</v>
      </c>
      <c r="G98" s="3">
        <v>3425</v>
      </c>
      <c r="H98" s="6">
        <f t="shared" si="2"/>
        <v>17</v>
      </c>
      <c r="I98" s="6">
        <f t="shared" si="3"/>
        <v>4</v>
      </c>
      <c r="J98">
        <f>COUNT(Copper!H98:X98)</f>
        <v>0</v>
      </c>
      <c r="K98">
        <f>COUNT(Cable!H98:W98)</f>
        <v>2</v>
      </c>
      <c r="L98">
        <f>COUNT(Fiber!H98:BH98)</f>
        <v>0</v>
      </c>
      <c r="M98">
        <f>COUNT(Satellite!H98:J98)</f>
        <v>3</v>
      </c>
      <c r="N98">
        <f>COUNT('Fixed Wireless'!H98:AX98)</f>
        <v>7</v>
      </c>
      <c r="O98">
        <f>COUNT('Mobile Voice'!I98:N98)</f>
        <v>5</v>
      </c>
    </row>
    <row r="99" spans="1:15" x14ac:dyDescent="0.35">
      <c r="A99" s="1">
        <v>45107</v>
      </c>
      <c r="B99" t="s">
        <v>1</v>
      </c>
      <c r="C99" t="s">
        <v>93</v>
      </c>
      <c r="D99" t="s">
        <v>289</v>
      </c>
      <c r="E99" t="s">
        <v>290</v>
      </c>
      <c r="F99" s="3">
        <v>341</v>
      </c>
      <c r="G99" s="3">
        <v>341</v>
      </c>
      <c r="H99" s="6">
        <f t="shared" si="2"/>
        <v>16</v>
      </c>
      <c r="I99" s="6">
        <f t="shared" si="3"/>
        <v>4</v>
      </c>
      <c r="J99">
        <f>COUNT(Copper!H99:X99)</f>
        <v>0</v>
      </c>
      <c r="K99">
        <f>COUNT(Cable!H99:W99)</f>
        <v>0</v>
      </c>
      <c r="L99">
        <f>COUNT(Fiber!H99:BH99)</f>
        <v>1</v>
      </c>
      <c r="M99">
        <f>COUNT(Satellite!H99:J99)</f>
        <v>3</v>
      </c>
      <c r="N99">
        <f>COUNT('Fixed Wireless'!H99:AX99)</f>
        <v>7</v>
      </c>
      <c r="O99">
        <f>COUNT('Mobile Voice'!I99:N99)</f>
        <v>5</v>
      </c>
    </row>
    <row r="100" spans="1:15" x14ac:dyDescent="0.35">
      <c r="A100" s="1">
        <v>45107</v>
      </c>
      <c r="B100" t="s">
        <v>1</v>
      </c>
      <c r="C100" t="s">
        <v>93</v>
      </c>
      <c r="D100" t="s">
        <v>291</v>
      </c>
      <c r="E100" t="s">
        <v>292</v>
      </c>
      <c r="F100" s="3">
        <v>3535</v>
      </c>
      <c r="G100" s="3">
        <v>3535</v>
      </c>
      <c r="H100" s="6">
        <f t="shared" si="2"/>
        <v>12</v>
      </c>
      <c r="I100" s="6">
        <f t="shared" si="3"/>
        <v>5</v>
      </c>
      <c r="J100">
        <f>COUNT(Copper!H100:X100)</f>
        <v>0</v>
      </c>
      <c r="K100">
        <f>COUNT(Cable!H100:W100)</f>
        <v>1</v>
      </c>
      <c r="L100">
        <f>COUNT(Fiber!H100:BH100)</f>
        <v>1</v>
      </c>
      <c r="M100">
        <f>COUNT(Satellite!H100:J100)</f>
        <v>3</v>
      </c>
      <c r="N100">
        <f>COUNT('Fixed Wireless'!H100:AX100)</f>
        <v>3</v>
      </c>
      <c r="O100">
        <f>COUNT('Mobile Voice'!I100:N100)</f>
        <v>4</v>
      </c>
    </row>
    <row r="101" spans="1:15" x14ac:dyDescent="0.35">
      <c r="A101" s="1">
        <v>45107</v>
      </c>
      <c r="B101" t="s">
        <v>1</v>
      </c>
      <c r="C101" t="s">
        <v>90</v>
      </c>
      <c r="D101" t="s">
        <v>293</v>
      </c>
      <c r="E101" t="s">
        <v>294</v>
      </c>
      <c r="F101" s="3">
        <v>14184</v>
      </c>
      <c r="G101" s="3">
        <v>14184</v>
      </c>
      <c r="H101" s="6">
        <f t="shared" si="2"/>
        <v>10</v>
      </c>
      <c r="I101" s="6">
        <f t="shared" si="3"/>
        <v>4</v>
      </c>
      <c r="J101">
        <f>COUNT(Copper!H101:X101)</f>
        <v>0</v>
      </c>
      <c r="K101">
        <f>COUNT(Cable!H101:W101)</f>
        <v>1</v>
      </c>
      <c r="L101">
        <f>COUNT(Fiber!H101:BH101)</f>
        <v>0</v>
      </c>
      <c r="M101">
        <f>COUNT(Satellite!H101:J101)</f>
        <v>3</v>
      </c>
      <c r="N101">
        <f>COUNT('Fixed Wireless'!H101:AX101)</f>
        <v>3</v>
      </c>
      <c r="O101">
        <f>COUNT('Mobile Voice'!I101:N101)</f>
        <v>3</v>
      </c>
    </row>
    <row r="102" spans="1:15" x14ac:dyDescent="0.35">
      <c r="A102" s="1">
        <v>45107</v>
      </c>
      <c r="B102" t="s">
        <v>1</v>
      </c>
      <c r="C102" t="s">
        <v>90</v>
      </c>
      <c r="D102" t="s">
        <v>295</v>
      </c>
      <c r="E102" t="s">
        <v>296</v>
      </c>
      <c r="F102" s="3">
        <v>6583</v>
      </c>
      <c r="G102" s="3">
        <v>6583</v>
      </c>
      <c r="H102" s="6">
        <f t="shared" si="2"/>
        <v>13</v>
      </c>
      <c r="I102" s="6">
        <f t="shared" si="3"/>
        <v>6</v>
      </c>
      <c r="J102">
        <f>COUNT(Copper!H102:X102)</f>
        <v>1</v>
      </c>
      <c r="K102">
        <f>COUNT(Cable!H102:W102)</f>
        <v>2</v>
      </c>
      <c r="L102">
        <f>COUNT(Fiber!H102:BH102)</f>
        <v>2</v>
      </c>
      <c r="M102">
        <f>COUNT(Satellite!H102:J102)</f>
        <v>3</v>
      </c>
      <c r="N102">
        <f>COUNT('Fixed Wireless'!H102:AX102)</f>
        <v>2</v>
      </c>
      <c r="O102">
        <f>COUNT('Mobile Voice'!I102:N102)</f>
        <v>3</v>
      </c>
    </row>
    <row r="103" spans="1:15" x14ac:dyDescent="0.35">
      <c r="A103" s="1">
        <v>45107</v>
      </c>
      <c r="B103" t="s">
        <v>1</v>
      </c>
      <c r="C103" t="s">
        <v>93</v>
      </c>
      <c r="D103" t="s">
        <v>297</v>
      </c>
      <c r="E103" t="s">
        <v>298</v>
      </c>
      <c r="F103" s="3">
        <v>2460</v>
      </c>
      <c r="G103" s="3">
        <v>2460</v>
      </c>
      <c r="H103" s="6">
        <f t="shared" si="2"/>
        <v>16</v>
      </c>
      <c r="I103" s="6">
        <f t="shared" si="3"/>
        <v>5</v>
      </c>
      <c r="J103">
        <f>COUNT(Copper!H103:X103)</f>
        <v>0</v>
      </c>
      <c r="K103">
        <f>COUNT(Cable!H103:W103)</f>
        <v>1</v>
      </c>
      <c r="L103">
        <f>COUNT(Fiber!H103:BH103)</f>
        <v>4</v>
      </c>
      <c r="M103">
        <f>COUNT(Satellite!H103:J103)</f>
        <v>3</v>
      </c>
      <c r="N103">
        <f>COUNT('Fixed Wireless'!H103:AX103)</f>
        <v>4</v>
      </c>
      <c r="O103">
        <f>COUNT('Mobile Voice'!I103:N103)</f>
        <v>4</v>
      </c>
    </row>
    <row r="104" spans="1:15" x14ac:dyDescent="0.35">
      <c r="A104" s="1">
        <v>45107</v>
      </c>
      <c r="B104" t="s">
        <v>1</v>
      </c>
      <c r="C104" t="s">
        <v>90</v>
      </c>
      <c r="D104" t="s">
        <v>299</v>
      </c>
      <c r="E104" t="s">
        <v>300</v>
      </c>
      <c r="F104" s="3">
        <v>13948</v>
      </c>
      <c r="G104" s="3">
        <v>13948</v>
      </c>
      <c r="H104" s="6">
        <f t="shared" si="2"/>
        <v>21</v>
      </c>
      <c r="I104" s="6">
        <f t="shared" si="3"/>
        <v>6</v>
      </c>
      <c r="J104">
        <f>COUNT(Copper!H104:X104)</f>
        <v>1</v>
      </c>
      <c r="K104">
        <f>COUNT(Cable!H104:W104)</f>
        <v>2</v>
      </c>
      <c r="L104">
        <f>COUNT(Fiber!H104:BH104)</f>
        <v>4</v>
      </c>
      <c r="M104">
        <f>COUNT(Satellite!H104:J104)</f>
        <v>3</v>
      </c>
      <c r="N104">
        <f>COUNT('Fixed Wireless'!H104:AX104)</f>
        <v>6</v>
      </c>
      <c r="O104">
        <f>COUNT('Mobile Voice'!I104:N104)</f>
        <v>5</v>
      </c>
    </row>
    <row r="105" spans="1:15" x14ac:dyDescent="0.35">
      <c r="A105" s="1">
        <v>45107</v>
      </c>
      <c r="B105" t="s">
        <v>1</v>
      </c>
      <c r="C105" t="s">
        <v>90</v>
      </c>
      <c r="D105" t="s">
        <v>301</v>
      </c>
      <c r="E105" t="s">
        <v>302</v>
      </c>
      <c r="F105" s="3">
        <v>2615</v>
      </c>
      <c r="G105" s="3">
        <v>2615</v>
      </c>
      <c r="H105" s="6">
        <f t="shared" si="2"/>
        <v>19</v>
      </c>
      <c r="I105" s="6">
        <f t="shared" si="3"/>
        <v>5</v>
      </c>
      <c r="J105">
        <f>COUNT(Copper!H105:X105)</f>
        <v>0</v>
      </c>
      <c r="K105">
        <f>COUNT(Cable!H105:W105)</f>
        <v>1</v>
      </c>
      <c r="L105">
        <f>COUNT(Fiber!H105:BH105)</f>
        <v>5</v>
      </c>
      <c r="M105">
        <f>COUNT(Satellite!H105:J105)</f>
        <v>3</v>
      </c>
      <c r="N105">
        <f>COUNT('Fixed Wireless'!H105:AX105)</f>
        <v>5</v>
      </c>
      <c r="O105">
        <f>COUNT('Mobile Voice'!I105:N105)</f>
        <v>5</v>
      </c>
    </row>
    <row r="106" spans="1:15" x14ac:dyDescent="0.35">
      <c r="A106" s="1">
        <v>45107</v>
      </c>
      <c r="B106" t="s">
        <v>1</v>
      </c>
      <c r="C106" t="s">
        <v>93</v>
      </c>
      <c r="D106" t="s">
        <v>303</v>
      </c>
      <c r="E106" t="s">
        <v>304</v>
      </c>
      <c r="F106" s="3">
        <v>477</v>
      </c>
      <c r="G106" s="3">
        <v>477</v>
      </c>
      <c r="H106" s="6">
        <f t="shared" si="2"/>
        <v>18</v>
      </c>
      <c r="I106" s="6">
        <f t="shared" si="3"/>
        <v>4</v>
      </c>
      <c r="J106">
        <f>COUNT(Copper!H106:X106)</f>
        <v>0</v>
      </c>
      <c r="K106">
        <f>COUNT(Cable!H106:W106)</f>
        <v>0</v>
      </c>
      <c r="L106">
        <f>COUNT(Fiber!H106:BH106)</f>
        <v>2</v>
      </c>
      <c r="M106">
        <f>COUNT(Satellite!H106:J106)</f>
        <v>3</v>
      </c>
      <c r="N106">
        <f>COUNT('Fixed Wireless'!H106:AX106)</f>
        <v>8</v>
      </c>
      <c r="O106">
        <f>COUNT('Mobile Voice'!I106:N106)</f>
        <v>5</v>
      </c>
    </row>
    <row r="107" spans="1:15" x14ac:dyDescent="0.35">
      <c r="A107" s="1">
        <v>45107</v>
      </c>
      <c r="B107" t="s">
        <v>1</v>
      </c>
      <c r="C107" t="s">
        <v>106</v>
      </c>
      <c r="D107" t="s">
        <v>305</v>
      </c>
      <c r="E107" t="s">
        <v>306</v>
      </c>
      <c r="F107" s="3">
        <v>2957</v>
      </c>
      <c r="G107" s="3">
        <v>2957</v>
      </c>
      <c r="H107" s="6">
        <f t="shared" si="2"/>
        <v>17</v>
      </c>
      <c r="I107" s="6">
        <f t="shared" si="3"/>
        <v>4</v>
      </c>
      <c r="J107">
        <f>COUNT(Copper!H107:X107)</f>
        <v>0</v>
      </c>
      <c r="K107">
        <f>COUNT(Cable!H107:W107)</f>
        <v>0</v>
      </c>
      <c r="L107">
        <f>COUNT(Fiber!H107:BH107)</f>
        <v>3</v>
      </c>
      <c r="M107">
        <f>COUNT(Satellite!H107:J107)</f>
        <v>3</v>
      </c>
      <c r="N107">
        <f>COUNT('Fixed Wireless'!H107:AX107)</f>
        <v>6</v>
      </c>
      <c r="O107">
        <f>COUNT('Mobile Voice'!I107:N107)</f>
        <v>5</v>
      </c>
    </row>
    <row r="108" spans="1:15" x14ac:dyDescent="0.35">
      <c r="A108" s="1">
        <v>45107</v>
      </c>
      <c r="B108" t="s">
        <v>1</v>
      </c>
      <c r="C108" t="s">
        <v>93</v>
      </c>
      <c r="D108" t="s">
        <v>307</v>
      </c>
      <c r="E108" t="s">
        <v>308</v>
      </c>
      <c r="F108" s="3">
        <v>10749</v>
      </c>
      <c r="G108" s="3">
        <v>10749</v>
      </c>
      <c r="H108" s="6">
        <f t="shared" si="2"/>
        <v>11</v>
      </c>
      <c r="I108" s="6">
        <f t="shared" si="3"/>
        <v>5</v>
      </c>
      <c r="J108">
        <f>COUNT(Copper!H108:X108)</f>
        <v>0</v>
      </c>
      <c r="K108">
        <f>COUNT(Cable!H108:W108)</f>
        <v>1</v>
      </c>
      <c r="L108">
        <f>COUNT(Fiber!H108:BH108)</f>
        <v>2</v>
      </c>
      <c r="M108">
        <f>COUNT(Satellite!H108:J108)</f>
        <v>3</v>
      </c>
      <c r="N108">
        <f>COUNT('Fixed Wireless'!H108:AX108)</f>
        <v>2</v>
      </c>
      <c r="O108">
        <f>COUNT('Mobile Voice'!I108:N108)</f>
        <v>3</v>
      </c>
    </row>
    <row r="109" spans="1:15" x14ac:dyDescent="0.35">
      <c r="A109" s="1">
        <v>45107</v>
      </c>
      <c r="B109" t="s">
        <v>1</v>
      </c>
      <c r="C109" t="s">
        <v>93</v>
      </c>
      <c r="D109" t="s">
        <v>309</v>
      </c>
      <c r="E109" t="s">
        <v>310</v>
      </c>
      <c r="F109" s="3">
        <v>535</v>
      </c>
      <c r="G109" s="3">
        <v>535</v>
      </c>
      <c r="H109" s="6">
        <f t="shared" si="2"/>
        <v>8</v>
      </c>
      <c r="I109" s="6">
        <f t="shared" si="3"/>
        <v>3</v>
      </c>
      <c r="J109">
        <f>COUNT(Copper!H109:X109)</f>
        <v>0</v>
      </c>
      <c r="K109">
        <f>COUNT(Cable!H109:W109)</f>
        <v>0</v>
      </c>
      <c r="L109">
        <f>COUNT(Fiber!H109:BH109)</f>
        <v>0</v>
      </c>
      <c r="M109">
        <f>COUNT(Satellite!H109:J109)</f>
        <v>3</v>
      </c>
      <c r="N109">
        <f>COUNT('Fixed Wireless'!H109:AX109)</f>
        <v>2</v>
      </c>
      <c r="O109">
        <f>COUNT('Mobile Voice'!I109:N109)</f>
        <v>3</v>
      </c>
    </row>
    <row r="110" spans="1:15" x14ac:dyDescent="0.35">
      <c r="A110" s="1">
        <v>45107</v>
      </c>
      <c r="B110" t="s">
        <v>1</v>
      </c>
      <c r="C110" t="s">
        <v>90</v>
      </c>
      <c r="D110" t="s">
        <v>311</v>
      </c>
      <c r="E110" t="s">
        <v>312</v>
      </c>
      <c r="F110" s="3">
        <v>1464</v>
      </c>
      <c r="G110" s="3">
        <v>1464</v>
      </c>
      <c r="H110" s="6">
        <f t="shared" si="2"/>
        <v>11</v>
      </c>
      <c r="I110" s="6">
        <f t="shared" si="3"/>
        <v>3</v>
      </c>
      <c r="J110">
        <f>COUNT(Copper!H110:X110)</f>
        <v>0</v>
      </c>
      <c r="K110">
        <f>COUNT(Cable!H110:W110)</f>
        <v>0</v>
      </c>
      <c r="L110">
        <f>COUNT(Fiber!H110:BH110)</f>
        <v>0</v>
      </c>
      <c r="M110">
        <f>COUNT(Satellite!H110:J110)</f>
        <v>3</v>
      </c>
      <c r="N110">
        <f>COUNT('Fixed Wireless'!H110:AX110)</f>
        <v>4</v>
      </c>
      <c r="O110">
        <f>COUNT('Mobile Voice'!I110:N110)</f>
        <v>4</v>
      </c>
    </row>
    <row r="111" spans="1:15" x14ac:dyDescent="0.35">
      <c r="A111" s="1">
        <v>45107</v>
      </c>
      <c r="B111" t="s">
        <v>1</v>
      </c>
      <c r="C111" t="s">
        <v>90</v>
      </c>
      <c r="D111" t="s">
        <v>313</v>
      </c>
      <c r="E111" t="s">
        <v>314</v>
      </c>
      <c r="F111" s="3">
        <v>2962</v>
      </c>
      <c r="G111" s="3">
        <v>2962</v>
      </c>
      <c r="H111" s="6">
        <f t="shared" si="2"/>
        <v>17</v>
      </c>
      <c r="I111" s="6">
        <f t="shared" si="3"/>
        <v>6</v>
      </c>
      <c r="J111">
        <f>COUNT(Copper!H111:X111)</f>
        <v>1</v>
      </c>
      <c r="K111">
        <f>COUNT(Cable!H111:W111)</f>
        <v>2</v>
      </c>
      <c r="L111">
        <f>COUNT(Fiber!H111:BH111)</f>
        <v>3</v>
      </c>
      <c r="M111">
        <f>COUNT(Satellite!H111:J111)</f>
        <v>3</v>
      </c>
      <c r="N111">
        <f>COUNT('Fixed Wireless'!H111:AX111)</f>
        <v>4</v>
      </c>
      <c r="O111">
        <f>COUNT('Mobile Voice'!I111:N111)</f>
        <v>4</v>
      </c>
    </row>
    <row r="112" spans="1:15" x14ac:dyDescent="0.35">
      <c r="A112" s="1">
        <v>45107</v>
      </c>
      <c r="B112" t="s">
        <v>1</v>
      </c>
      <c r="C112" t="s">
        <v>93</v>
      </c>
      <c r="D112" t="s">
        <v>315</v>
      </c>
      <c r="E112" t="s">
        <v>316</v>
      </c>
      <c r="F112" s="3">
        <v>654</v>
      </c>
      <c r="G112" s="3">
        <v>654</v>
      </c>
      <c r="H112" s="6">
        <f t="shared" si="2"/>
        <v>11</v>
      </c>
      <c r="I112" s="6">
        <f t="shared" si="3"/>
        <v>4</v>
      </c>
      <c r="J112">
        <f>COUNT(Copper!H112:X112)</f>
        <v>0</v>
      </c>
      <c r="K112">
        <f>COUNT(Cable!H112:W112)</f>
        <v>1</v>
      </c>
      <c r="L112">
        <f>COUNT(Fiber!H112:BH112)</f>
        <v>0</v>
      </c>
      <c r="M112">
        <f>COUNT(Satellite!H112:J112)</f>
        <v>3</v>
      </c>
      <c r="N112">
        <f>COUNT('Fixed Wireless'!H112:AX112)</f>
        <v>3</v>
      </c>
      <c r="O112">
        <f>COUNT('Mobile Voice'!I112:N112)</f>
        <v>4</v>
      </c>
    </row>
    <row r="113" spans="1:15" x14ac:dyDescent="0.35">
      <c r="A113" s="1">
        <v>45107</v>
      </c>
      <c r="B113" t="s">
        <v>1</v>
      </c>
      <c r="C113" t="s">
        <v>90</v>
      </c>
      <c r="D113" t="s">
        <v>317</v>
      </c>
      <c r="E113" t="s">
        <v>318</v>
      </c>
      <c r="F113" s="3">
        <v>2673</v>
      </c>
      <c r="G113" s="3">
        <v>2673</v>
      </c>
      <c r="H113" s="6">
        <f t="shared" si="2"/>
        <v>15</v>
      </c>
      <c r="I113" s="6">
        <f t="shared" si="3"/>
        <v>5</v>
      </c>
      <c r="J113">
        <f>COUNT(Copper!H113:X113)</f>
        <v>0</v>
      </c>
      <c r="K113">
        <f>COUNT(Cable!H113:W113)</f>
        <v>1</v>
      </c>
      <c r="L113">
        <f>COUNT(Fiber!H113:BH113)</f>
        <v>1</v>
      </c>
      <c r="M113">
        <f>COUNT(Satellite!H113:J113)</f>
        <v>3</v>
      </c>
      <c r="N113">
        <f>COUNT('Fixed Wireless'!H113:AX113)</f>
        <v>6</v>
      </c>
      <c r="O113">
        <f>COUNT('Mobile Voice'!I113:N113)</f>
        <v>4</v>
      </c>
    </row>
    <row r="114" spans="1:15" x14ac:dyDescent="0.35">
      <c r="A114" s="1">
        <v>45107</v>
      </c>
      <c r="B114" t="s">
        <v>1</v>
      </c>
      <c r="C114" t="s">
        <v>93</v>
      </c>
      <c r="D114" t="s">
        <v>319</v>
      </c>
      <c r="E114" t="s">
        <v>320</v>
      </c>
      <c r="F114" s="3">
        <v>5695</v>
      </c>
      <c r="G114" s="3">
        <v>5695</v>
      </c>
      <c r="H114" s="6">
        <f t="shared" si="2"/>
        <v>13</v>
      </c>
      <c r="I114" s="6">
        <f t="shared" si="3"/>
        <v>5</v>
      </c>
      <c r="J114">
        <f>COUNT(Copper!H114:X114)</f>
        <v>0</v>
      </c>
      <c r="K114">
        <f>COUNT(Cable!H114:W114)</f>
        <v>1</v>
      </c>
      <c r="L114">
        <f>COUNT(Fiber!H114:BH114)</f>
        <v>2</v>
      </c>
      <c r="M114">
        <f>COUNT(Satellite!H114:J114)</f>
        <v>3</v>
      </c>
      <c r="N114">
        <f>COUNT('Fixed Wireless'!H114:AX114)</f>
        <v>3</v>
      </c>
      <c r="O114">
        <f>COUNT('Mobile Voice'!I114:N114)</f>
        <v>4</v>
      </c>
    </row>
    <row r="115" spans="1:15" x14ac:dyDescent="0.35">
      <c r="A115" s="1">
        <v>45107</v>
      </c>
      <c r="B115" t="s">
        <v>1</v>
      </c>
      <c r="C115" t="s">
        <v>90</v>
      </c>
      <c r="D115" t="s">
        <v>321</v>
      </c>
      <c r="E115" t="s">
        <v>322</v>
      </c>
      <c r="F115" s="3">
        <v>6362</v>
      </c>
      <c r="G115" s="3">
        <v>6362</v>
      </c>
      <c r="H115" s="6">
        <f t="shared" si="2"/>
        <v>15</v>
      </c>
      <c r="I115" s="6">
        <f t="shared" si="3"/>
        <v>5</v>
      </c>
      <c r="J115">
        <f>COUNT(Copper!H115:X115)</f>
        <v>0</v>
      </c>
      <c r="K115">
        <f>COUNT(Cable!H115:W115)</f>
        <v>2</v>
      </c>
      <c r="L115">
        <f>COUNT(Fiber!H115:BH115)</f>
        <v>3</v>
      </c>
      <c r="M115">
        <f>COUNT(Satellite!H115:J115)</f>
        <v>3</v>
      </c>
      <c r="N115">
        <f>COUNT('Fixed Wireless'!H115:AX115)</f>
        <v>3</v>
      </c>
      <c r="O115">
        <f>COUNT('Mobile Voice'!I115:N115)</f>
        <v>4</v>
      </c>
    </row>
    <row r="116" spans="1:15" x14ac:dyDescent="0.35">
      <c r="A116" s="1">
        <v>45107</v>
      </c>
      <c r="B116" t="s">
        <v>1</v>
      </c>
      <c r="C116" t="s">
        <v>93</v>
      </c>
      <c r="D116" t="s">
        <v>323</v>
      </c>
      <c r="E116" t="s">
        <v>324</v>
      </c>
      <c r="F116" s="3">
        <v>448</v>
      </c>
      <c r="G116" s="3">
        <v>448</v>
      </c>
      <c r="H116" s="6">
        <f t="shared" si="2"/>
        <v>11</v>
      </c>
      <c r="I116" s="6">
        <f t="shared" si="3"/>
        <v>4</v>
      </c>
      <c r="J116">
        <f>COUNT(Copper!H116:X116)</f>
        <v>0</v>
      </c>
      <c r="K116">
        <f>COUNT(Cable!H116:W116)</f>
        <v>1</v>
      </c>
      <c r="L116">
        <f>COUNT(Fiber!H116:BH116)</f>
        <v>0</v>
      </c>
      <c r="M116">
        <f>COUNT(Satellite!H116:J116)</f>
        <v>3</v>
      </c>
      <c r="N116">
        <f>COUNT('Fixed Wireless'!H116:AX116)</f>
        <v>3</v>
      </c>
      <c r="O116">
        <f>COUNT('Mobile Voice'!I116:N116)</f>
        <v>4</v>
      </c>
    </row>
    <row r="117" spans="1:15" x14ac:dyDescent="0.35">
      <c r="A117" s="1">
        <v>45107</v>
      </c>
      <c r="B117" t="s">
        <v>1</v>
      </c>
      <c r="C117" t="s">
        <v>93</v>
      </c>
      <c r="D117" t="s">
        <v>325</v>
      </c>
      <c r="E117" t="s">
        <v>326</v>
      </c>
      <c r="F117" s="3">
        <v>974</v>
      </c>
      <c r="G117" s="3">
        <v>974</v>
      </c>
      <c r="H117" s="6">
        <f t="shared" si="2"/>
        <v>14</v>
      </c>
      <c r="I117" s="6">
        <f t="shared" si="3"/>
        <v>4</v>
      </c>
      <c r="J117">
        <f>COUNT(Copper!H117:X117)</f>
        <v>0</v>
      </c>
      <c r="K117">
        <f>COUNT(Cable!H117:W117)</f>
        <v>0</v>
      </c>
      <c r="L117">
        <f>COUNT(Fiber!H117:BH117)</f>
        <v>3</v>
      </c>
      <c r="M117">
        <f>COUNT(Satellite!H117:J117)</f>
        <v>3</v>
      </c>
      <c r="N117">
        <f>COUNT('Fixed Wireless'!H117:AX117)</f>
        <v>4</v>
      </c>
      <c r="O117">
        <f>COUNT('Mobile Voice'!I117:N117)</f>
        <v>4</v>
      </c>
    </row>
    <row r="118" spans="1:15" x14ac:dyDescent="0.35">
      <c r="A118" s="1">
        <v>45107</v>
      </c>
      <c r="B118" t="s">
        <v>1</v>
      </c>
      <c r="C118" t="s">
        <v>90</v>
      </c>
      <c r="D118" t="s">
        <v>327</v>
      </c>
      <c r="E118" t="s">
        <v>328</v>
      </c>
      <c r="F118" s="3">
        <v>32538</v>
      </c>
      <c r="G118" s="3">
        <v>32538</v>
      </c>
      <c r="H118" s="6">
        <f t="shared" si="2"/>
        <v>18</v>
      </c>
      <c r="I118" s="6">
        <f t="shared" si="3"/>
        <v>6</v>
      </c>
      <c r="J118">
        <f>COUNT(Copper!H118:X118)</f>
        <v>2</v>
      </c>
      <c r="K118">
        <f>COUNT(Cable!H118:W118)</f>
        <v>2</v>
      </c>
      <c r="L118">
        <f>COUNT(Fiber!H118:BH118)</f>
        <v>5</v>
      </c>
      <c r="M118">
        <f>COUNT(Satellite!H118:J118)</f>
        <v>3</v>
      </c>
      <c r="N118">
        <f>COUNT('Fixed Wireless'!H118:AX118)</f>
        <v>2</v>
      </c>
      <c r="O118">
        <f>COUNT('Mobile Voice'!I118:N118)</f>
        <v>4</v>
      </c>
    </row>
    <row r="119" spans="1:15" x14ac:dyDescent="0.35">
      <c r="A119" s="1">
        <v>45107</v>
      </c>
      <c r="B119" t="s">
        <v>1</v>
      </c>
      <c r="C119" t="s">
        <v>90</v>
      </c>
      <c r="D119" t="s">
        <v>329</v>
      </c>
      <c r="E119" t="s">
        <v>330</v>
      </c>
      <c r="F119" s="3">
        <v>7139</v>
      </c>
      <c r="G119" s="3">
        <v>7139</v>
      </c>
      <c r="H119" s="6">
        <f t="shared" si="2"/>
        <v>12</v>
      </c>
      <c r="I119" s="6">
        <f t="shared" si="3"/>
        <v>5</v>
      </c>
      <c r="J119">
        <f>COUNT(Copper!H119:X119)</f>
        <v>0</v>
      </c>
      <c r="K119">
        <f>COUNT(Cable!H119:W119)</f>
        <v>1</v>
      </c>
      <c r="L119">
        <f>COUNT(Fiber!H119:BH119)</f>
        <v>2</v>
      </c>
      <c r="M119">
        <f>COUNT(Satellite!H119:J119)</f>
        <v>3</v>
      </c>
      <c r="N119">
        <f>COUNT('Fixed Wireless'!H119:AX119)</f>
        <v>2</v>
      </c>
      <c r="O119">
        <f>COUNT('Mobile Voice'!I119:N119)</f>
        <v>4</v>
      </c>
    </row>
    <row r="120" spans="1:15" x14ac:dyDescent="0.35">
      <c r="A120" s="1">
        <v>45107</v>
      </c>
      <c r="B120" t="s">
        <v>1</v>
      </c>
      <c r="C120" t="s">
        <v>90</v>
      </c>
      <c r="D120" t="s">
        <v>331</v>
      </c>
      <c r="E120" t="s">
        <v>332</v>
      </c>
      <c r="F120" s="3">
        <v>7382</v>
      </c>
      <c r="G120" s="3">
        <v>7382</v>
      </c>
      <c r="H120" s="6">
        <f t="shared" si="2"/>
        <v>19</v>
      </c>
      <c r="I120" s="6">
        <f t="shared" si="3"/>
        <v>6</v>
      </c>
      <c r="J120">
        <f>COUNT(Copper!H120:X120)</f>
        <v>1</v>
      </c>
      <c r="K120">
        <f>COUNT(Cable!H120:W120)</f>
        <v>1</v>
      </c>
      <c r="L120">
        <f>COUNT(Fiber!H120:BH120)</f>
        <v>5</v>
      </c>
      <c r="M120">
        <f>COUNT(Satellite!H120:J120)</f>
        <v>3</v>
      </c>
      <c r="N120">
        <f>COUNT('Fixed Wireless'!H120:AX120)</f>
        <v>5</v>
      </c>
      <c r="O120">
        <f>COUNT('Mobile Voice'!I120:N120)</f>
        <v>4</v>
      </c>
    </row>
    <row r="121" spans="1:15" x14ac:dyDescent="0.35">
      <c r="A121" s="1">
        <v>45107</v>
      </c>
      <c r="B121" t="s">
        <v>1</v>
      </c>
      <c r="C121" t="s">
        <v>90</v>
      </c>
      <c r="D121" t="s">
        <v>333</v>
      </c>
      <c r="E121" t="s">
        <v>334</v>
      </c>
      <c r="F121" s="3">
        <v>59533</v>
      </c>
      <c r="G121" s="3">
        <v>59533</v>
      </c>
      <c r="H121" s="6">
        <f t="shared" si="2"/>
        <v>17</v>
      </c>
      <c r="I121" s="6">
        <f t="shared" si="3"/>
        <v>6</v>
      </c>
      <c r="J121">
        <f>COUNT(Copper!H121:X121)</f>
        <v>3</v>
      </c>
      <c r="K121">
        <f>COUNT(Cable!H121:W121)</f>
        <v>1</v>
      </c>
      <c r="L121">
        <f>COUNT(Fiber!H121:BH121)</f>
        <v>4</v>
      </c>
      <c r="M121">
        <f>COUNT(Satellite!H121:J121)</f>
        <v>3</v>
      </c>
      <c r="N121">
        <f>COUNT('Fixed Wireless'!H121:AX121)</f>
        <v>3</v>
      </c>
      <c r="O121">
        <f>COUNT('Mobile Voice'!I121:N121)</f>
        <v>3</v>
      </c>
    </row>
    <row r="122" spans="1:15" x14ac:dyDescent="0.35">
      <c r="A122" s="1">
        <v>45107</v>
      </c>
      <c r="B122" t="s">
        <v>1</v>
      </c>
      <c r="C122" t="s">
        <v>93</v>
      </c>
      <c r="D122" t="s">
        <v>335</v>
      </c>
      <c r="E122" t="s">
        <v>336</v>
      </c>
      <c r="F122" s="3">
        <v>8506</v>
      </c>
      <c r="G122" s="3">
        <v>8506</v>
      </c>
      <c r="H122" s="6">
        <f t="shared" si="2"/>
        <v>12</v>
      </c>
      <c r="I122" s="6">
        <f t="shared" si="3"/>
        <v>6</v>
      </c>
      <c r="J122">
        <f>COUNT(Copper!H122:X122)</f>
        <v>1</v>
      </c>
      <c r="K122">
        <f>COUNT(Cable!H122:W122)</f>
        <v>1</v>
      </c>
      <c r="L122">
        <f>COUNT(Fiber!H122:BH122)</f>
        <v>2</v>
      </c>
      <c r="M122">
        <f>COUNT(Satellite!H122:J122)</f>
        <v>3</v>
      </c>
      <c r="N122">
        <f>COUNT('Fixed Wireless'!H122:AX122)</f>
        <v>2</v>
      </c>
      <c r="O122">
        <f>COUNT('Mobile Voice'!I122:N122)</f>
        <v>3</v>
      </c>
    </row>
    <row r="123" spans="1:15" x14ac:dyDescent="0.35">
      <c r="A123" s="1">
        <v>45107</v>
      </c>
      <c r="B123" t="s">
        <v>1</v>
      </c>
      <c r="C123" t="s">
        <v>90</v>
      </c>
      <c r="D123" t="s">
        <v>337</v>
      </c>
      <c r="E123" t="s">
        <v>338</v>
      </c>
      <c r="F123" s="3">
        <v>2322</v>
      </c>
      <c r="G123" s="3">
        <v>2322</v>
      </c>
      <c r="H123" s="6">
        <f t="shared" si="2"/>
        <v>15</v>
      </c>
      <c r="I123" s="6">
        <f t="shared" si="3"/>
        <v>6</v>
      </c>
      <c r="J123">
        <f>COUNT(Copper!H123:X123)</f>
        <v>1</v>
      </c>
      <c r="K123">
        <f>COUNT(Cable!H123:W123)</f>
        <v>1</v>
      </c>
      <c r="L123">
        <f>COUNT(Fiber!H123:BH123)</f>
        <v>4</v>
      </c>
      <c r="M123">
        <f>COUNT(Satellite!H123:J123)</f>
        <v>2</v>
      </c>
      <c r="N123">
        <f>COUNT('Fixed Wireless'!H123:AX123)</f>
        <v>4</v>
      </c>
      <c r="O123">
        <f>COUNT('Mobile Voice'!I123:N123)</f>
        <v>3</v>
      </c>
    </row>
    <row r="124" spans="1:15" x14ac:dyDescent="0.35">
      <c r="A124" s="1">
        <v>45107</v>
      </c>
      <c r="B124" t="s">
        <v>1</v>
      </c>
      <c r="C124" t="s">
        <v>90</v>
      </c>
      <c r="D124" t="s">
        <v>339</v>
      </c>
      <c r="E124" t="s">
        <v>340</v>
      </c>
      <c r="F124" s="3">
        <v>5021</v>
      </c>
      <c r="G124" s="3">
        <v>5021</v>
      </c>
      <c r="H124" s="6">
        <f t="shared" si="2"/>
        <v>21</v>
      </c>
      <c r="I124" s="6">
        <f t="shared" si="3"/>
        <v>5</v>
      </c>
      <c r="J124">
        <f>COUNT(Copper!H124:X124)</f>
        <v>0</v>
      </c>
      <c r="K124">
        <f>COUNT(Cable!H124:W124)</f>
        <v>1</v>
      </c>
      <c r="L124">
        <f>COUNT(Fiber!H124:BH124)</f>
        <v>4</v>
      </c>
      <c r="M124">
        <f>COUNT(Satellite!H124:J124)</f>
        <v>3</v>
      </c>
      <c r="N124">
        <f>COUNT('Fixed Wireless'!H124:AX124)</f>
        <v>8</v>
      </c>
      <c r="O124">
        <f>COUNT('Mobile Voice'!I124:N124)</f>
        <v>5</v>
      </c>
    </row>
    <row r="125" spans="1:15" x14ac:dyDescent="0.35">
      <c r="A125" s="1">
        <v>45107</v>
      </c>
      <c r="B125" t="s">
        <v>1</v>
      </c>
      <c r="C125" t="s">
        <v>90</v>
      </c>
      <c r="D125" t="s">
        <v>341</v>
      </c>
      <c r="E125" t="s">
        <v>342</v>
      </c>
      <c r="F125" s="3">
        <v>26433</v>
      </c>
      <c r="G125" s="3">
        <v>26433</v>
      </c>
      <c r="H125" s="6">
        <f t="shared" si="2"/>
        <v>28</v>
      </c>
      <c r="I125" s="6">
        <f t="shared" si="3"/>
        <v>6</v>
      </c>
      <c r="J125">
        <f>COUNT(Copper!H125:X125)</f>
        <v>2</v>
      </c>
      <c r="K125">
        <f>COUNT(Cable!H125:W125)</f>
        <v>1</v>
      </c>
      <c r="L125">
        <f>COUNT(Fiber!H125:BH125)</f>
        <v>8</v>
      </c>
      <c r="M125">
        <f>COUNT(Satellite!H125:J125)</f>
        <v>3</v>
      </c>
      <c r="N125">
        <f>COUNT('Fixed Wireless'!H125:AX125)</f>
        <v>9</v>
      </c>
      <c r="O125">
        <f>COUNT('Mobile Voice'!I125:N125)</f>
        <v>5</v>
      </c>
    </row>
    <row r="126" spans="1:15" x14ac:dyDescent="0.35">
      <c r="A126" s="1">
        <v>45107</v>
      </c>
      <c r="B126" t="s">
        <v>1</v>
      </c>
      <c r="C126" t="s">
        <v>106</v>
      </c>
      <c r="D126" t="s">
        <v>343</v>
      </c>
      <c r="E126" t="s">
        <v>344</v>
      </c>
      <c r="F126" s="3">
        <v>135</v>
      </c>
      <c r="G126" s="3">
        <v>135</v>
      </c>
      <c r="H126" s="6">
        <f t="shared" si="2"/>
        <v>14</v>
      </c>
      <c r="I126" s="6">
        <f t="shared" si="3"/>
        <v>4</v>
      </c>
      <c r="J126">
        <f>COUNT(Copper!H126:X126)</f>
        <v>0</v>
      </c>
      <c r="K126">
        <f>COUNT(Cable!H126:W126)</f>
        <v>0</v>
      </c>
      <c r="L126">
        <f>COUNT(Fiber!H126:BH126)</f>
        <v>1</v>
      </c>
      <c r="M126">
        <f>COUNT(Satellite!H126:J126)</f>
        <v>3</v>
      </c>
      <c r="N126">
        <f>COUNT('Fixed Wireless'!H126:AX126)</f>
        <v>5</v>
      </c>
      <c r="O126">
        <f>COUNT('Mobile Voice'!I126:N126)</f>
        <v>5</v>
      </c>
    </row>
    <row r="127" spans="1:15" x14ac:dyDescent="0.35">
      <c r="A127" s="1">
        <v>45107</v>
      </c>
      <c r="B127" t="s">
        <v>1</v>
      </c>
      <c r="C127" t="s">
        <v>93</v>
      </c>
      <c r="D127" t="s">
        <v>345</v>
      </c>
      <c r="E127" t="s">
        <v>346</v>
      </c>
      <c r="F127" s="3">
        <v>1377</v>
      </c>
      <c r="G127" s="3">
        <v>1377</v>
      </c>
      <c r="H127" s="6">
        <f t="shared" si="2"/>
        <v>11</v>
      </c>
      <c r="I127" s="6">
        <f t="shared" si="3"/>
        <v>4</v>
      </c>
      <c r="J127">
        <f>COUNT(Copper!H127:X127)</f>
        <v>0</v>
      </c>
      <c r="K127">
        <f>COUNT(Cable!H127:W127)</f>
        <v>1</v>
      </c>
      <c r="L127">
        <f>COUNT(Fiber!H127:BH127)</f>
        <v>0</v>
      </c>
      <c r="M127">
        <f>COUNT(Satellite!H127:J127)</f>
        <v>3</v>
      </c>
      <c r="N127">
        <f>COUNT('Fixed Wireless'!H127:AX127)</f>
        <v>3</v>
      </c>
      <c r="O127">
        <f>COUNT('Mobile Voice'!I127:N127)</f>
        <v>4</v>
      </c>
    </row>
    <row r="128" spans="1:15" x14ac:dyDescent="0.35">
      <c r="A128" s="1">
        <v>45107</v>
      </c>
      <c r="B128" t="s">
        <v>1</v>
      </c>
      <c r="C128" t="s">
        <v>93</v>
      </c>
      <c r="D128" t="s">
        <v>347</v>
      </c>
      <c r="E128" t="s">
        <v>348</v>
      </c>
      <c r="F128" s="3">
        <v>1749</v>
      </c>
      <c r="G128" s="3">
        <v>1749</v>
      </c>
      <c r="H128" s="6">
        <f t="shared" si="2"/>
        <v>13</v>
      </c>
      <c r="I128" s="6">
        <f t="shared" si="3"/>
        <v>5</v>
      </c>
      <c r="J128">
        <f>COUNT(Copper!H128:X128)</f>
        <v>0</v>
      </c>
      <c r="K128">
        <f>COUNT(Cable!H128:W128)</f>
        <v>1</v>
      </c>
      <c r="L128">
        <f>COUNT(Fiber!H128:BH128)</f>
        <v>2</v>
      </c>
      <c r="M128">
        <f>COUNT(Satellite!H128:J128)</f>
        <v>3</v>
      </c>
      <c r="N128">
        <f>COUNT('Fixed Wireless'!H128:AX128)</f>
        <v>3</v>
      </c>
      <c r="O128">
        <f>COUNT('Mobile Voice'!I128:N128)</f>
        <v>4</v>
      </c>
    </row>
    <row r="129" spans="1:15" x14ac:dyDescent="0.35">
      <c r="A129" s="1">
        <v>45107</v>
      </c>
      <c r="B129" t="s">
        <v>1</v>
      </c>
      <c r="C129" t="s">
        <v>93</v>
      </c>
      <c r="D129" t="s">
        <v>349</v>
      </c>
      <c r="E129" t="s">
        <v>350</v>
      </c>
      <c r="F129" s="3">
        <v>994</v>
      </c>
      <c r="G129" s="3">
        <v>994</v>
      </c>
      <c r="H129" s="6">
        <f t="shared" si="2"/>
        <v>11</v>
      </c>
      <c r="I129" s="6">
        <f t="shared" si="3"/>
        <v>4</v>
      </c>
      <c r="J129">
        <f>COUNT(Copper!H129:X129)</f>
        <v>0</v>
      </c>
      <c r="K129">
        <f>COUNT(Cable!H129:W129)</f>
        <v>1</v>
      </c>
      <c r="L129">
        <f>COUNT(Fiber!H129:BH129)</f>
        <v>0</v>
      </c>
      <c r="M129">
        <f>COUNT(Satellite!H129:J129)</f>
        <v>3</v>
      </c>
      <c r="N129">
        <f>COUNT('Fixed Wireless'!H129:AX129)</f>
        <v>3</v>
      </c>
      <c r="O129">
        <f>COUNT('Mobile Voice'!I129:N129)</f>
        <v>4</v>
      </c>
    </row>
    <row r="130" spans="1:15" x14ac:dyDescent="0.35">
      <c r="A130" s="1">
        <v>45107</v>
      </c>
      <c r="B130" t="s">
        <v>1</v>
      </c>
      <c r="C130" t="s">
        <v>93</v>
      </c>
      <c r="D130" t="s">
        <v>351</v>
      </c>
      <c r="E130" t="s">
        <v>352</v>
      </c>
      <c r="F130" s="3">
        <v>403</v>
      </c>
      <c r="G130" s="3">
        <v>403</v>
      </c>
      <c r="H130" s="6">
        <f t="shared" si="2"/>
        <v>12</v>
      </c>
      <c r="I130" s="6">
        <f t="shared" si="3"/>
        <v>4</v>
      </c>
      <c r="J130">
        <f>COUNT(Copper!H130:X130)</f>
        <v>0</v>
      </c>
      <c r="K130">
        <f>COUNT(Cable!H130:W130)</f>
        <v>0</v>
      </c>
      <c r="L130">
        <f>COUNT(Fiber!H130:BH130)</f>
        <v>2</v>
      </c>
      <c r="M130">
        <f>COUNT(Satellite!H130:J130)</f>
        <v>3</v>
      </c>
      <c r="N130">
        <f>COUNT('Fixed Wireless'!H130:AX130)</f>
        <v>3</v>
      </c>
      <c r="O130">
        <f>COUNT('Mobile Voice'!I130:N130)</f>
        <v>4</v>
      </c>
    </row>
    <row r="131" spans="1:15" x14ac:dyDescent="0.35">
      <c r="A131" s="1">
        <v>45107</v>
      </c>
      <c r="B131" t="s">
        <v>1</v>
      </c>
      <c r="C131" t="s">
        <v>106</v>
      </c>
      <c r="D131" t="s">
        <v>353</v>
      </c>
      <c r="E131" t="s">
        <v>354</v>
      </c>
      <c r="F131" s="3">
        <v>14811</v>
      </c>
      <c r="G131" s="3">
        <v>14811</v>
      </c>
      <c r="H131" s="6">
        <f t="shared" ref="H131:H194" si="4">SUM(J131:O131)</f>
        <v>13</v>
      </c>
      <c r="I131" s="6">
        <f t="shared" ref="I131:I194" si="5">COUNTIF(J131:O131,"&gt;0")</f>
        <v>5</v>
      </c>
      <c r="J131">
        <f>COUNT(Copper!H131:X131)</f>
        <v>0</v>
      </c>
      <c r="K131">
        <f>COUNT(Cable!H131:W131)</f>
        <v>2</v>
      </c>
      <c r="L131">
        <f>COUNT(Fiber!H131:BH131)</f>
        <v>3</v>
      </c>
      <c r="M131">
        <f>COUNT(Satellite!H131:J131)</f>
        <v>3</v>
      </c>
      <c r="N131">
        <f>COUNT('Fixed Wireless'!H131:AX131)</f>
        <v>2</v>
      </c>
      <c r="O131">
        <f>COUNT('Mobile Voice'!I131:N131)</f>
        <v>3</v>
      </c>
    </row>
    <row r="132" spans="1:15" x14ac:dyDescent="0.35">
      <c r="A132" s="1">
        <v>45107</v>
      </c>
      <c r="B132" t="s">
        <v>1</v>
      </c>
      <c r="C132" t="s">
        <v>90</v>
      </c>
      <c r="D132" t="s">
        <v>355</v>
      </c>
      <c r="E132" t="s">
        <v>356</v>
      </c>
      <c r="F132" s="3">
        <v>1590</v>
      </c>
      <c r="G132" s="3">
        <v>1590</v>
      </c>
      <c r="H132" s="6">
        <f t="shared" si="4"/>
        <v>15</v>
      </c>
      <c r="I132" s="6">
        <f t="shared" si="5"/>
        <v>4</v>
      </c>
      <c r="J132">
        <f>COUNT(Copper!H132:X132)</f>
        <v>0</v>
      </c>
      <c r="K132">
        <f>COUNT(Cable!H132:W132)</f>
        <v>0</v>
      </c>
      <c r="L132">
        <f>COUNT(Fiber!H132:BH132)</f>
        <v>4</v>
      </c>
      <c r="M132">
        <f>COUNT(Satellite!H132:J132)</f>
        <v>3</v>
      </c>
      <c r="N132">
        <f>COUNT('Fixed Wireless'!H132:AX132)</f>
        <v>4</v>
      </c>
      <c r="O132">
        <f>COUNT('Mobile Voice'!I132:N132)</f>
        <v>4</v>
      </c>
    </row>
    <row r="133" spans="1:15" x14ac:dyDescent="0.35">
      <c r="A133" s="1">
        <v>45107</v>
      </c>
      <c r="B133" t="s">
        <v>1</v>
      </c>
      <c r="C133" t="s">
        <v>106</v>
      </c>
      <c r="D133" t="s">
        <v>357</v>
      </c>
      <c r="E133" t="s">
        <v>358</v>
      </c>
      <c r="F133" s="3">
        <v>3841</v>
      </c>
      <c r="G133" s="3">
        <v>3841</v>
      </c>
      <c r="H133" s="6">
        <f t="shared" si="4"/>
        <v>21</v>
      </c>
      <c r="I133" s="6">
        <f t="shared" si="5"/>
        <v>5</v>
      </c>
      <c r="J133">
        <f>COUNT(Copper!H133:X133)</f>
        <v>0</v>
      </c>
      <c r="K133">
        <f>COUNT(Cable!H133:W133)</f>
        <v>1</v>
      </c>
      <c r="L133">
        <f>COUNT(Fiber!H133:BH133)</f>
        <v>3</v>
      </c>
      <c r="M133">
        <f>COUNT(Satellite!H133:J133)</f>
        <v>3</v>
      </c>
      <c r="N133">
        <f>COUNT('Fixed Wireless'!H133:AX133)</f>
        <v>9</v>
      </c>
      <c r="O133">
        <f>COUNT('Mobile Voice'!I133:N133)</f>
        <v>5</v>
      </c>
    </row>
    <row r="134" spans="1:15" x14ac:dyDescent="0.35">
      <c r="A134" s="1">
        <v>45107</v>
      </c>
      <c r="B134" t="s">
        <v>1</v>
      </c>
      <c r="C134" t="s">
        <v>90</v>
      </c>
      <c r="D134" t="s">
        <v>359</v>
      </c>
      <c r="E134" t="s">
        <v>360</v>
      </c>
      <c r="F134" s="3">
        <v>14921</v>
      </c>
      <c r="G134" s="3">
        <v>14921</v>
      </c>
      <c r="H134" s="6">
        <f t="shared" si="4"/>
        <v>14</v>
      </c>
      <c r="I134" s="6">
        <f t="shared" si="5"/>
        <v>6</v>
      </c>
      <c r="J134">
        <f>COUNT(Copper!H134:X134)</f>
        <v>1</v>
      </c>
      <c r="K134">
        <f>COUNT(Cable!H134:W134)</f>
        <v>1</v>
      </c>
      <c r="L134">
        <f>COUNT(Fiber!H134:BH134)</f>
        <v>2</v>
      </c>
      <c r="M134">
        <f>COUNT(Satellite!H134:J134)</f>
        <v>3</v>
      </c>
      <c r="N134">
        <f>COUNT('Fixed Wireless'!H134:AX134)</f>
        <v>4</v>
      </c>
      <c r="O134">
        <f>COUNT('Mobile Voice'!I134:N134)</f>
        <v>3</v>
      </c>
    </row>
    <row r="135" spans="1:15" x14ac:dyDescent="0.35">
      <c r="A135" s="1">
        <v>45107</v>
      </c>
      <c r="B135" t="s">
        <v>1</v>
      </c>
      <c r="C135" t="s">
        <v>90</v>
      </c>
      <c r="D135" t="s">
        <v>361</v>
      </c>
      <c r="E135" t="s">
        <v>362</v>
      </c>
      <c r="F135" s="3">
        <v>2759</v>
      </c>
      <c r="G135" s="3">
        <v>2759</v>
      </c>
      <c r="H135" s="6">
        <f t="shared" si="4"/>
        <v>11</v>
      </c>
      <c r="I135" s="6">
        <f t="shared" si="5"/>
        <v>5</v>
      </c>
      <c r="J135">
        <f>COUNT(Copper!H135:X135)</f>
        <v>0</v>
      </c>
      <c r="K135">
        <f>COUNT(Cable!H135:W135)</f>
        <v>1</v>
      </c>
      <c r="L135">
        <f>COUNT(Fiber!H135:BH135)</f>
        <v>2</v>
      </c>
      <c r="M135">
        <f>COUNT(Satellite!H135:J135)</f>
        <v>3</v>
      </c>
      <c r="N135">
        <f>COUNT('Fixed Wireless'!H135:AX135)</f>
        <v>2</v>
      </c>
      <c r="O135">
        <f>COUNT('Mobile Voice'!I135:N135)</f>
        <v>3</v>
      </c>
    </row>
    <row r="136" spans="1:15" x14ac:dyDescent="0.35">
      <c r="A136" s="1">
        <v>45107</v>
      </c>
      <c r="B136" t="s">
        <v>1</v>
      </c>
      <c r="C136" t="s">
        <v>90</v>
      </c>
      <c r="D136" t="s">
        <v>363</v>
      </c>
      <c r="E136" t="s">
        <v>364</v>
      </c>
      <c r="F136" s="3">
        <v>14150</v>
      </c>
      <c r="G136" s="3">
        <v>14150</v>
      </c>
      <c r="H136" s="6">
        <f t="shared" si="4"/>
        <v>14</v>
      </c>
      <c r="I136" s="6">
        <f t="shared" si="5"/>
        <v>6</v>
      </c>
      <c r="J136">
        <f>COUNT(Copper!H136:X136)</f>
        <v>2</v>
      </c>
      <c r="K136">
        <f>COUNT(Cable!H136:W136)</f>
        <v>2</v>
      </c>
      <c r="L136">
        <f>COUNT(Fiber!H136:BH136)</f>
        <v>2</v>
      </c>
      <c r="M136">
        <f>COUNT(Satellite!H136:J136)</f>
        <v>3</v>
      </c>
      <c r="N136">
        <f>COUNT('Fixed Wireless'!H136:AX136)</f>
        <v>2</v>
      </c>
      <c r="O136">
        <f>COUNT('Mobile Voice'!I136:N136)</f>
        <v>3</v>
      </c>
    </row>
    <row r="137" spans="1:15" x14ac:dyDescent="0.35">
      <c r="A137" s="1">
        <v>45107</v>
      </c>
      <c r="B137" t="s">
        <v>1</v>
      </c>
      <c r="C137" t="s">
        <v>90</v>
      </c>
      <c r="D137" t="s">
        <v>365</v>
      </c>
      <c r="E137" t="s">
        <v>366</v>
      </c>
      <c r="F137" s="3">
        <v>976</v>
      </c>
      <c r="G137" s="3">
        <v>976</v>
      </c>
      <c r="H137" s="6">
        <f t="shared" si="4"/>
        <v>15</v>
      </c>
      <c r="I137" s="6">
        <f t="shared" si="5"/>
        <v>5</v>
      </c>
      <c r="J137">
        <f>COUNT(Copper!H137:X137)</f>
        <v>2</v>
      </c>
      <c r="K137">
        <f>COUNT(Cable!H137:W137)</f>
        <v>0</v>
      </c>
      <c r="L137">
        <f>COUNT(Fiber!H137:BH137)</f>
        <v>1</v>
      </c>
      <c r="M137">
        <f>COUNT(Satellite!H137:J137)</f>
        <v>3</v>
      </c>
      <c r="N137">
        <f>COUNT('Fixed Wireless'!H137:AX137)</f>
        <v>5</v>
      </c>
      <c r="O137">
        <f>COUNT('Mobile Voice'!I137:N137)</f>
        <v>4</v>
      </c>
    </row>
    <row r="138" spans="1:15" x14ac:dyDescent="0.35">
      <c r="A138" s="1">
        <v>45107</v>
      </c>
      <c r="B138" t="s">
        <v>1</v>
      </c>
      <c r="C138" t="s">
        <v>90</v>
      </c>
      <c r="D138" t="s">
        <v>367</v>
      </c>
      <c r="E138" t="s">
        <v>368</v>
      </c>
      <c r="F138" s="3">
        <v>9576</v>
      </c>
      <c r="G138" s="3">
        <v>9576</v>
      </c>
      <c r="H138" s="6">
        <f t="shared" si="4"/>
        <v>14</v>
      </c>
      <c r="I138" s="6">
        <f t="shared" si="5"/>
        <v>6</v>
      </c>
      <c r="J138">
        <f>COUNT(Copper!H138:X138)</f>
        <v>1</v>
      </c>
      <c r="K138">
        <f>COUNT(Cable!H138:W138)</f>
        <v>1</v>
      </c>
      <c r="L138">
        <f>COUNT(Fiber!H138:BH138)</f>
        <v>3</v>
      </c>
      <c r="M138">
        <f>COUNT(Satellite!H138:J138)</f>
        <v>3</v>
      </c>
      <c r="N138">
        <f>COUNT('Fixed Wireless'!H138:AX138)</f>
        <v>3</v>
      </c>
      <c r="O138">
        <f>COUNT('Mobile Voice'!I138:N138)</f>
        <v>3</v>
      </c>
    </row>
    <row r="139" spans="1:15" x14ac:dyDescent="0.35">
      <c r="A139" s="1">
        <v>45107</v>
      </c>
      <c r="B139" t="s">
        <v>1</v>
      </c>
      <c r="C139" t="s">
        <v>90</v>
      </c>
      <c r="D139" t="s">
        <v>369</v>
      </c>
      <c r="E139" t="s">
        <v>370</v>
      </c>
      <c r="F139" s="3">
        <v>35342</v>
      </c>
      <c r="G139" s="3">
        <v>35342</v>
      </c>
      <c r="H139" s="6">
        <f t="shared" si="4"/>
        <v>16</v>
      </c>
      <c r="I139" s="6">
        <f t="shared" si="5"/>
        <v>6</v>
      </c>
      <c r="J139">
        <f>COUNT(Copper!H139:X139)</f>
        <v>2</v>
      </c>
      <c r="K139">
        <f>COUNT(Cable!H139:W139)</f>
        <v>2</v>
      </c>
      <c r="L139">
        <f>COUNT(Fiber!H139:BH139)</f>
        <v>4</v>
      </c>
      <c r="M139">
        <f>COUNT(Satellite!H139:J139)</f>
        <v>3</v>
      </c>
      <c r="N139">
        <f>COUNT('Fixed Wireless'!H139:AX139)</f>
        <v>2</v>
      </c>
      <c r="O139">
        <f>COUNT('Mobile Voice'!I139:N139)</f>
        <v>3</v>
      </c>
    </row>
    <row r="140" spans="1:15" x14ac:dyDescent="0.35">
      <c r="A140" s="1">
        <v>45107</v>
      </c>
      <c r="B140" t="s">
        <v>1</v>
      </c>
      <c r="C140" t="s">
        <v>106</v>
      </c>
      <c r="D140" t="s">
        <v>371</v>
      </c>
      <c r="E140" t="s">
        <v>372</v>
      </c>
      <c r="F140" s="3">
        <v>1571</v>
      </c>
      <c r="G140" s="3">
        <v>1571</v>
      </c>
      <c r="H140" s="6">
        <f t="shared" si="4"/>
        <v>10</v>
      </c>
      <c r="I140" s="6">
        <f t="shared" si="5"/>
        <v>5</v>
      </c>
      <c r="J140">
        <f>COUNT(Copper!H140:X140)</f>
        <v>0</v>
      </c>
      <c r="K140">
        <f>COUNT(Cable!H140:W140)</f>
        <v>1</v>
      </c>
      <c r="L140">
        <f>COUNT(Fiber!H140:BH140)</f>
        <v>1</v>
      </c>
      <c r="M140">
        <f>COUNT(Satellite!H140:J140)</f>
        <v>3</v>
      </c>
      <c r="N140">
        <f>COUNT('Fixed Wireless'!H140:AX140)</f>
        <v>2</v>
      </c>
      <c r="O140">
        <f>COUNT('Mobile Voice'!I140:N140)</f>
        <v>3</v>
      </c>
    </row>
    <row r="141" spans="1:15" x14ac:dyDescent="0.35">
      <c r="A141" s="1">
        <v>45107</v>
      </c>
      <c r="B141" t="s">
        <v>1</v>
      </c>
      <c r="C141" t="s">
        <v>93</v>
      </c>
      <c r="D141" t="s">
        <v>373</v>
      </c>
      <c r="E141" t="s">
        <v>374</v>
      </c>
      <c r="F141" s="3">
        <v>1168</v>
      </c>
      <c r="G141" s="3">
        <v>1168</v>
      </c>
      <c r="H141" s="6">
        <f t="shared" si="4"/>
        <v>13</v>
      </c>
      <c r="I141" s="6">
        <f t="shared" si="5"/>
        <v>5</v>
      </c>
      <c r="J141">
        <f>COUNT(Copper!H141:X141)</f>
        <v>0</v>
      </c>
      <c r="K141">
        <f>COUNT(Cable!H141:W141)</f>
        <v>1</v>
      </c>
      <c r="L141">
        <f>COUNT(Fiber!H141:BH141)</f>
        <v>2</v>
      </c>
      <c r="M141">
        <f>COUNT(Satellite!H141:J141)</f>
        <v>3</v>
      </c>
      <c r="N141">
        <f>COUNT('Fixed Wireless'!H141:AX141)</f>
        <v>3</v>
      </c>
      <c r="O141">
        <f>COUNT('Mobile Voice'!I141:N141)</f>
        <v>4</v>
      </c>
    </row>
    <row r="142" spans="1:15" x14ac:dyDescent="0.35">
      <c r="A142" s="1">
        <v>45107</v>
      </c>
      <c r="B142" t="s">
        <v>1</v>
      </c>
      <c r="C142" t="s">
        <v>90</v>
      </c>
      <c r="D142" t="s">
        <v>375</v>
      </c>
      <c r="E142" t="s">
        <v>376</v>
      </c>
      <c r="F142" s="3">
        <v>7167</v>
      </c>
      <c r="G142" s="3">
        <v>7167</v>
      </c>
      <c r="H142" s="6">
        <f t="shared" si="4"/>
        <v>14</v>
      </c>
      <c r="I142" s="6">
        <f t="shared" si="5"/>
        <v>6</v>
      </c>
      <c r="J142">
        <f>COUNT(Copper!H142:X142)</f>
        <v>2</v>
      </c>
      <c r="K142">
        <f>COUNT(Cable!H142:W142)</f>
        <v>1</v>
      </c>
      <c r="L142">
        <f>COUNT(Fiber!H142:BH142)</f>
        <v>3</v>
      </c>
      <c r="M142">
        <f>COUNT(Satellite!H142:J142)</f>
        <v>3</v>
      </c>
      <c r="N142">
        <f>COUNT('Fixed Wireless'!H142:AX142)</f>
        <v>2</v>
      </c>
      <c r="O142">
        <f>COUNT('Mobile Voice'!I142:N142)</f>
        <v>3</v>
      </c>
    </row>
    <row r="143" spans="1:15" x14ac:dyDescent="0.35">
      <c r="A143" s="1">
        <v>45107</v>
      </c>
      <c r="B143" t="s">
        <v>1</v>
      </c>
      <c r="C143" t="s">
        <v>180</v>
      </c>
      <c r="D143" t="s">
        <v>377</v>
      </c>
      <c r="E143" t="s">
        <v>378</v>
      </c>
      <c r="F143" s="3">
        <v>180</v>
      </c>
      <c r="G143" s="3">
        <v>180</v>
      </c>
      <c r="H143" s="6">
        <f t="shared" si="4"/>
        <v>9</v>
      </c>
      <c r="I143" s="6">
        <f t="shared" si="5"/>
        <v>3</v>
      </c>
      <c r="J143">
        <f>COUNT(Copper!H143:X143)</f>
        <v>0</v>
      </c>
      <c r="K143">
        <f>COUNT(Cable!H143:W143)</f>
        <v>0</v>
      </c>
      <c r="L143">
        <f>COUNT(Fiber!H143:BH143)</f>
        <v>0</v>
      </c>
      <c r="M143">
        <f>COUNT(Satellite!H143:J143)</f>
        <v>3</v>
      </c>
      <c r="N143">
        <f>COUNT('Fixed Wireless'!H143:AX143)</f>
        <v>2</v>
      </c>
      <c r="O143">
        <f>COUNT('Mobile Voice'!I143:N143)</f>
        <v>4</v>
      </c>
    </row>
    <row r="144" spans="1:15" x14ac:dyDescent="0.35">
      <c r="A144" s="1">
        <v>45107</v>
      </c>
      <c r="B144" t="s">
        <v>1</v>
      </c>
      <c r="C144" t="s">
        <v>90</v>
      </c>
      <c r="D144" t="s">
        <v>379</v>
      </c>
      <c r="E144" t="s">
        <v>380</v>
      </c>
      <c r="F144" s="3">
        <v>48037</v>
      </c>
      <c r="G144" s="3">
        <v>48037</v>
      </c>
      <c r="H144" s="6">
        <f t="shared" si="4"/>
        <v>16</v>
      </c>
      <c r="I144" s="6">
        <f t="shared" si="5"/>
        <v>6</v>
      </c>
      <c r="J144">
        <f>COUNT(Copper!H144:X144)</f>
        <v>1</v>
      </c>
      <c r="K144">
        <f>COUNT(Cable!H144:W144)</f>
        <v>1</v>
      </c>
      <c r="L144">
        <f>COUNT(Fiber!H144:BH144)</f>
        <v>5</v>
      </c>
      <c r="M144">
        <f>COUNT(Satellite!H144:J144)</f>
        <v>3</v>
      </c>
      <c r="N144">
        <f>COUNT('Fixed Wireless'!H144:AX144)</f>
        <v>3</v>
      </c>
      <c r="O144">
        <f>COUNT('Mobile Voice'!I144:N144)</f>
        <v>3</v>
      </c>
    </row>
    <row r="145" spans="1:15" x14ac:dyDescent="0.35">
      <c r="A145" s="1">
        <v>45107</v>
      </c>
      <c r="B145" t="s">
        <v>1</v>
      </c>
      <c r="C145" t="s">
        <v>90</v>
      </c>
      <c r="D145" t="s">
        <v>381</v>
      </c>
      <c r="E145" t="s">
        <v>382</v>
      </c>
      <c r="F145" s="3">
        <v>6841</v>
      </c>
      <c r="G145" s="3">
        <v>6841</v>
      </c>
      <c r="H145" s="6">
        <f t="shared" si="4"/>
        <v>13</v>
      </c>
      <c r="I145" s="6">
        <f t="shared" si="5"/>
        <v>6</v>
      </c>
      <c r="J145">
        <f>COUNT(Copper!H145:X145)</f>
        <v>1</v>
      </c>
      <c r="K145">
        <f>COUNT(Cable!H145:W145)</f>
        <v>1</v>
      </c>
      <c r="L145">
        <f>COUNT(Fiber!H145:BH145)</f>
        <v>1</v>
      </c>
      <c r="M145">
        <f>COUNT(Satellite!H145:J145)</f>
        <v>3</v>
      </c>
      <c r="N145">
        <f>COUNT('Fixed Wireless'!H145:AX145)</f>
        <v>3</v>
      </c>
      <c r="O145">
        <f>COUNT('Mobile Voice'!I145:N145)</f>
        <v>4</v>
      </c>
    </row>
    <row r="146" spans="1:15" x14ac:dyDescent="0.35">
      <c r="A146" s="1">
        <v>45107</v>
      </c>
      <c r="B146" t="s">
        <v>1</v>
      </c>
      <c r="C146" t="s">
        <v>90</v>
      </c>
      <c r="D146" t="s">
        <v>383</v>
      </c>
      <c r="E146" t="s">
        <v>384</v>
      </c>
      <c r="F146" s="3">
        <v>2710</v>
      </c>
      <c r="G146" s="3">
        <v>2710</v>
      </c>
      <c r="H146" s="6">
        <f t="shared" si="4"/>
        <v>10</v>
      </c>
      <c r="I146" s="6">
        <f t="shared" si="5"/>
        <v>5</v>
      </c>
      <c r="J146">
        <f>COUNT(Copper!H146:X146)</f>
        <v>1</v>
      </c>
      <c r="K146">
        <f>COUNT(Cable!H146:W146)</f>
        <v>1</v>
      </c>
      <c r="L146">
        <f>COUNT(Fiber!H146:BH146)</f>
        <v>0</v>
      </c>
      <c r="M146">
        <f>COUNT(Satellite!H146:J146)</f>
        <v>3</v>
      </c>
      <c r="N146">
        <f>COUNT('Fixed Wireless'!H146:AX146)</f>
        <v>2</v>
      </c>
      <c r="O146">
        <f>COUNT('Mobile Voice'!I146:N146)</f>
        <v>3</v>
      </c>
    </row>
    <row r="147" spans="1:15" x14ac:dyDescent="0.35">
      <c r="A147" s="1">
        <v>45107</v>
      </c>
      <c r="B147" t="s">
        <v>1</v>
      </c>
      <c r="C147" t="s">
        <v>93</v>
      </c>
      <c r="D147" t="s">
        <v>385</v>
      </c>
      <c r="E147" t="s">
        <v>386</v>
      </c>
      <c r="F147" s="3">
        <v>1769</v>
      </c>
      <c r="G147" s="3">
        <v>1769</v>
      </c>
      <c r="H147" s="6">
        <f t="shared" si="4"/>
        <v>18</v>
      </c>
      <c r="I147" s="6">
        <f t="shared" si="5"/>
        <v>4</v>
      </c>
      <c r="J147">
        <f>COUNT(Copper!H147:X147)</f>
        <v>0</v>
      </c>
      <c r="K147">
        <f>COUNT(Cable!H147:W147)</f>
        <v>0</v>
      </c>
      <c r="L147">
        <f>COUNT(Fiber!H147:BH147)</f>
        <v>1</v>
      </c>
      <c r="M147">
        <f>COUNT(Satellite!H147:J147)</f>
        <v>3</v>
      </c>
      <c r="N147">
        <f>COUNT('Fixed Wireless'!H147:AX147)</f>
        <v>9</v>
      </c>
      <c r="O147">
        <f>COUNT('Mobile Voice'!I147:N147)</f>
        <v>5</v>
      </c>
    </row>
    <row r="148" spans="1:15" x14ac:dyDescent="0.35">
      <c r="A148" s="1">
        <v>45107</v>
      </c>
      <c r="B148" t="s">
        <v>1</v>
      </c>
      <c r="C148" t="s">
        <v>106</v>
      </c>
      <c r="D148" t="s">
        <v>387</v>
      </c>
      <c r="E148" t="s">
        <v>388</v>
      </c>
      <c r="F148" s="3">
        <v>146</v>
      </c>
      <c r="G148" s="3">
        <v>146</v>
      </c>
      <c r="H148" s="6">
        <f t="shared" si="4"/>
        <v>12</v>
      </c>
      <c r="I148" s="6">
        <f t="shared" si="5"/>
        <v>3</v>
      </c>
      <c r="J148">
        <f>COUNT(Copper!H148:X148)</f>
        <v>0</v>
      </c>
      <c r="K148">
        <f>COUNT(Cable!H148:W148)</f>
        <v>0</v>
      </c>
      <c r="L148">
        <f>COUNT(Fiber!H148:BH148)</f>
        <v>0</v>
      </c>
      <c r="M148">
        <f>COUNT(Satellite!H148:J148)</f>
        <v>3</v>
      </c>
      <c r="N148">
        <f>COUNT('Fixed Wireless'!H148:AX148)</f>
        <v>5</v>
      </c>
      <c r="O148">
        <f>COUNT('Mobile Voice'!I148:N148)</f>
        <v>4</v>
      </c>
    </row>
    <row r="149" spans="1:15" x14ac:dyDescent="0.35">
      <c r="A149" s="1">
        <v>45107</v>
      </c>
      <c r="B149" t="s">
        <v>1</v>
      </c>
      <c r="C149" t="s">
        <v>93</v>
      </c>
      <c r="D149" t="s">
        <v>389</v>
      </c>
      <c r="E149" t="s">
        <v>390</v>
      </c>
      <c r="F149" s="3">
        <v>1611</v>
      </c>
      <c r="G149" s="3">
        <v>1611</v>
      </c>
      <c r="H149" s="6">
        <f t="shared" si="4"/>
        <v>14</v>
      </c>
      <c r="I149" s="6">
        <f t="shared" si="5"/>
        <v>4</v>
      </c>
      <c r="J149">
        <f>COUNT(Copper!H149:X149)</f>
        <v>0</v>
      </c>
      <c r="K149">
        <f>COUNT(Cable!H149:W149)</f>
        <v>0</v>
      </c>
      <c r="L149">
        <f>COUNT(Fiber!H149:BH149)</f>
        <v>2</v>
      </c>
      <c r="M149">
        <f>COUNT(Satellite!H149:J149)</f>
        <v>3</v>
      </c>
      <c r="N149">
        <f>COUNT('Fixed Wireless'!H149:AX149)</f>
        <v>5</v>
      </c>
      <c r="O149">
        <f>COUNT('Mobile Voice'!I149:N149)</f>
        <v>4</v>
      </c>
    </row>
    <row r="150" spans="1:15" x14ac:dyDescent="0.35">
      <c r="A150" s="1">
        <v>45107</v>
      </c>
      <c r="B150" t="s">
        <v>1</v>
      </c>
      <c r="C150" t="s">
        <v>93</v>
      </c>
      <c r="D150" t="s">
        <v>391</v>
      </c>
      <c r="E150" t="s">
        <v>392</v>
      </c>
      <c r="F150" s="3">
        <v>2257</v>
      </c>
      <c r="G150" s="3">
        <v>2257</v>
      </c>
      <c r="H150" s="6">
        <f t="shared" si="4"/>
        <v>16</v>
      </c>
      <c r="I150" s="6">
        <f t="shared" si="5"/>
        <v>4</v>
      </c>
      <c r="J150">
        <f>COUNT(Copper!H150:X150)</f>
        <v>0</v>
      </c>
      <c r="K150">
        <f>COUNT(Cable!H150:W150)</f>
        <v>0</v>
      </c>
      <c r="L150">
        <f>COUNT(Fiber!H150:BH150)</f>
        <v>2</v>
      </c>
      <c r="M150">
        <f>COUNT(Satellite!H150:J150)</f>
        <v>3</v>
      </c>
      <c r="N150">
        <f>COUNT('Fixed Wireless'!H150:AX150)</f>
        <v>6</v>
      </c>
      <c r="O150">
        <f>COUNT('Mobile Voice'!I150:N150)</f>
        <v>5</v>
      </c>
    </row>
    <row r="151" spans="1:15" x14ac:dyDescent="0.35">
      <c r="A151" s="1">
        <v>45107</v>
      </c>
      <c r="B151" t="s">
        <v>1</v>
      </c>
      <c r="C151" t="s">
        <v>93</v>
      </c>
      <c r="D151" t="s">
        <v>393</v>
      </c>
      <c r="E151" t="s">
        <v>394</v>
      </c>
      <c r="F151" s="3">
        <v>3043</v>
      </c>
      <c r="G151" s="3">
        <v>3043</v>
      </c>
      <c r="H151" s="6">
        <f t="shared" si="4"/>
        <v>12</v>
      </c>
      <c r="I151" s="6">
        <f t="shared" si="5"/>
        <v>5</v>
      </c>
      <c r="J151">
        <f>COUNT(Copper!H151:X151)</f>
        <v>0</v>
      </c>
      <c r="K151">
        <f>COUNT(Cable!H151:W151)</f>
        <v>1</v>
      </c>
      <c r="L151">
        <f>COUNT(Fiber!H151:BH151)</f>
        <v>1</v>
      </c>
      <c r="M151">
        <f>COUNT(Satellite!H151:J151)</f>
        <v>3</v>
      </c>
      <c r="N151">
        <f>COUNT('Fixed Wireless'!H151:AX151)</f>
        <v>3</v>
      </c>
      <c r="O151">
        <f>COUNT('Mobile Voice'!I151:N151)</f>
        <v>4</v>
      </c>
    </row>
    <row r="152" spans="1:15" x14ac:dyDescent="0.35">
      <c r="A152" s="1">
        <v>45107</v>
      </c>
      <c r="B152" t="s">
        <v>1</v>
      </c>
      <c r="C152" t="s">
        <v>93</v>
      </c>
      <c r="D152" t="s">
        <v>395</v>
      </c>
      <c r="E152" t="s">
        <v>396</v>
      </c>
      <c r="F152" s="3">
        <v>1461</v>
      </c>
      <c r="G152" s="3">
        <v>1461</v>
      </c>
      <c r="H152" s="6">
        <f t="shared" si="4"/>
        <v>13</v>
      </c>
      <c r="I152" s="6">
        <f t="shared" si="5"/>
        <v>5</v>
      </c>
      <c r="J152">
        <f>COUNT(Copper!H152:X152)</f>
        <v>0</v>
      </c>
      <c r="K152">
        <f>COUNT(Cable!H152:W152)</f>
        <v>1</v>
      </c>
      <c r="L152">
        <f>COUNT(Fiber!H152:BH152)</f>
        <v>1</v>
      </c>
      <c r="M152">
        <f>COUNT(Satellite!H152:J152)</f>
        <v>3</v>
      </c>
      <c r="N152">
        <f>COUNT('Fixed Wireless'!H152:AX152)</f>
        <v>4</v>
      </c>
      <c r="O152">
        <f>COUNT('Mobile Voice'!I152:N152)</f>
        <v>4</v>
      </c>
    </row>
    <row r="153" spans="1:15" x14ac:dyDescent="0.35">
      <c r="A153" s="1">
        <v>45107</v>
      </c>
      <c r="B153" t="s">
        <v>1</v>
      </c>
      <c r="C153" t="s">
        <v>90</v>
      </c>
      <c r="D153" t="s">
        <v>397</v>
      </c>
      <c r="E153" t="s">
        <v>398</v>
      </c>
      <c r="F153" s="3">
        <v>14195</v>
      </c>
      <c r="G153" s="3">
        <v>14195</v>
      </c>
      <c r="H153" s="6">
        <f t="shared" si="4"/>
        <v>14</v>
      </c>
      <c r="I153" s="6">
        <f t="shared" si="5"/>
        <v>6</v>
      </c>
      <c r="J153">
        <f>COUNT(Copper!H153:X153)</f>
        <v>1</v>
      </c>
      <c r="K153">
        <f>COUNT(Cable!H153:W153)</f>
        <v>1</v>
      </c>
      <c r="L153">
        <f>COUNT(Fiber!H153:BH153)</f>
        <v>3</v>
      </c>
      <c r="M153">
        <f>COUNT(Satellite!H153:J153)</f>
        <v>3</v>
      </c>
      <c r="N153">
        <f>COUNT('Fixed Wireless'!H153:AX153)</f>
        <v>3</v>
      </c>
      <c r="O153">
        <f>COUNT('Mobile Voice'!I153:N153)</f>
        <v>3</v>
      </c>
    </row>
    <row r="154" spans="1:15" x14ac:dyDescent="0.35">
      <c r="A154" s="1">
        <v>45107</v>
      </c>
      <c r="B154" t="s">
        <v>1</v>
      </c>
      <c r="C154" t="s">
        <v>90</v>
      </c>
      <c r="D154" t="s">
        <v>399</v>
      </c>
      <c r="E154" t="s">
        <v>400</v>
      </c>
      <c r="F154" s="3">
        <v>17845</v>
      </c>
      <c r="G154" s="3">
        <v>17845</v>
      </c>
      <c r="H154" s="6">
        <f t="shared" si="4"/>
        <v>18</v>
      </c>
      <c r="I154" s="6">
        <f t="shared" si="5"/>
        <v>5</v>
      </c>
      <c r="J154">
        <f>COUNT(Copper!H154:X154)</f>
        <v>0</v>
      </c>
      <c r="K154">
        <f>COUNT(Cable!H154:W154)</f>
        <v>3</v>
      </c>
      <c r="L154">
        <f>COUNT(Fiber!H154:BH154)</f>
        <v>5</v>
      </c>
      <c r="M154">
        <f>COUNT(Satellite!H154:J154)</f>
        <v>3</v>
      </c>
      <c r="N154">
        <f>COUNT('Fixed Wireless'!H154:AX154)</f>
        <v>3</v>
      </c>
      <c r="O154">
        <f>COUNT('Mobile Voice'!I154:N154)</f>
        <v>4</v>
      </c>
    </row>
    <row r="155" spans="1:15" x14ac:dyDescent="0.35">
      <c r="A155" s="1">
        <v>45107</v>
      </c>
      <c r="B155" t="s">
        <v>1</v>
      </c>
      <c r="C155" t="s">
        <v>90</v>
      </c>
      <c r="D155" t="s">
        <v>401</v>
      </c>
      <c r="E155" t="s">
        <v>402</v>
      </c>
      <c r="F155" s="3">
        <v>13400</v>
      </c>
      <c r="G155" s="3">
        <v>13400</v>
      </c>
      <c r="H155" s="6">
        <f t="shared" si="4"/>
        <v>13</v>
      </c>
      <c r="I155" s="6">
        <f t="shared" si="5"/>
        <v>5</v>
      </c>
      <c r="J155">
        <f>COUNT(Copper!H155:X155)</f>
        <v>0</v>
      </c>
      <c r="K155">
        <f>COUNT(Cable!H155:W155)</f>
        <v>2</v>
      </c>
      <c r="L155">
        <f>COUNT(Fiber!H155:BH155)</f>
        <v>3</v>
      </c>
      <c r="M155">
        <f>COUNT(Satellite!H155:J155)</f>
        <v>3</v>
      </c>
      <c r="N155">
        <f>COUNT('Fixed Wireless'!H155:AX155)</f>
        <v>2</v>
      </c>
      <c r="O155">
        <f>COUNT('Mobile Voice'!I155:N155)</f>
        <v>3</v>
      </c>
    </row>
    <row r="156" spans="1:15" x14ac:dyDescent="0.35">
      <c r="A156" s="1">
        <v>45107</v>
      </c>
      <c r="B156" t="s">
        <v>1</v>
      </c>
      <c r="C156" t="s">
        <v>90</v>
      </c>
      <c r="D156" t="s">
        <v>403</v>
      </c>
      <c r="E156" t="s">
        <v>404</v>
      </c>
      <c r="F156" s="3">
        <v>8973</v>
      </c>
      <c r="G156" s="3">
        <v>8973</v>
      </c>
      <c r="H156" s="6">
        <f t="shared" si="4"/>
        <v>14</v>
      </c>
      <c r="I156" s="6">
        <f t="shared" si="5"/>
        <v>5</v>
      </c>
      <c r="J156">
        <f>COUNT(Copper!H156:X156)</f>
        <v>0</v>
      </c>
      <c r="K156">
        <f>COUNT(Cable!H156:W156)</f>
        <v>2</v>
      </c>
      <c r="L156">
        <f>COUNT(Fiber!H156:BH156)</f>
        <v>3</v>
      </c>
      <c r="M156">
        <f>COUNT(Satellite!H156:J156)</f>
        <v>3</v>
      </c>
      <c r="N156">
        <f>COUNT('Fixed Wireless'!H156:AX156)</f>
        <v>3</v>
      </c>
      <c r="O156">
        <f>COUNT('Mobile Voice'!I156:N156)</f>
        <v>3</v>
      </c>
    </row>
    <row r="157" spans="1:15" x14ac:dyDescent="0.35">
      <c r="A157" s="1">
        <v>45107</v>
      </c>
      <c r="B157" t="s">
        <v>1</v>
      </c>
      <c r="C157" t="s">
        <v>93</v>
      </c>
      <c r="D157" t="s">
        <v>405</v>
      </c>
      <c r="E157" t="s">
        <v>406</v>
      </c>
      <c r="F157" s="3">
        <v>568</v>
      </c>
      <c r="G157" s="3">
        <v>568</v>
      </c>
      <c r="H157" s="6">
        <f t="shared" si="4"/>
        <v>14</v>
      </c>
      <c r="I157" s="6">
        <f t="shared" si="5"/>
        <v>5</v>
      </c>
      <c r="J157">
        <f>COUNT(Copper!H157:X157)</f>
        <v>0</v>
      </c>
      <c r="K157">
        <f>COUNT(Cable!H157:W157)</f>
        <v>2</v>
      </c>
      <c r="L157">
        <f>COUNT(Fiber!H157:BH157)</f>
        <v>1</v>
      </c>
      <c r="M157">
        <f>COUNT(Satellite!H157:J157)</f>
        <v>3</v>
      </c>
      <c r="N157">
        <f>COUNT('Fixed Wireless'!H157:AX157)</f>
        <v>4</v>
      </c>
      <c r="O157">
        <f>COUNT('Mobile Voice'!I157:N157)</f>
        <v>4</v>
      </c>
    </row>
    <row r="158" spans="1:15" x14ac:dyDescent="0.35">
      <c r="A158" s="1">
        <v>45107</v>
      </c>
      <c r="B158" t="s">
        <v>1</v>
      </c>
      <c r="C158" t="s">
        <v>106</v>
      </c>
      <c r="D158" t="s">
        <v>407</v>
      </c>
      <c r="E158" t="s">
        <v>408</v>
      </c>
      <c r="F158" s="3">
        <v>7699</v>
      </c>
      <c r="G158" s="3">
        <v>7699</v>
      </c>
      <c r="H158" s="6">
        <f t="shared" si="4"/>
        <v>22</v>
      </c>
      <c r="I158" s="6">
        <f t="shared" si="5"/>
        <v>5</v>
      </c>
      <c r="J158">
        <f>COUNT(Copper!H158:X158)</f>
        <v>0</v>
      </c>
      <c r="K158">
        <f>COUNT(Cable!H158:W158)</f>
        <v>1</v>
      </c>
      <c r="L158">
        <f>COUNT(Fiber!H158:BH158)</f>
        <v>4</v>
      </c>
      <c r="M158">
        <f>COUNT(Satellite!H158:J158)</f>
        <v>3</v>
      </c>
      <c r="N158">
        <f>COUNT('Fixed Wireless'!H158:AX158)</f>
        <v>9</v>
      </c>
      <c r="O158">
        <f>COUNT('Mobile Voice'!I158:N158)</f>
        <v>5</v>
      </c>
    </row>
    <row r="159" spans="1:15" x14ac:dyDescent="0.35">
      <c r="A159" s="1">
        <v>45107</v>
      </c>
      <c r="B159" t="s">
        <v>1</v>
      </c>
      <c r="C159" t="s">
        <v>90</v>
      </c>
      <c r="D159" t="s">
        <v>409</v>
      </c>
      <c r="E159" t="s">
        <v>410</v>
      </c>
      <c r="F159" s="3">
        <v>779</v>
      </c>
      <c r="G159" s="3">
        <v>779</v>
      </c>
      <c r="H159" s="6">
        <f t="shared" si="4"/>
        <v>11</v>
      </c>
      <c r="I159" s="6">
        <f t="shared" si="5"/>
        <v>5</v>
      </c>
      <c r="J159">
        <f>COUNT(Copper!H159:X159)</f>
        <v>0</v>
      </c>
      <c r="K159">
        <f>COUNT(Cable!H159:W159)</f>
        <v>1</v>
      </c>
      <c r="L159">
        <f>COUNT(Fiber!H159:BH159)</f>
        <v>2</v>
      </c>
      <c r="M159">
        <f>COUNT(Satellite!H159:J159)</f>
        <v>3</v>
      </c>
      <c r="N159">
        <f>COUNT('Fixed Wireless'!H159:AX159)</f>
        <v>2</v>
      </c>
      <c r="O159">
        <f>COUNT('Mobile Voice'!I159:N159)</f>
        <v>3</v>
      </c>
    </row>
    <row r="160" spans="1:15" x14ac:dyDescent="0.35">
      <c r="A160" s="1">
        <v>45107</v>
      </c>
      <c r="B160" t="s">
        <v>1</v>
      </c>
      <c r="C160" t="s">
        <v>90</v>
      </c>
      <c r="D160" t="s">
        <v>411</v>
      </c>
      <c r="E160" t="s">
        <v>412</v>
      </c>
      <c r="F160" s="3">
        <v>1898</v>
      </c>
      <c r="G160" s="3">
        <v>1898</v>
      </c>
      <c r="H160" s="6">
        <f t="shared" si="4"/>
        <v>15</v>
      </c>
      <c r="I160" s="6">
        <f t="shared" si="5"/>
        <v>3</v>
      </c>
      <c r="J160">
        <f>COUNT(Copper!H160:X160)</f>
        <v>0</v>
      </c>
      <c r="K160">
        <f>COUNT(Cable!H160:W160)</f>
        <v>0</v>
      </c>
      <c r="L160">
        <f>COUNT(Fiber!H160:BH160)</f>
        <v>0</v>
      </c>
      <c r="M160">
        <f>COUNT(Satellite!H160:J160)</f>
        <v>3</v>
      </c>
      <c r="N160">
        <f>COUNT('Fixed Wireless'!H160:AX160)</f>
        <v>7</v>
      </c>
      <c r="O160">
        <f>COUNT('Mobile Voice'!I160:N160)</f>
        <v>5</v>
      </c>
    </row>
    <row r="161" spans="1:15" x14ac:dyDescent="0.35">
      <c r="A161" s="1">
        <v>45107</v>
      </c>
      <c r="B161" t="s">
        <v>1</v>
      </c>
      <c r="C161" t="s">
        <v>90</v>
      </c>
      <c r="D161" t="s">
        <v>413</v>
      </c>
      <c r="E161" t="s">
        <v>414</v>
      </c>
      <c r="F161" s="3">
        <v>17135</v>
      </c>
      <c r="G161" s="3">
        <v>17135</v>
      </c>
      <c r="H161" s="6">
        <f t="shared" si="4"/>
        <v>25</v>
      </c>
      <c r="I161" s="6">
        <f t="shared" si="5"/>
        <v>5</v>
      </c>
      <c r="J161">
        <f>COUNT(Copper!H161:X161)</f>
        <v>0</v>
      </c>
      <c r="K161">
        <f>COUNT(Cable!H161:W161)</f>
        <v>3</v>
      </c>
      <c r="L161">
        <f>COUNT(Fiber!H161:BH161)</f>
        <v>5</v>
      </c>
      <c r="M161">
        <f>COUNT(Satellite!H161:J161)</f>
        <v>3</v>
      </c>
      <c r="N161">
        <f>COUNT('Fixed Wireless'!H161:AX161)</f>
        <v>9</v>
      </c>
      <c r="O161">
        <f>COUNT('Mobile Voice'!I161:N161)</f>
        <v>5</v>
      </c>
    </row>
    <row r="162" spans="1:15" x14ac:dyDescent="0.35">
      <c r="A162" s="1">
        <v>45107</v>
      </c>
      <c r="B162" t="s">
        <v>1</v>
      </c>
      <c r="C162" t="s">
        <v>90</v>
      </c>
      <c r="D162" t="s">
        <v>415</v>
      </c>
      <c r="E162" t="s">
        <v>416</v>
      </c>
      <c r="F162" s="3">
        <v>3530</v>
      </c>
      <c r="G162" s="3">
        <v>3530</v>
      </c>
      <c r="H162" s="6">
        <f t="shared" si="4"/>
        <v>19</v>
      </c>
      <c r="I162" s="6">
        <f t="shared" si="5"/>
        <v>5</v>
      </c>
      <c r="J162">
        <f>COUNT(Copper!H162:X162)</f>
        <v>0</v>
      </c>
      <c r="K162">
        <f>COUNT(Cable!H162:W162)</f>
        <v>2</v>
      </c>
      <c r="L162">
        <f>COUNT(Fiber!H162:BH162)</f>
        <v>1</v>
      </c>
      <c r="M162">
        <f>COUNT(Satellite!H162:J162)</f>
        <v>3</v>
      </c>
      <c r="N162">
        <f>COUNT('Fixed Wireless'!H162:AX162)</f>
        <v>8</v>
      </c>
      <c r="O162">
        <f>COUNT('Mobile Voice'!I162:N162)</f>
        <v>5</v>
      </c>
    </row>
    <row r="163" spans="1:15" x14ac:dyDescent="0.35">
      <c r="A163" s="1">
        <v>45107</v>
      </c>
      <c r="B163" t="s">
        <v>1</v>
      </c>
      <c r="C163" t="s">
        <v>90</v>
      </c>
      <c r="D163" t="s">
        <v>417</v>
      </c>
      <c r="E163" t="s">
        <v>418</v>
      </c>
      <c r="F163" s="3">
        <v>24078</v>
      </c>
      <c r="G163" s="3">
        <v>24078</v>
      </c>
      <c r="H163" s="6">
        <f t="shared" si="4"/>
        <v>23</v>
      </c>
      <c r="I163" s="6">
        <f t="shared" si="5"/>
        <v>6</v>
      </c>
      <c r="J163">
        <f>COUNT(Copper!H163:X163)</f>
        <v>1</v>
      </c>
      <c r="K163">
        <f>COUNT(Cable!H163:W163)</f>
        <v>2</v>
      </c>
      <c r="L163">
        <f>COUNT(Fiber!H163:BH163)</f>
        <v>4</v>
      </c>
      <c r="M163">
        <f>COUNT(Satellite!H163:J163)</f>
        <v>3</v>
      </c>
      <c r="N163">
        <f>COUNT('Fixed Wireless'!H163:AX163)</f>
        <v>8</v>
      </c>
      <c r="O163">
        <f>COUNT('Mobile Voice'!I163:N163)</f>
        <v>5</v>
      </c>
    </row>
    <row r="164" spans="1:15" x14ac:dyDescent="0.35">
      <c r="A164" s="1">
        <v>45107</v>
      </c>
      <c r="B164" t="s">
        <v>1</v>
      </c>
      <c r="C164" t="s">
        <v>90</v>
      </c>
      <c r="D164" t="s">
        <v>419</v>
      </c>
      <c r="E164" t="s">
        <v>420</v>
      </c>
      <c r="F164" s="3">
        <v>17271</v>
      </c>
      <c r="G164" s="3">
        <v>17271</v>
      </c>
      <c r="H164" s="6">
        <f t="shared" si="4"/>
        <v>22</v>
      </c>
      <c r="I164" s="6">
        <f t="shared" si="5"/>
        <v>5</v>
      </c>
      <c r="J164">
        <f>COUNT(Copper!H164:X164)</f>
        <v>0</v>
      </c>
      <c r="K164">
        <f>COUNT(Cable!H164:W164)</f>
        <v>2</v>
      </c>
      <c r="L164">
        <f>COUNT(Fiber!H164:BH164)</f>
        <v>4</v>
      </c>
      <c r="M164">
        <f>COUNT(Satellite!H164:J164)</f>
        <v>3</v>
      </c>
      <c r="N164">
        <f>COUNT('Fixed Wireless'!H164:AX164)</f>
        <v>8</v>
      </c>
      <c r="O164">
        <f>COUNT('Mobile Voice'!I164:N164)</f>
        <v>5</v>
      </c>
    </row>
    <row r="165" spans="1:15" x14ac:dyDescent="0.35">
      <c r="A165" s="1">
        <v>45107</v>
      </c>
      <c r="B165" t="s">
        <v>1</v>
      </c>
      <c r="C165" t="s">
        <v>90</v>
      </c>
      <c r="D165" t="s">
        <v>421</v>
      </c>
      <c r="E165" t="s">
        <v>422</v>
      </c>
      <c r="F165" s="3">
        <v>14264</v>
      </c>
      <c r="G165" s="3">
        <v>14264</v>
      </c>
      <c r="H165" s="6">
        <f t="shared" si="4"/>
        <v>21</v>
      </c>
      <c r="I165" s="6">
        <f t="shared" si="5"/>
        <v>6</v>
      </c>
      <c r="J165">
        <f>COUNT(Copper!H165:X165)</f>
        <v>1</v>
      </c>
      <c r="K165">
        <f>COUNT(Cable!H165:W165)</f>
        <v>1</v>
      </c>
      <c r="L165">
        <f>COUNT(Fiber!H165:BH165)</f>
        <v>4</v>
      </c>
      <c r="M165">
        <f>COUNT(Satellite!H165:J165)</f>
        <v>3</v>
      </c>
      <c r="N165">
        <f>COUNT('Fixed Wireless'!H165:AX165)</f>
        <v>7</v>
      </c>
      <c r="O165">
        <f>COUNT('Mobile Voice'!I165:N165)</f>
        <v>5</v>
      </c>
    </row>
    <row r="166" spans="1:15" x14ac:dyDescent="0.35">
      <c r="A166" s="1">
        <v>45107</v>
      </c>
      <c r="B166" t="s">
        <v>1</v>
      </c>
      <c r="C166" t="s">
        <v>90</v>
      </c>
      <c r="D166" t="s">
        <v>423</v>
      </c>
      <c r="E166" t="s">
        <v>424</v>
      </c>
      <c r="F166" s="3">
        <v>11238</v>
      </c>
      <c r="G166" s="3">
        <v>11238</v>
      </c>
      <c r="H166" s="6">
        <f t="shared" si="4"/>
        <v>22</v>
      </c>
      <c r="I166" s="6">
        <f t="shared" si="5"/>
        <v>5</v>
      </c>
      <c r="J166">
        <f>COUNT(Copper!H166:X166)</f>
        <v>0</v>
      </c>
      <c r="K166">
        <f>COUNT(Cable!H166:W166)</f>
        <v>2</v>
      </c>
      <c r="L166">
        <f>COUNT(Fiber!H166:BH166)</f>
        <v>2</v>
      </c>
      <c r="M166">
        <f>COUNT(Satellite!H166:J166)</f>
        <v>3</v>
      </c>
      <c r="N166">
        <f>COUNT('Fixed Wireless'!H166:AX166)</f>
        <v>10</v>
      </c>
      <c r="O166">
        <f>COUNT('Mobile Voice'!I166:N166)</f>
        <v>5</v>
      </c>
    </row>
    <row r="167" spans="1:15" x14ac:dyDescent="0.35">
      <c r="A167" s="1">
        <v>45107</v>
      </c>
      <c r="B167" t="s">
        <v>1</v>
      </c>
      <c r="C167" t="s">
        <v>90</v>
      </c>
      <c r="D167" t="s">
        <v>425</v>
      </c>
      <c r="E167" t="s">
        <v>426</v>
      </c>
      <c r="F167" s="3">
        <v>47995</v>
      </c>
      <c r="G167" s="3">
        <v>47995</v>
      </c>
      <c r="H167" s="6">
        <f t="shared" si="4"/>
        <v>28</v>
      </c>
      <c r="I167" s="6">
        <f t="shared" si="5"/>
        <v>6</v>
      </c>
      <c r="J167">
        <f>COUNT(Copper!H167:X167)</f>
        <v>2</v>
      </c>
      <c r="K167">
        <f>COUNT(Cable!H167:W167)</f>
        <v>2</v>
      </c>
      <c r="L167">
        <f>COUNT(Fiber!H167:BH167)</f>
        <v>6</v>
      </c>
      <c r="M167">
        <f>COUNT(Satellite!H167:J167)</f>
        <v>3</v>
      </c>
      <c r="N167">
        <f>COUNT('Fixed Wireless'!H167:AX167)</f>
        <v>10</v>
      </c>
      <c r="O167">
        <f>COUNT('Mobile Voice'!I167:N167)</f>
        <v>5</v>
      </c>
    </row>
    <row r="168" spans="1:15" x14ac:dyDescent="0.35">
      <c r="A168" s="1">
        <v>45107</v>
      </c>
      <c r="B168" t="s">
        <v>1</v>
      </c>
      <c r="C168" t="s">
        <v>90</v>
      </c>
      <c r="D168" t="s">
        <v>427</v>
      </c>
      <c r="E168" t="s">
        <v>428</v>
      </c>
      <c r="F168" s="3">
        <v>27232</v>
      </c>
      <c r="G168" s="3">
        <v>27232</v>
      </c>
      <c r="H168" s="6">
        <f t="shared" si="4"/>
        <v>25</v>
      </c>
      <c r="I168" s="6">
        <f t="shared" si="5"/>
        <v>6</v>
      </c>
      <c r="J168">
        <f>COUNT(Copper!H168:X168)</f>
        <v>2</v>
      </c>
      <c r="K168">
        <f>COUNT(Cable!H168:W168)</f>
        <v>2</v>
      </c>
      <c r="L168">
        <f>COUNT(Fiber!H168:BH168)</f>
        <v>3</v>
      </c>
      <c r="M168">
        <f>COUNT(Satellite!H168:J168)</f>
        <v>3</v>
      </c>
      <c r="N168">
        <f>COUNT('Fixed Wireless'!H168:AX168)</f>
        <v>10</v>
      </c>
      <c r="O168">
        <f>COUNT('Mobile Voice'!I168:N168)</f>
        <v>5</v>
      </c>
    </row>
    <row r="169" spans="1:15" x14ac:dyDescent="0.35">
      <c r="A169" s="1">
        <v>45107</v>
      </c>
      <c r="B169" t="s">
        <v>1</v>
      </c>
      <c r="C169" t="s">
        <v>93</v>
      </c>
      <c r="D169" t="s">
        <v>429</v>
      </c>
      <c r="E169" t="s">
        <v>430</v>
      </c>
      <c r="F169" s="3">
        <v>599</v>
      </c>
      <c r="G169" s="3">
        <v>599</v>
      </c>
      <c r="H169" s="6">
        <f t="shared" si="4"/>
        <v>19</v>
      </c>
      <c r="I169" s="6">
        <f t="shared" si="5"/>
        <v>4</v>
      </c>
      <c r="J169">
        <f>COUNT(Copper!H169:X169)</f>
        <v>0</v>
      </c>
      <c r="K169">
        <f>COUNT(Cable!H169:W169)</f>
        <v>0</v>
      </c>
      <c r="L169">
        <f>COUNT(Fiber!H169:BH169)</f>
        <v>1</v>
      </c>
      <c r="M169">
        <f>COUNT(Satellite!H169:J169)</f>
        <v>3</v>
      </c>
      <c r="N169">
        <f>COUNT('Fixed Wireless'!H169:AX169)</f>
        <v>10</v>
      </c>
      <c r="O169">
        <f>COUNT('Mobile Voice'!I169:N169)</f>
        <v>5</v>
      </c>
    </row>
    <row r="170" spans="1:15" x14ac:dyDescent="0.35">
      <c r="A170" s="1">
        <v>45107</v>
      </c>
      <c r="B170" t="s">
        <v>1</v>
      </c>
      <c r="C170" t="s">
        <v>93</v>
      </c>
      <c r="D170" t="s">
        <v>431</v>
      </c>
      <c r="E170" t="s">
        <v>432</v>
      </c>
      <c r="F170" s="3">
        <v>635</v>
      </c>
      <c r="G170" s="3">
        <v>635</v>
      </c>
      <c r="H170" s="6">
        <f t="shared" si="4"/>
        <v>12</v>
      </c>
      <c r="I170" s="6">
        <f t="shared" si="5"/>
        <v>4</v>
      </c>
      <c r="J170">
        <f>COUNT(Copper!H170:X170)</f>
        <v>0</v>
      </c>
      <c r="K170">
        <f>COUNT(Cable!H170:W170)</f>
        <v>0</v>
      </c>
      <c r="L170">
        <f>COUNT(Fiber!H170:BH170)</f>
        <v>1</v>
      </c>
      <c r="M170">
        <f>COUNT(Satellite!H170:J170)</f>
        <v>3</v>
      </c>
      <c r="N170">
        <f>COUNT('Fixed Wireless'!H170:AX170)</f>
        <v>4</v>
      </c>
      <c r="O170">
        <f>COUNT('Mobile Voice'!I170:N170)</f>
        <v>4</v>
      </c>
    </row>
    <row r="171" spans="1:15" x14ac:dyDescent="0.35">
      <c r="A171" s="1">
        <v>45107</v>
      </c>
      <c r="B171" t="s">
        <v>1</v>
      </c>
      <c r="C171" t="s">
        <v>93</v>
      </c>
      <c r="D171" t="s">
        <v>433</v>
      </c>
      <c r="E171" t="s">
        <v>434</v>
      </c>
      <c r="F171" s="3">
        <v>5267</v>
      </c>
      <c r="G171" s="3">
        <v>5267</v>
      </c>
      <c r="H171" s="6">
        <f t="shared" si="4"/>
        <v>10</v>
      </c>
      <c r="I171" s="6">
        <f t="shared" si="5"/>
        <v>4</v>
      </c>
      <c r="J171">
        <f>COUNT(Copper!H171:X171)</f>
        <v>0</v>
      </c>
      <c r="K171">
        <f>COUNT(Cable!H171:W171)</f>
        <v>1</v>
      </c>
      <c r="L171">
        <f>COUNT(Fiber!H171:BH171)</f>
        <v>0</v>
      </c>
      <c r="M171">
        <f>COUNT(Satellite!H171:J171)</f>
        <v>3</v>
      </c>
      <c r="N171">
        <f>COUNT('Fixed Wireless'!H171:AX171)</f>
        <v>3</v>
      </c>
      <c r="O171">
        <f>COUNT('Mobile Voice'!I171:N171)</f>
        <v>3</v>
      </c>
    </row>
    <row r="172" spans="1:15" x14ac:dyDescent="0.35">
      <c r="A172" s="1">
        <v>45107</v>
      </c>
      <c r="B172" t="s">
        <v>1</v>
      </c>
      <c r="C172" t="s">
        <v>93</v>
      </c>
      <c r="D172" t="s">
        <v>435</v>
      </c>
      <c r="E172" t="s">
        <v>436</v>
      </c>
      <c r="F172" s="3">
        <v>173</v>
      </c>
      <c r="G172" s="3">
        <v>173</v>
      </c>
      <c r="H172" s="6">
        <f t="shared" si="4"/>
        <v>10</v>
      </c>
      <c r="I172" s="6">
        <f t="shared" si="5"/>
        <v>3</v>
      </c>
      <c r="J172">
        <f>COUNT(Copper!H172:X172)</f>
        <v>0</v>
      </c>
      <c r="K172">
        <f>COUNT(Cable!H172:W172)</f>
        <v>0</v>
      </c>
      <c r="L172">
        <f>COUNT(Fiber!H172:BH172)</f>
        <v>0</v>
      </c>
      <c r="M172">
        <f>COUNT(Satellite!H172:J172)</f>
        <v>3</v>
      </c>
      <c r="N172">
        <f>COUNT('Fixed Wireless'!H172:AX172)</f>
        <v>3</v>
      </c>
      <c r="O172">
        <f>COUNT('Mobile Voice'!I172:N172)</f>
        <v>4</v>
      </c>
    </row>
    <row r="173" spans="1:15" x14ac:dyDescent="0.35">
      <c r="A173" s="1">
        <v>45107</v>
      </c>
      <c r="B173" t="s">
        <v>1</v>
      </c>
      <c r="C173" t="s">
        <v>106</v>
      </c>
      <c r="D173" t="s">
        <v>437</v>
      </c>
      <c r="E173" t="s">
        <v>438</v>
      </c>
      <c r="F173" s="3">
        <v>3119</v>
      </c>
      <c r="G173" s="3">
        <v>3119</v>
      </c>
      <c r="H173" s="6">
        <f t="shared" si="4"/>
        <v>14</v>
      </c>
      <c r="I173" s="6">
        <f t="shared" si="5"/>
        <v>6</v>
      </c>
      <c r="J173">
        <f>COUNT(Copper!H173:X173)</f>
        <v>2</v>
      </c>
      <c r="K173">
        <f>COUNT(Cable!H173:W173)</f>
        <v>1</v>
      </c>
      <c r="L173">
        <f>COUNT(Fiber!H173:BH173)</f>
        <v>1</v>
      </c>
      <c r="M173">
        <f>COUNT(Satellite!H173:J173)</f>
        <v>3</v>
      </c>
      <c r="N173">
        <f>COUNT('Fixed Wireless'!H173:AX173)</f>
        <v>3</v>
      </c>
      <c r="O173">
        <f>COUNT('Mobile Voice'!I173:N173)</f>
        <v>4</v>
      </c>
    </row>
    <row r="174" spans="1:15" x14ac:dyDescent="0.35">
      <c r="A174" s="1">
        <v>45107</v>
      </c>
      <c r="B174" t="s">
        <v>1</v>
      </c>
      <c r="C174" t="s">
        <v>90</v>
      </c>
      <c r="D174" t="s">
        <v>439</v>
      </c>
      <c r="E174" t="s">
        <v>440</v>
      </c>
      <c r="F174" s="3">
        <v>23838</v>
      </c>
      <c r="G174" s="3">
        <v>23838</v>
      </c>
      <c r="H174" s="6">
        <f t="shared" si="4"/>
        <v>17</v>
      </c>
      <c r="I174" s="6">
        <f t="shared" si="5"/>
        <v>6</v>
      </c>
      <c r="J174">
        <f>COUNT(Copper!H174:X174)</f>
        <v>2</v>
      </c>
      <c r="K174">
        <f>COUNT(Cable!H174:W174)</f>
        <v>2</v>
      </c>
      <c r="L174">
        <f>COUNT(Fiber!H174:BH174)</f>
        <v>3</v>
      </c>
      <c r="M174">
        <f>COUNT(Satellite!H174:J174)</f>
        <v>3</v>
      </c>
      <c r="N174">
        <f>COUNT('Fixed Wireless'!H174:AX174)</f>
        <v>4</v>
      </c>
      <c r="O174">
        <f>COUNT('Mobile Voice'!I174:N174)</f>
        <v>3</v>
      </c>
    </row>
    <row r="175" spans="1:15" x14ac:dyDescent="0.35">
      <c r="A175" s="1">
        <v>45107</v>
      </c>
      <c r="B175" t="s">
        <v>1</v>
      </c>
      <c r="C175" t="s">
        <v>90</v>
      </c>
      <c r="D175" t="s">
        <v>441</v>
      </c>
      <c r="E175" t="s">
        <v>442</v>
      </c>
      <c r="F175" s="3">
        <v>30440</v>
      </c>
      <c r="G175" s="3">
        <v>30440</v>
      </c>
      <c r="H175" s="6">
        <f t="shared" si="4"/>
        <v>17</v>
      </c>
      <c r="I175" s="6">
        <f t="shared" si="5"/>
        <v>6</v>
      </c>
      <c r="J175">
        <f>COUNT(Copper!H175:X175)</f>
        <v>3</v>
      </c>
      <c r="K175">
        <f>COUNT(Cable!H175:W175)</f>
        <v>2</v>
      </c>
      <c r="L175">
        <f>COUNT(Fiber!H175:BH175)</f>
        <v>4</v>
      </c>
      <c r="M175">
        <f>COUNT(Satellite!H175:J175)</f>
        <v>3</v>
      </c>
      <c r="N175">
        <f>COUNT('Fixed Wireless'!H175:AX175)</f>
        <v>2</v>
      </c>
      <c r="O175">
        <f>COUNT('Mobile Voice'!I175:N175)</f>
        <v>3</v>
      </c>
    </row>
    <row r="176" spans="1:15" x14ac:dyDescent="0.35">
      <c r="A176" s="1">
        <v>45107</v>
      </c>
      <c r="B176" t="s">
        <v>1</v>
      </c>
      <c r="C176" t="s">
        <v>90</v>
      </c>
      <c r="D176" t="s">
        <v>443</v>
      </c>
      <c r="E176" t="s">
        <v>444</v>
      </c>
      <c r="F176" s="3">
        <v>15304</v>
      </c>
      <c r="G176" s="3">
        <v>15304</v>
      </c>
      <c r="H176" s="6">
        <f t="shared" si="4"/>
        <v>19</v>
      </c>
      <c r="I176" s="6">
        <f t="shared" si="5"/>
        <v>6</v>
      </c>
      <c r="J176">
        <f>COUNT(Copper!H176:X176)</f>
        <v>4</v>
      </c>
      <c r="K176">
        <f>COUNT(Cable!H176:W176)</f>
        <v>2</v>
      </c>
      <c r="L176">
        <f>COUNT(Fiber!H176:BH176)</f>
        <v>4</v>
      </c>
      <c r="M176">
        <f>COUNT(Satellite!H176:J176)</f>
        <v>3</v>
      </c>
      <c r="N176">
        <f>COUNT('Fixed Wireless'!H176:AX176)</f>
        <v>3</v>
      </c>
      <c r="O176">
        <f>COUNT('Mobile Voice'!I176:N176)</f>
        <v>3</v>
      </c>
    </row>
    <row r="177" spans="1:15" x14ac:dyDescent="0.35">
      <c r="A177" s="1">
        <v>45107</v>
      </c>
      <c r="B177" t="s">
        <v>1</v>
      </c>
      <c r="C177" t="s">
        <v>90</v>
      </c>
      <c r="D177" t="s">
        <v>445</v>
      </c>
      <c r="E177" t="s">
        <v>446</v>
      </c>
      <c r="F177" s="3">
        <v>2276</v>
      </c>
      <c r="G177" s="3">
        <v>2276</v>
      </c>
      <c r="H177" s="6">
        <f t="shared" si="4"/>
        <v>24</v>
      </c>
      <c r="I177" s="6">
        <f t="shared" si="5"/>
        <v>6</v>
      </c>
      <c r="J177">
        <f>COUNT(Copper!H177:X177)</f>
        <v>3</v>
      </c>
      <c r="K177">
        <f>COUNT(Cable!H177:W177)</f>
        <v>3</v>
      </c>
      <c r="L177">
        <f>COUNT(Fiber!H177:BH177)</f>
        <v>7</v>
      </c>
      <c r="M177">
        <f>COUNT(Satellite!H177:J177)</f>
        <v>3</v>
      </c>
      <c r="N177">
        <f>COUNT('Fixed Wireless'!H177:AX177)</f>
        <v>5</v>
      </c>
      <c r="O177">
        <f>COUNT('Mobile Voice'!I177:N177)</f>
        <v>3</v>
      </c>
    </row>
    <row r="178" spans="1:15" x14ac:dyDescent="0.35">
      <c r="A178" s="1">
        <v>45107</v>
      </c>
      <c r="B178" t="s">
        <v>1</v>
      </c>
      <c r="C178" t="s">
        <v>90</v>
      </c>
      <c r="D178" t="s">
        <v>447</v>
      </c>
      <c r="E178" t="s">
        <v>448</v>
      </c>
      <c r="F178" s="3">
        <v>8540</v>
      </c>
      <c r="G178" s="3">
        <v>8540</v>
      </c>
      <c r="H178" s="6">
        <f t="shared" si="4"/>
        <v>15</v>
      </c>
      <c r="I178" s="6">
        <f t="shared" si="5"/>
        <v>6</v>
      </c>
      <c r="J178">
        <f>COUNT(Copper!H178:X178)</f>
        <v>1</v>
      </c>
      <c r="K178">
        <f>COUNT(Cable!H178:W178)</f>
        <v>2</v>
      </c>
      <c r="L178">
        <f>COUNT(Fiber!H178:BH178)</f>
        <v>3</v>
      </c>
      <c r="M178">
        <f>COUNT(Satellite!H178:J178)</f>
        <v>3</v>
      </c>
      <c r="N178">
        <f>COUNT('Fixed Wireless'!H178:AX178)</f>
        <v>3</v>
      </c>
      <c r="O178">
        <f>COUNT('Mobile Voice'!I178:N178)</f>
        <v>3</v>
      </c>
    </row>
    <row r="179" spans="1:15" x14ac:dyDescent="0.35">
      <c r="A179" s="1">
        <v>45107</v>
      </c>
      <c r="B179" t="s">
        <v>1</v>
      </c>
      <c r="C179" t="s">
        <v>90</v>
      </c>
      <c r="D179" t="s">
        <v>449</v>
      </c>
      <c r="E179" t="s">
        <v>450</v>
      </c>
      <c r="F179" s="3">
        <v>27654</v>
      </c>
      <c r="G179" s="3">
        <v>27654</v>
      </c>
      <c r="H179" s="6">
        <f t="shared" si="4"/>
        <v>15</v>
      </c>
      <c r="I179" s="6">
        <f t="shared" si="5"/>
        <v>6</v>
      </c>
      <c r="J179">
        <f>COUNT(Copper!H179:X179)</f>
        <v>1</v>
      </c>
      <c r="K179">
        <f>COUNT(Cable!H179:W179)</f>
        <v>1</v>
      </c>
      <c r="L179">
        <f>COUNT(Fiber!H179:BH179)</f>
        <v>5</v>
      </c>
      <c r="M179">
        <f>COUNT(Satellite!H179:J179)</f>
        <v>3</v>
      </c>
      <c r="N179">
        <f>COUNT('Fixed Wireless'!H179:AX179)</f>
        <v>2</v>
      </c>
      <c r="O179">
        <f>COUNT('Mobile Voice'!I179:N179)</f>
        <v>3</v>
      </c>
    </row>
    <row r="180" spans="1:15" x14ac:dyDescent="0.35">
      <c r="A180" s="1">
        <v>45107</v>
      </c>
      <c r="B180" t="s">
        <v>1</v>
      </c>
      <c r="C180" t="s">
        <v>90</v>
      </c>
      <c r="D180" t="s">
        <v>451</v>
      </c>
      <c r="E180" t="s">
        <v>452</v>
      </c>
      <c r="F180" s="3">
        <v>13620</v>
      </c>
      <c r="G180" s="3">
        <v>13620</v>
      </c>
      <c r="H180" s="6">
        <f t="shared" si="4"/>
        <v>15</v>
      </c>
      <c r="I180" s="6">
        <f t="shared" si="5"/>
        <v>6</v>
      </c>
      <c r="J180">
        <f>COUNT(Copper!H180:X180)</f>
        <v>2</v>
      </c>
      <c r="K180">
        <f>COUNT(Cable!H180:W180)</f>
        <v>2</v>
      </c>
      <c r="L180">
        <f>COUNT(Fiber!H180:BH180)</f>
        <v>3</v>
      </c>
      <c r="M180">
        <f>COUNT(Satellite!H180:J180)</f>
        <v>3</v>
      </c>
      <c r="N180">
        <f>COUNT('Fixed Wireless'!H180:AX180)</f>
        <v>2</v>
      </c>
      <c r="O180">
        <f>COUNT('Mobile Voice'!I180:N180)</f>
        <v>3</v>
      </c>
    </row>
    <row r="181" spans="1:15" x14ac:dyDescent="0.35">
      <c r="A181" s="1">
        <v>45107</v>
      </c>
      <c r="B181" t="s">
        <v>1</v>
      </c>
      <c r="C181" t="s">
        <v>90</v>
      </c>
      <c r="D181" t="s">
        <v>453</v>
      </c>
      <c r="E181" t="s">
        <v>454</v>
      </c>
      <c r="F181" s="3">
        <v>409</v>
      </c>
      <c r="G181" s="3">
        <v>409</v>
      </c>
      <c r="H181" s="6">
        <f t="shared" si="4"/>
        <v>21</v>
      </c>
      <c r="I181" s="6">
        <f t="shared" si="5"/>
        <v>6</v>
      </c>
      <c r="J181">
        <f>COUNT(Copper!H181:X181)</f>
        <v>3</v>
      </c>
      <c r="K181">
        <f>COUNT(Cable!H181:W181)</f>
        <v>2</v>
      </c>
      <c r="L181">
        <f>COUNT(Fiber!H181:BH181)</f>
        <v>6</v>
      </c>
      <c r="M181">
        <f>COUNT(Satellite!H181:J181)</f>
        <v>3</v>
      </c>
      <c r="N181">
        <f>COUNT('Fixed Wireless'!H181:AX181)</f>
        <v>4</v>
      </c>
      <c r="O181">
        <f>COUNT('Mobile Voice'!I181:N181)</f>
        <v>3</v>
      </c>
    </row>
    <row r="182" spans="1:15" x14ac:dyDescent="0.35">
      <c r="A182" s="1">
        <v>45107</v>
      </c>
      <c r="B182" t="s">
        <v>1</v>
      </c>
      <c r="C182" t="s">
        <v>90</v>
      </c>
      <c r="D182" t="s">
        <v>455</v>
      </c>
      <c r="E182" t="s">
        <v>456</v>
      </c>
      <c r="F182" s="3">
        <v>29021</v>
      </c>
      <c r="G182" s="3">
        <v>29021</v>
      </c>
      <c r="H182" s="6">
        <f t="shared" si="4"/>
        <v>16</v>
      </c>
      <c r="I182" s="6">
        <f t="shared" si="5"/>
        <v>6</v>
      </c>
      <c r="J182">
        <f>COUNT(Copper!H182:X182)</f>
        <v>3</v>
      </c>
      <c r="K182">
        <f>COUNT(Cable!H182:W182)</f>
        <v>2</v>
      </c>
      <c r="L182">
        <f>COUNT(Fiber!H182:BH182)</f>
        <v>2</v>
      </c>
      <c r="M182">
        <f>COUNT(Satellite!H182:J182)</f>
        <v>3</v>
      </c>
      <c r="N182">
        <f>COUNT('Fixed Wireless'!H182:AX182)</f>
        <v>3</v>
      </c>
      <c r="O182">
        <f>COUNT('Mobile Voice'!I182:N182)</f>
        <v>3</v>
      </c>
    </row>
    <row r="183" spans="1:15" x14ac:dyDescent="0.35">
      <c r="A183" s="1">
        <v>45107</v>
      </c>
      <c r="B183" t="s">
        <v>1</v>
      </c>
      <c r="C183" t="s">
        <v>90</v>
      </c>
      <c r="D183" t="s">
        <v>457</v>
      </c>
      <c r="E183" t="s">
        <v>458</v>
      </c>
      <c r="F183" s="3">
        <v>19208</v>
      </c>
      <c r="G183" s="3">
        <v>19208</v>
      </c>
      <c r="H183" s="6">
        <f t="shared" si="4"/>
        <v>14</v>
      </c>
      <c r="I183" s="6">
        <f t="shared" si="5"/>
        <v>6</v>
      </c>
      <c r="J183">
        <f>COUNT(Copper!H183:X183)</f>
        <v>2</v>
      </c>
      <c r="K183">
        <f>COUNT(Cable!H183:W183)</f>
        <v>2</v>
      </c>
      <c r="L183">
        <f>COUNT(Fiber!H183:BH183)</f>
        <v>2</v>
      </c>
      <c r="M183">
        <f>COUNT(Satellite!H183:J183)</f>
        <v>3</v>
      </c>
      <c r="N183">
        <f>COUNT('Fixed Wireless'!H183:AX183)</f>
        <v>2</v>
      </c>
      <c r="O183">
        <f>COUNT('Mobile Voice'!I183:N183)</f>
        <v>3</v>
      </c>
    </row>
    <row r="184" spans="1:15" x14ac:dyDescent="0.35">
      <c r="A184" s="1">
        <v>45107</v>
      </c>
      <c r="B184" t="s">
        <v>1</v>
      </c>
      <c r="C184" t="s">
        <v>90</v>
      </c>
      <c r="D184" t="s">
        <v>459</v>
      </c>
      <c r="E184" t="s">
        <v>460</v>
      </c>
      <c r="F184" s="3">
        <v>24872</v>
      </c>
      <c r="G184" s="3">
        <v>24872</v>
      </c>
      <c r="H184" s="6">
        <f t="shared" si="4"/>
        <v>15</v>
      </c>
      <c r="I184" s="6">
        <f t="shared" si="5"/>
        <v>6</v>
      </c>
      <c r="J184">
        <f>COUNT(Copper!H184:X184)</f>
        <v>1</v>
      </c>
      <c r="K184">
        <f>COUNT(Cable!H184:W184)</f>
        <v>2</v>
      </c>
      <c r="L184">
        <f>COUNT(Fiber!H184:BH184)</f>
        <v>3</v>
      </c>
      <c r="M184">
        <f>COUNT(Satellite!H184:J184)</f>
        <v>3</v>
      </c>
      <c r="N184">
        <f>COUNT('Fixed Wireless'!H184:AX184)</f>
        <v>3</v>
      </c>
      <c r="O184">
        <f>COUNT('Mobile Voice'!I184:N184)</f>
        <v>3</v>
      </c>
    </row>
    <row r="185" spans="1:15" x14ac:dyDescent="0.35">
      <c r="A185" s="1">
        <v>45107</v>
      </c>
      <c r="B185" t="s">
        <v>1</v>
      </c>
      <c r="C185" t="s">
        <v>90</v>
      </c>
      <c r="D185" t="s">
        <v>461</v>
      </c>
      <c r="E185" t="s">
        <v>462</v>
      </c>
      <c r="F185" s="3">
        <v>23500</v>
      </c>
      <c r="G185" s="3">
        <v>23500</v>
      </c>
      <c r="H185" s="6">
        <f t="shared" si="4"/>
        <v>14</v>
      </c>
      <c r="I185" s="6">
        <f t="shared" si="5"/>
        <v>6</v>
      </c>
      <c r="J185">
        <f>COUNT(Copper!H185:X185)</f>
        <v>2</v>
      </c>
      <c r="K185">
        <f>COUNT(Cable!H185:W185)</f>
        <v>2</v>
      </c>
      <c r="L185">
        <f>COUNT(Fiber!H185:BH185)</f>
        <v>2</v>
      </c>
      <c r="M185">
        <f>COUNT(Satellite!H185:J185)</f>
        <v>3</v>
      </c>
      <c r="N185">
        <f>COUNT('Fixed Wireless'!H185:AX185)</f>
        <v>2</v>
      </c>
      <c r="O185">
        <f>COUNT('Mobile Voice'!I185:N185)</f>
        <v>3</v>
      </c>
    </row>
    <row r="186" spans="1:15" x14ac:dyDescent="0.35">
      <c r="A186" s="1">
        <v>45107</v>
      </c>
      <c r="B186" t="s">
        <v>1</v>
      </c>
      <c r="C186" t="s">
        <v>90</v>
      </c>
      <c r="D186" t="s">
        <v>463</v>
      </c>
      <c r="E186" t="s">
        <v>464</v>
      </c>
      <c r="F186" s="3">
        <v>11684</v>
      </c>
      <c r="G186" s="3">
        <v>11684</v>
      </c>
      <c r="H186" s="6">
        <f t="shared" si="4"/>
        <v>19</v>
      </c>
      <c r="I186" s="6">
        <f t="shared" si="5"/>
        <v>6</v>
      </c>
      <c r="J186">
        <f>COUNT(Copper!H186:X186)</f>
        <v>2</v>
      </c>
      <c r="K186">
        <f>COUNT(Cable!H186:W186)</f>
        <v>3</v>
      </c>
      <c r="L186">
        <f>COUNT(Fiber!H186:BH186)</f>
        <v>6</v>
      </c>
      <c r="M186">
        <f>COUNT(Satellite!H186:J186)</f>
        <v>3</v>
      </c>
      <c r="N186">
        <f>COUNT('Fixed Wireless'!H186:AX186)</f>
        <v>2</v>
      </c>
      <c r="O186">
        <f>COUNT('Mobile Voice'!I186:N186)</f>
        <v>3</v>
      </c>
    </row>
    <row r="187" spans="1:15" x14ac:dyDescent="0.35">
      <c r="A187" s="1">
        <v>45107</v>
      </c>
      <c r="B187" t="s">
        <v>1</v>
      </c>
      <c r="C187" t="s">
        <v>90</v>
      </c>
      <c r="D187" t="s">
        <v>465</v>
      </c>
      <c r="E187" t="s">
        <v>466</v>
      </c>
      <c r="F187" s="3">
        <v>3379</v>
      </c>
      <c r="G187" s="3">
        <v>3379</v>
      </c>
      <c r="H187" s="6">
        <f t="shared" si="4"/>
        <v>13</v>
      </c>
      <c r="I187" s="6">
        <f t="shared" si="5"/>
        <v>6</v>
      </c>
      <c r="J187">
        <f>COUNT(Copper!H187:X187)</f>
        <v>1</v>
      </c>
      <c r="K187">
        <f>COUNT(Cable!H187:W187)</f>
        <v>1</v>
      </c>
      <c r="L187">
        <f>COUNT(Fiber!H187:BH187)</f>
        <v>2</v>
      </c>
      <c r="M187">
        <f>COUNT(Satellite!H187:J187)</f>
        <v>3</v>
      </c>
      <c r="N187">
        <f>COUNT('Fixed Wireless'!H187:AX187)</f>
        <v>3</v>
      </c>
      <c r="O187">
        <f>COUNT('Mobile Voice'!I187:N187)</f>
        <v>3</v>
      </c>
    </row>
    <row r="188" spans="1:15" x14ac:dyDescent="0.35">
      <c r="A188" s="1">
        <v>45107</v>
      </c>
      <c r="B188" t="s">
        <v>1</v>
      </c>
      <c r="C188" t="s">
        <v>90</v>
      </c>
      <c r="D188" t="s">
        <v>467</v>
      </c>
      <c r="E188" t="s">
        <v>468</v>
      </c>
      <c r="F188" s="3">
        <v>26703</v>
      </c>
      <c r="G188" s="3">
        <v>26703</v>
      </c>
      <c r="H188" s="6">
        <f t="shared" si="4"/>
        <v>14</v>
      </c>
      <c r="I188" s="6">
        <f t="shared" si="5"/>
        <v>6</v>
      </c>
      <c r="J188">
        <f>COUNT(Copper!H188:X188)</f>
        <v>1</v>
      </c>
      <c r="K188">
        <f>COUNT(Cable!H188:W188)</f>
        <v>2</v>
      </c>
      <c r="L188">
        <f>COUNT(Fiber!H188:BH188)</f>
        <v>3</v>
      </c>
      <c r="M188">
        <f>COUNT(Satellite!H188:J188)</f>
        <v>3</v>
      </c>
      <c r="N188">
        <f>COUNT('Fixed Wireless'!H188:AX188)</f>
        <v>2</v>
      </c>
      <c r="O188">
        <f>COUNT('Mobile Voice'!I188:N188)</f>
        <v>3</v>
      </c>
    </row>
    <row r="189" spans="1:15" x14ac:dyDescent="0.35">
      <c r="A189" s="1">
        <v>45107</v>
      </c>
      <c r="B189" t="s">
        <v>1</v>
      </c>
      <c r="C189" t="s">
        <v>90</v>
      </c>
      <c r="D189" t="s">
        <v>469</v>
      </c>
      <c r="E189" t="s">
        <v>470</v>
      </c>
      <c r="F189" s="3">
        <v>19081</v>
      </c>
      <c r="G189" s="3">
        <v>19081</v>
      </c>
      <c r="H189" s="6">
        <f t="shared" si="4"/>
        <v>15</v>
      </c>
      <c r="I189" s="6">
        <f t="shared" si="5"/>
        <v>6</v>
      </c>
      <c r="J189">
        <f>COUNT(Copper!H189:X189)</f>
        <v>2</v>
      </c>
      <c r="K189">
        <f>COUNT(Cable!H189:W189)</f>
        <v>3</v>
      </c>
      <c r="L189">
        <f>COUNT(Fiber!H189:BH189)</f>
        <v>2</v>
      </c>
      <c r="M189">
        <f>COUNT(Satellite!H189:J189)</f>
        <v>3</v>
      </c>
      <c r="N189">
        <f>COUNT('Fixed Wireless'!H189:AX189)</f>
        <v>2</v>
      </c>
      <c r="O189">
        <f>COUNT('Mobile Voice'!I189:N189)</f>
        <v>3</v>
      </c>
    </row>
    <row r="190" spans="1:15" x14ac:dyDescent="0.35">
      <c r="A190" s="1">
        <v>45107</v>
      </c>
      <c r="B190" t="s">
        <v>1</v>
      </c>
      <c r="C190" t="s">
        <v>90</v>
      </c>
      <c r="D190" t="s">
        <v>471</v>
      </c>
      <c r="E190" t="s">
        <v>472</v>
      </c>
      <c r="F190" s="3">
        <v>30628</v>
      </c>
      <c r="G190" s="3">
        <v>30628</v>
      </c>
      <c r="H190" s="6">
        <f t="shared" si="4"/>
        <v>14</v>
      </c>
      <c r="I190" s="6">
        <f t="shared" si="5"/>
        <v>6</v>
      </c>
      <c r="J190">
        <f>COUNT(Copper!H190:X190)</f>
        <v>1</v>
      </c>
      <c r="K190">
        <f>COUNT(Cable!H190:W190)</f>
        <v>2</v>
      </c>
      <c r="L190">
        <f>COUNT(Fiber!H190:BH190)</f>
        <v>3</v>
      </c>
      <c r="M190">
        <f>COUNT(Satellite!H190:J190)</f>
        <v>3</v>
      </c>
      <c r="N190">
        <f>COUNT('Fixed Wireless'!H190:AX190)</f>
        <v>2</v>
      </c>
      <c r="O190">
        <f>COUNT('Mobile Voice'!I190:N190)</f>
        <v>3</v>
      </c>
    </row>
    <row r="191" spans="1:15" x14ac:dyDescent="0.35">
      <c r="A191" s="1">
        <v>45107</v>
      </c>
      <c r="B191" t="s">
        <v>1</v>
      </c>
      <c r="C191" t="s">
        <v>90</v>
      </c>
      <c r="D191" t="s">
        <v>473</v>
      </c>
      <c r="E191" t="s">
        <v>474</v>
      </c>
      <c r="F191" s="3">
        <v>13590</v>
      </c>
      <c r="G191" s="3">
        <v>13590</v>
      </c>
      <c r="H191" s="6">
        <f t="shared" si="4"/>
        <v>12</v>
      </c>
      <c r="I191" s="6">
        <f t="shared" si="5"/>
        <v>5</v>
      </c>
      <c r="J191">
        <f>COUNT(Copper!H191:X191)</f>
        <v>0</v>
      </c>
      <c r="K191">
        <f>COUNT(Cable!H191:W191)</f>
        <v>2</v>
      </c>
      <c r="L191">
        <f>COUNT(Fiber!H191:BH191)</f>
        <v>2</v>
      </c>
      <c r="M191">
        <f>COUNT(Satellite!H191:J191)</f>
        <v>3</v>
      </c>
      <c r="N191">
        <f>COUNT('Fixed Wireless'!H191:AX191)</f>
        <v>2</v>
      </c>
      <c r="O191">
        <f>COUNT('Mobile Voice'!I191:N191)</f>
        <v>3</v>
      </c>
    </row>
    <row r="192" spans="1:15" x14ac:dyDescent="0.35">
      <c r="A192" s="1">
        <v>45107</v>
      </c>
      <c r="B192" t="s">
        <v>1</v>
      </c>
      <c r="C192" t="s">
        <v>90</v>
      </c>
      <c r="D192" t="s">
        <v>475</v>
      </c>
      <c r="E192" t="s">
        <v>476</v>
      </c>
      <c r="F192" s="3">
        <v>16944</v>
      </c>
      <c r="G192" s="3">
        <v>16944</v>
      </c>
      <c r="H192" s="6">
        <f t="shared" si="4"/>
        <v>12</v>
      </c>
      <c r="I192" s="6">
        <f t="shared" si="5"/>
        <v>5</v>
      </c>
      <c r="J192">
        <f>COUNT(Copper!H192:X192)</f>
        <v>0</v>
      </c>
      <c r="K192">
        <f>COUNT(Cable!H192:W192)</f>
        <v>2</v>
      </c>
      <c r="L192">
        <f>COUNT(Fiber!H192:BH192)</f>
        <v>2</v>
      </c>
      <c r="M192">
        <f>COUNT(Satellite!H192:J192)</f>
        <v>3</v>
      </c>
      <c r="N192">
        <f>COUNT('Fixed Wireless'!H192:AX192)</f>
        <v>2</v>
      </c>
      <c r="O192">
        <f>COUNT('Mobile Voice'!I192:N192)</f>
        <v>3</v>
      </c>
    </row>
    <row r="193" spans="1:15" x14ac:dyDescent="0.35">
      <c r="A193" s="1">
        <v>45107</v>
      </c>
      <c r="B193" t="s">
        <v>1</v>
      </c>
      <c r="C193" t="s">
        <v>90</v>
      </c>
      <c r="D193" t="s">
        <v>477</v>
      </c>
      <c r="E193" t="s">
        <v>478</v>
      </c>
      <c r="F193" s="3">
        <v>7157</v>
      </c>
      <c r="G193" s="3">
        <v>7157</v>
      </c>
      <c r="H193" s="6">
        <f t="shared" si="4"/>
        <v>18</v>
      </c>
      <c r="I193" s="6">
        <f t="shared" si="5"/>
        <v>6</v>
      </c>
      <c r="J193">
        <f>COUNT(Copper!H193:X193)</f>
        <v>2</v>
      </c>
      <c r="K193">
        <f>COUNT(Cable!H193:W193)</f>
        <v>2</v>
      </c>
      <c r="L193">
        <f>COUNT(Fiber!H193:BH193)</f>
        <v>6</v>
      </c>
      <c r="M193">
        <f>COUNT(Satellite!H193:J193)</f>
        <v>3</v>
      </c>
      <c r="N193">
        <f>COUNT('Fixed Wireless'!H193:AX193)</f>
        <v>2</v>
      </c>
      <c r="O193">
        <f>COUNT('Mobile Voice'!I193:N193)</f>
        <v>3</v>
      </c>
    </row>
    <row r="194" spans="1:15" x14ac:dyDescent="0.35">
      <c r="A194" s="1">
        <v>45107</v>
      </c>
      <c r="B194" t="s">
        <v>1</v>
      </c>
      <c r="C194" t="s">
        <v>90</v>
      </c>
      <c r="D194" t="s">
        <v>479</v>
      </c>
      <c r="E194" t="s">
        <v>480</v>
      </c>
      <c r="F194" s="3">
        <v>27503</v>
      </c>
      <c r="G194" s="3">
        <v>27503</v>
      </c>
      <c r="H194" s="6">
        <f t="shared" si="4"/>
        <v>15</v>
      </c>
      <c r="I194" s="6">
        <f t="shared" si="5"/>
        <v>5</v>
      </c>
      <c r="J194">
        <f>COUNT(Copper!H194:X194)</f>
        <v>0</v>
      </c>
      <c r="K194">
        <f>COUNT(Cable!H194:W194)</f>
        <v>2</v>
      </c>
      <c r="L194">
        <f>COUNT(Fiber!H194:BH194)</f>
        <v>5</v>
      </c>
      <c r="M194">
        <f>COUNT(Satellite!H194:J194)</f>
        <v>3</v>
      </c>
      <c r="N194">
        <f>COUNT('Fixed Wireless'!H194:AX194)</f>
        <v>2</v>
      </c>
      <c r="O194">
        <f>COUNT('Mobile Voice'!I194:N194)</f>
        <v>3</v>
      </c>
    </row>
    <row r="195" spans="1:15" x14ac:dyDescent="0.35">
      <c r="A195" s="1">
        <v>45107</v>
      </c>
      <c r="B195" t="s">
        <v>1</v>
      </c>
      <c r="C195" t="s">
        <v>180</v>
      </c>
      <c r="D195" t="s">
        <v>481</v>
      </c>
      <c r="E195" t="s">
        <v>482</v>
      </c>
      <c r="F195" s="3">
        <v>901</v>
      </c>
      <c r="G195" s="3">
        <v>901</v>
      </c>
      <c r="H195" s="6">
        <f t="shared" ref="H195:H222" si="6">SUM(J195:O195)</f>
        <v>16</v>
      </c>
      <c r="I195" s="6">
        <f t="shared" ref="I195:I222" si="7">COUNTIF(J195:O195,"&gt;0")</f>
        <v>5</v>
      </c>
      <c r="J195">
        <f>COUNT(Copper!H195:X195)</f>
        <v>0</v>
      </c>
      <c r="K195">
        <f>COUNT(Cable!H195:W195)</f>
        <v>1</v>
      </c>
      <c r="L195">
        <f>COUNT(Fiber!H195:BH195)</f>
        <v>1</v>
      </c>
      <c r="M195">
        <f>COUNT(Satellite!H195:J195)</f>
        <v>3</v>
      </c>
      <c r="N195">
        <f>COUNT('Fixed Wireless'!H195:AX195)</f>
        <v>7</v>
      </c>
      <c r="O195">
        <f>COUNT('Mobile Voice'!I195:N195)</f>
        <v>4</v>
      </c>
    </row>
    <row r="196" spans="1:15" x14ac:dyDescent="0.35">
      <c r="A196" s="1">
        <v>45107</v>
      </c>
      <c r="B196" t="s">
        <v>1</v>
      </c>
      <c r="C196" t="s">
        <v>106</v>
      </c>
      <c r="D196" t="s">
        <v>483</v>
      </c>
      <c r="E196" t="s">
        <v>484</v>
      </c>
      <c r="F196" s="3">
        <v>3975</v>
      </c>
      <c r="G196" s="3">
        <v>3975</v>
      </c>
      <c r="H196" s="6">
        <f t="shared" si="6"/>
        <v>19</v>
      </c>
      <c r="I196" s="6">
        <f t="shared" si="7"/>
        <v>5</v>
      </c>
      <c r="J196">
        <f>COUNT(Copper!H196:X196)</f>
        <v>0</v>
      </c>
      <c r="K196">
        <f>COUNT(Cable!H196:W196)</f>
        <v>1</v>
      </c>
      <c r="L196">
        <f>COUNT(Fiber!H196:BH196)</f>
        <v>3</v>
      </c>
      <c r="M196">
        <f>COUNT(Satellite!H196:J196)</f>
        <v>3</v>
      </c>
      <c r="N196">
        <f>COUNT('Fixed Wireless'!H196:AX196)</f>
        <v>8</v>
      </c>
      <c r="O196">
        <f>COUNT('Mobile Voice'!I196:N196)</f>
        <v>4</v>
      </c>
    </row>
    <row r="197" spans="1:15" x14ac:dyDescent="0.35">
      <c r="A197" s="1">
        <v>45107</v>
      </c>
      <c r="B197" t="s">
        <v>1</v>
      </c>
      <c r="C197" t="s">
        <v>106</v>
      </c>
      <c r="D197" t="s">
        <v>485</v>
      </c>
      <c r="E197" t="s">
        <v>486</v>
      </c>
      <c r="F197" s="3">
        <v>611</v>
      </c>
      <c r="G197" s="3">
        <v>611</v>
      </c>
      <c r="H197" s="6">
        <f t="shared" si="6"/>
        <v>10</v>
      </c>
      <c r="I197" s="6">
        <f t="shared" si="7"/>
        <v>3</v>
      </c>
      <c r="J197">
        <f>COUNT(Copper!H197:X197)</f>
        <v>0</v>
      </c>
      <c r="K197">
        <f>COUNT(Cable!H197:W197)</f>
        <v>0</v>
      </c>
      <c r="L197">
        <f>COUNT(Fiber!H197:BH197)</f>
        <v>0</v>
      </c>
      <c r="M197">
        <f>COUNT(Satellite!H197:J197)</f>
        <v>3</v>
      </c>
      <c r="N197">
        <f>COUNT('Fixed Wireless'!H197:AX197)</f>
        <v>3</v>
      </c>
      <c r="O197">
        <f>COUNT('Mobile Voice'!I197:N197)</f>
        <v>4</v>
      </c>
    </row>
    <row r="198" spans="1:15" x14ac:dyDescent="0.35">
      <c r="A198" s="1">
        <v>45107</v>
      </c>
      <c r="B198" t="s">
        <v>1</v>
      </c>
      <c r="C198" t="s">
        <v>93</v>
      </c>
      <c r="D198" t="s">
        <v>487</v>
      </c>
      <c r="E198" t="s">
        <v>488</v>
      </c>
      <c r="F198" s="3">
        <v>1770</v>
      </c>
      <c r="G198" s="3">
        <v>1770</v>
      </c>
      <c r="H198" s="6">
        <f t="shared" si="6"/>
        <v>15</v>
      </c>
      <c r="I198" s="6">
        <f t="shared" si="7"/>
        <v>4</v>
      </c>
      <c r="J198">
        <f>COUNT(Copper!H198:X198)</f>
        <v>0</v>
      </c>
      <c r="K198">
        <f>COUNT(Cable!H198:W198)</f>
        <v>0</v>
      </c>
      <c r="L198">
        <f>COUNT(Fiber!H198:BH198)</f>
        <v>2</v>
      </c>
      <c r="M198">
        <f>COUNT(Satellite!H198:J198)</f>
        <v>3</v>
      </c>
      <c r="N198">
        <f>COUNT('Fixed Wireless'!H198:AX198)</f>
        <v>6</v>
      </c>
      <c r="O198">
        <f>COUNT('Mobile Voice'!I198:N198)</f>
        <v>4</v>
      </c>
    </row>
    <row r="199" spans="1:15" x14ac:dyDescent="0.35">
      <c r="A199" s="1">
        <v>45107</v>
      </c>
      <c r="B199" t="s">
        <v>1</v>
      </c>
      <c r="C199" t="s">
        <v>93</v>
      </c>
      <c r="D199" t="s">
        <v>489</v>
      </c>
      <c r="E199" t="s">
        <v>490</v>
      </c>
      <c r="F199" s="3">
        <v>1074</v>
      </c>
      <c r="G199" s="3">
        <v>1074</v>
      </c>
      <c r="H199" s="6">
        <f t="shared" si="6"/>
        <v>11</v>
      </c>
      <c r="I199" s="6">
        <f t="shared" si="7"/>
        <v>4</v>
      </c>
      <c r="J199">
        <f>COUNT(Copper!H199:X199)</f>
        <v>0</v>
      </c>
      <c r="K199">
        <f>COUNT(Cable!H199:W199)</f>
        <v>0</v>
      </c>
      <c r="L199">
        <f>COUNT(Fiber!H199:BH199)</f>
        <v>1</v>
      </c>
      <c r="M199">
        <f>COUNT(Satellite!H199:J199)</f>
        <v>3</v>
      </c>
      <c r="N199">
        <f>COUNT('Fixed Wireless'!H199:AX199)</f>
        <v>3</v>
      </c>
      <c r="O199">
        <f>COUNT('Mobile Voice'!I199:N199)</f>
        <v>4</v>
      </c>
    </row>
    <row r="200" spans="1:15" x14ac:dyDescent="0.35">
      <c r="A200" s="1">
        <v>45107</v>
      </c>
      <c r="B200" t="s">
        <v>1</v>
      </c>
      <c r="C200" t="s">
        <v>90</v>
      </c>
      <c r="D200" t="s">
        <v>491</v>
      </c>
      <c r="E200" t="s">
        <v>492</v>
      </c>
      <c r="F200" s="3">
        <v>25936</v>
      </c>
      <c r="G200" s="3">
        <v>25936</v>
      </c>
      <c r="H200" s="6">
        <f t="shared" si="6"/>
        <v>18</v>
      </c>
      <c r="I200" s="6">
        <f t="shared" si="7"/>
        <v>6</v>
      </c>
      <c r="J200">
        <f>COUNT(Copper!H200:X200)</f>
        <v>2</v>
      </c>
      <c r="K200">
        <f>COUNT(Cable!H200:W200)</f>
        <v>2</v>
      </c>
      <c r="L200">
        <f>COUNT(Fiber!H200:BH200)</f>
        <v>5</v>
      </c>
      <c r="M200">
        <f>COUNT(Satellite!H200:J200)</f>
        <v>3</v>
      </c>
      <c r="N200">
        <f>COUNT('Fixed Wireless'!H200:AX200)</f>
        <v>3</v>
      </c>
      <c r="O200">
        <f>COUNT('Mobile Voice'!I200:N200)</f>
        <v>3</v>
      </c>
    </row>
    <row r="201" spans="1:15" x14ac:dyDescent="0.35">
      <c r="A201" s="1">
        <v>45107</v>
      </c>
      <c r="B201" t="s">
        <v>1</v>
      </c>
      <c r="C201" t="s">
        <v>90</v>
      </c>
      <c r="D201" t="s">
        <v>493</v>
      </c>
      <c r="E201" t="s">
        <v>494</v>
      </c>
      <c r="F201" s="3">
        <v>26483</v>
      </c>
      <c r="G201" s="3">
        <v>26483</v>
      </c>
      <c r="H201" s="6">
        <f t="shared" si="6"/>
        <v>11</v>
      </c>
      <c r="I201" s="6">
        <f t="shared" si="7"/>
        <v>5</v>
      </c>
      <c r="J201">
        <f>COUNT(Copper!H201:X201)</f>
        <v>0</v>
      </c>
      <c r="K201">
        <f>COUNT(Cable!H201:W201)</f>
        <v>1</v>
      </c>
      <c r="L201">
        <f>COUNT(Fiber!H201:BH201)</f>
        <v>2</v>
      </c>
      <c r="M201">
        <f>COUNT(Satellite!H201:J201)</f>
        <v>3</v>
      </c>
      <c r="N201">
        <f>COUNT('Fixed Wireless'!H201:AX201)</f>
        <v>2</v>
      </c>
      <c r="O201">
        <f>COUNT('Mobile Voice'!I201:N201)</f>
        <v>3</v>
      </c>
    </row>
    <row r="202" spans="1:15" x14ac:dyDescent="0.35">
      <c r="A202" s="1">
        <v>45107</v>
      </c>
      <c r="B202" t="s">
        <v>1</v>
      </c>
      <c r="C202" t="s">
        <v>93</v>
      </c>
      <c r="D202" t="s">
        <v>495</v>
      </c>
      <c r="E202" t="s">
        <v>496</v>
      </c>
      <c r="F202" s="3">
        <v>1174</v>
      </c>
      <c r="G202" s="3">
        <v>1174</v>
      </c>
      <c r="H202" s="6">
        <f t="shared" si="6"/>
        <v>15</v>
      </c>
      <c r="I202" s="6">
        <f t="shared" si="7"/>
        <v>3</v>
      </c>
      <c r="J202">
        <f>COUNT(Copper!H202:X202)</f>
        <v>0</v>
      </c>
      <c r="K202">
        <f>COUNT(Cable!H202:W202)</f>
        <v>0</v>
      </c>
      <c r="L202">
        <f>COUNT(Fiber!H202:BH202)</f>
        <v>0</v>
      </c>
      <c r="M202">
        <f>COUNT(Satellite!H202:J202)</f>
        <v>3</v>
      </c>
      <c r="N202">
        <f>COUNT('Fixed Wireless'!H202:AX202)</f>
        <v>7</v>
      </c>
      <c r="O202">
        <f>COUNT('Mobile Voice'!I202:N202)</f>
        <v>5</v>
      </c>
    </row>
    <row r="203" spans="1:15" x14ac:dyDescent="0.35">
      <c r="A203" s="1">
        <v>45107</v>
      </c>
      <c r="B203" t="s">
        <v>1</v>
      </c>
      <c r="C203" t="s">
        <v>93</v>
      </c>
      <c r="D203" t="s">
        <v>497</v>
      </c>
      <c r="E203" t="s">
        <v>498</v>
      </c>
      <c r="F203" s="3">
        <v>4272</v>
      </c>
      <c r="G203" s="3">
        <v>4272</v>
      </c>
      <c r="H203" s="6">
        <f t="shared" si="6"/>
        <v>10</v>
      </c>
      <c r="I203" s="6">
        <f t="shared" si="7"/>
        <v>4</v>
      </c>
      <c r="J203">
        <f>COUNT(Copper!H203:X203)</f>
        <v>0</v>
      </c>
      <c r="K203">
        <f>COUNT(Cable!H203:W203)</f>
        <v>2</v>
      </c>
      <c r="L203">
        <f>COUNT(Fiber!H203:BH203)</f>
        <v>0</v>
      </c>
      <c r="M203">
        <f>COUNT(Satellite!H203:J203)</f>
        <v>3</v>
      </c>
      <c r="N203">
        <f>COUNT('Fixed Wireless'!H203:AX203)</f>
        <v>2</v>
      </c>
      <c r="O203">
        <f>COUNT('Mobile Voice'!I203:N203)</f>
        <v>3</v>
      </c>
    </row>
    <row r="204" spans="1:15" x14ac:dyDescent="0.35">
      <c r="A204" s="1">
        <v>45107</v>
      </c>
      <c r="B204" t="s">
        <v>1</v>
      </c>
      <c r="C204" t="s">
        <v>93</v>
      </c>
      <c r="D204" t="s">
        <v>499</v>
      </c>
      <c r="E204" t="s">
        <v>500</v>
      </c>
      <c r="F204" s="3">
        <v>1177</v>
      </c>
      <c r="G204" s="3">
        <v>1177</v>
      </c>
      <c r="H204" s="6">
        <f t="shared" si="6"/>
        <v>9</v>
      </c>
      <c r="I204" s="6">
        <f t="shared" si="7"/>
        <v>4</v>
      </c>
      <c r="J204">
        <f>COUNT(Copper!H204:X204)</f>
        <v>0</v>
      </c>
      <c r="K204">
        <f>COUNT(Cable!H204:W204)</f>
        <v>1</v>
      </c>
      <c r="L204">
        <f>COUNT(Fiber!H204:BH204)</f>
        <v>0</v>
      </c>
      <c r="M204">
        <f>COUNT(Satellite!H204:J204)</f>
        <v>3</v>
      </c>
      <c r="N204">
        <f>COUNT('Fixed Wireless'!H204:AX204)</f>
        <v>2</v>
      </c>
      <c r="O204">
        <f>COUNT('Mobile Voice'!I204:N204)</f>
        <v>3</v>
      </c>
    </row>
    <row r="205" spans="1:15" x14ac:dyDescent="0.35">
      <c r="A205" s="1">
        <v>45107</v>
      </c>
      <c r="B205" t="s">
        <v>1</v>
      </c>
      <c r="C205" t="s">
        <v>106</v>
      </c>
      <c r="D205" t="s">
        <v>501</v>
      </c>
      <c r="E205" t="s">
        <v>502</v>
      </c>
      <c r="F205" s="3">
        <v>3913</v>
      </c>
      <c r="G205" s="3">
        <v>3913</v>
      </c>
      <c r="H205" s="6">
        <f t="shared" si="6"/>
        <v>14</v>
      </c>
      <c r="I205" s="6">
        <f t="shared" si="7"/>
        <v>5</v>
      </c>
      <c r="J205">
        <f>COUNT(Copper!H205:X205)</f>
        <v>0</v>
      </c>
      <c r="K205">
        <f>COUNT(Cable!H205:W205)</f>
        <v>1</v>
      </c>
      <c r="L205">
        <f>COUNT(Fiber!H205:BH205)</f>
        <v>3</v>
      </c>
      <c r="M205">
        <f>COUNT(Satellite!H205:J205)</f>
        <v>3</v>
      </c>
      <c r="N205">
        <f>COUNT('Fixed Wireless'!H205:AX205)</f>
        <v>3</v>
      </c>
      <c r="O205">
        <f>COUNT('Mobile Voice'!I205:N205)</f>
        <v>4</v>
      </c>
    </row>
    <row r="206" spans="1:15" x14ac:dyDescent="0.35">
      <c r="A206" s="1">
        <v>45107</v>
      </c>
      <c r="B206" t="s">
        <v>1</v>
      </c>
      <c r="C206" t="s">
        <v>106</v>
      </c>
      <c r="D206" t="s">
        <v>503</v>
      </c>
      <c r="E206" t="s">
        <v>504</v>
      </c>
      <c r="F206" s="3">
        <v>453</v>
      </c>
      <c r="G206" s="3">
        <v>453</v>
      </c>
      <c r="H206" s="6">
        <f t="shared" si="6"/>
        <v>13</v>
      </c>
      <c r="I206" s="6">
        <f t="shared" si="7"/>
        <v>4</v>
      </c>
      <c r="J206">
        <f>COUNT(Copper!H206:X206)</f>
        <v>0</v>
      </c>
      <c r="K206">
        <f>COUNT(Cable!H206:W206)</f>
        <v>0</v>
      </c>
      <c r="L206">
        <f>COUNT(Fiber!H206:BH206)</f>
        <v>1</v>
      </c>
      <c r="M206">
        <f>COUNT(Satellite!H206:J206)</f>
        <v>3</v>
      </c>
      <c r="N206">
        <f>COUNT('Fixed Wireless'!H206:AX206)</f>
        <v>5</v>
      </c>
      <c r="O206">
        <f>COUNT('Mobile Voice'!I206:N206)</f>
        <v>4</v>
      </c>
    </row>
    <row r="207" spans="1:15" x14ac:dyDescent="0.35">
      <c r="A207" s="1">
        <v>45107</v>
      </c>
      <c r="B207" t="s">
        <v>1</v>
      </c>
      <c r="C207" t="s">
        <v>106</v>
      </c>
      <c r="D207" t="s">
        <v>505</v>
      </c>
      <c r="E207" t="s">
        <v>506</v>
      </c>
      <c r="F207" s="3">
        <v>629</v>
      </c>
      <c r="G207" s="3">
        <v>629</v>
      </c>
      <c r="H207" s="6">
        <f t="shared" si="6"/>
        <v>18</v>
      </c>
      <c r="I207" s="6">
        <f t="shared" si="7"/>
        <v>5</v>
      </c>
      <c r="J207">
        <f>COUNT(Copper!H207:X207)</f>
        <v>1</v>
      </c>
      <c r="K207">
        <f>COUNT(Cable!H207:W207)</f>
        <v>0</v>
      </c>
      <c r="L207">
        <f>COUNT(Fiber!H207:BH207)</f>
        <v>1</v>
      </c>
      <c r="M207">
        <f>COUNT(Satellite!H207:J207)</f>
        <v>3</v>
      </c>
      <c r="N207">
        <f>COUNT('Fixed Wireless'!H207:AX207)</f>
        <v>8</v>
      </c>
      <c r="O207">
        <f>COUNT('Mobile Voice'!I207:N207)</f>
        <v>5</v>
      </c>
    </row>
    <row r="208" spans="1:15" x14ac:dyDescent="0.35">
      <c r="A208" s="1">
        <v>45107</v>
      </c>
      <c r="B208" t="s">
        <v>1</v>
      </c>
      <c r="C208" t="s">
        <v>93</v>
      </c>
      <c r="D208" t="s">
        <v>507</v>
      </c>
      <c r="E208" t="s">
        <v>508</v>
      </c>
      <c r="F208" s="3">
        <v>1036</v>
      </c>
      <c r="G208" s="3">
        <v>1036</v>
      </c>
      <c r="H208" s="6">
        <f t="shared" si="6"/>
        <v>13</v>
      </c>
      <c r="I208" s="6">
        <f t="shared" si="7"/>
        <v>4</v>
      </c>
      <c r="J208">
        <f>COUNT(Copper!H208:X208)</f>
        <v>0</v>
      </c>
      <c r="K208">
        <f>COUNT(Cable!H208:W208)</f>
        <v>0</v>
      </c>
      <c r="L208">
        <f>COUNT(Fiber!H208:BH208)</f>
        <v>1</v>
      </c>
      <c r="M208">
        <f>COUNT(Satellite!H208:J208)</f>
        <v>3</v>
      </c>
      <c r="N208">
        <f>COUNT('Fixed Wireless'!H208:AX208)</f>
        <v>5</v>
      </c>
      <c r="O208">
        <f>COUNT('Mobile Voice'!I208:N208)</f>
        <v>4</v>
      </c>
    </row>
    <row r="209" spans="1:15" x14ac:dyDescent="0.35">
      <c r="A209" s="1">
        <v>45107</v>
      </c>
      <c r="B209" t="s">
        <v>1</v>
      </c>
      <c r="C209" t="s">
        <v>106</v>
      </c>
      <c r="D209" t="s">
        <v>509</v>
      </c>
      <c r="E209" t="s">
        <v>510</v>
      </c>
      <c r="F209" s="3">
        <v>210</v>
      </c>
      <c r="G209" s="3">
        <v>210</v>
      </c>
      <c r="H209" s="6">
        <f t="shared" si="6"/>
        <v>13</v>
      </c>
      <c r="I209" s="6">
        <f t="shared" si="7"/>
        <v>6</v>
      </c>
      <c r="J209">
        <f>COUNT(Copper!H209:X209)</f>
        <v>1</v>
      </c>
      <c r="K209">
        <f>COUNT(Cable!H209:W209)</f>
        <v>1</v>
      </c>
      <c r="L209">
        <f>COUNT(Fiber!H209:BH209)</f>
        <v>2</v>
      </c>
      <c r="M209">
        <f>COUNT(Satellite!H209:J209)</f>
        <v>3</v>
      </c>
      <c r="N209">
        <f>COUNT('Fixed Wireless'!H209:AX209)</f>
        <v>2</v>
      </c>
      <c r="O209">
        <f>COUNT('Mobile Voice'!I209:N209)</f>
        <v>4</v>
      </c>
    </row>
    <row r="210" spans="1:15" x14ac:dyDescent="0.35">
      <c r="A210" s="1">
        <v>45107</v>
      </c>
      <c r="B210" t="s">
        <v>1</v>
      </c>
      <c r="C210" t="s">
        <v>90</v>
      </c>
      <c r="D210" t="s">
        <v>511</v>
      </c>
      <c r="E210" t="s">
        <v>512</v>
      </c>
      <c r="F210" s="3">
        <v>19427</v>
      </c>
      <c r="G210" s="3">
        <v>19427</v>
      </c>
      <c r="H210" s="6">
        <f t="shared" si="6"/>
        <v>24</v>
      </c>
      <c r="I210" s="6">
        <f t="shared" si="7"/>
        <v>6</v>
      </c>
      <c r="J210">
        <f>COUNT(Copper!H210:X210)</f>
        <v>3</v>
      </c>
      <c r="K210">
        <f>COUNT(Cable!H210:W210)</f>
        <v>1</v>
      </c>
      <c r="L210">
        <f>COUNT(Fiber!H210:BH210)</f>
        <v>6</v>
      </c>
      <c r="M210">
        <f>COUNT(Satellite!H210:J210)</f>
        <v>3</v>
      </c>
      <c r="N210">
        <f>COUNT('Fixed Wireless'!H210:AX210)</f>
        <v>7</v>
      </c>
      <c r="O210">
        <f>COUNT('Mobile Voice'!I210:N210)</f>
        <v>4</v>
      </c>
    </row>
    <row r="211" spans="1:15" x14ac:dyDescent="0.35">
      <c r="A211" s="1">
        <v>45107</v>
      </c>
      <c r="B211" t="s">
        <v>1</v>
      </c>
      <c r="C211" t="s">
        <v>90</v>
      </c>
      <c r="D211" t="s">
        <v>513</v>
      </c>
      <c r="E211" t="s">
        <v>514</v>
      </c>
      <c r="F211" s="3">
        <v>2497</v>
      </c>
      <c r="G211" s="3">
        <v>2497</v>
      </c>
      <c r="H211" s="6">
        <f t="shared" si="6"/>
        <v>12</v>
      </c>
      <c r="I211" s="6">
        <f t="shared" si="7"/>
        <v>4</v>
      </c>
      <c r="J211">
        <f>COUNT(Copper!H211:X211)</f>
        <v>0</v>
      </c>
      <c r="K211">
        <f>COUNT(Cable!H211:W211)</f>
        <v>0</v>
      </c>
      <c r="L211">
        <f>COUNT(Fiber!H211:BH211)</f>
        <v>1</v>
      </c>
      <c r="M211">
        <f>COUNT(Satellite!H211:J211)</f>
        <v>3</v>
      </c>
      <c r="N211">
        <f>COUNT('Fixed Wireless'!H211:AX211)</f>
        <v>4</v>
      </c>
      <c r="O211">
        <f>COUNT('Mobile Voice'!I211:N211)</f>
        <v>4</v>
      </c>
    </row>
    <row r="212" spans="1:15" x14ac:dyDescent="0.35">
      <c r="A212" s="1">
        <v>45107</v>
      </c>
      <c r="B212" t="s">
        <v>1</v>
      </c>
      <c r="C212" t="s">
        <v>93</v>
      </c>
      <c r="D212" t="s">
        <v>515</v>
      </c>
      <c r="E212" t="s">
        <v>516</v>
      </c>
      <c r="F212" s="3">
        <v>2408</v>
      </c>
      <c r="G212" s="3">
        <v>2408</v>
      </c>
      <c r="H212" s="6">
        <f t="shared" si="6"/>
        <v>14</v>
      </c>
      <c r="I212" s="6">
        <f t="shared" si="7"/>
        <v>5</v>
      </c>
      <c r="J212">
        <f>COUNT(Copper!H212:X212)</f>
        <v>1</v>
      </c>
      <c r="K212">
        <f>COUNT(Cable!H212:W212)</f>
        <v>0</v>
      </c>
      <c r="L212">
        <f>COUNT(Fiber!H212:BH212)</f>
        <v>2</v>
      </c>
      <c r="M212">
        <f>COUNT(Satellite!H212:J212)</f>
        <v>3</v>
      </c>
      <c r="N212">
        <f>COUNT('Fixed Wireless'!H212:AX212)</f>
        <v>5</v>
      </c>
      <c r="O212">
        <f>COUNT('Mobile Voice'!I212:N212)</f>
        <v>3</v>
      </c>
    </row>
    <row r="213" spans="1:15" x14ac:dyDescent="0.35">
      <c r="A213" s="1">
        <v>45107</v>
      </c>
      <c r="B213" t="s">
        <v>1</v>
      </c>
      <c r="C213" t="s">
        <v>106</v>
      </c>
      <c r="D213" t="s">
        <v>517</v>
      </c>
      <c r="E213" t="s">
        <v>518</v>
      </c>
      <c r="F213" s="3">
        <v>3537</v>
      </c>
      <c r="G213" s="3">
        <v>3537</v>
      </c>
      <c r="H213" s="6">
        <f t="shared" si="6"/>
        <v>19</v>
      </c>
      <c r="I213" s="6">
        <f t="shared" si="7"/>
        <v>5</v>
      </c>
      <c r="J213">
        <f>COUNT(Copper!H213:X213)</f>
        <v>0</v>
      </c>
      <c r="K213">
        <f>COUNT(Cable!H213:W213)</f>
        <v>1</v>
      </c>
      <c r="L213">
        <f>COUNT(Fiber!H213:BH213)</f>
        <v>3</v>
      </c>
      <c r="M213">
        <f>COUNT(Satellite!H213:J213)</f>
        <v>3</v>
      </c>
      <c r="N213">
        <f>COUNT('Fixed Wireless'!H213:AX213)</f>
        <v>8</v>
      </c>
      <c r="O213">
        <f>COUNT('Mobile Voice'!I213:N213)</f>
        <v>4</v>
      </c>
    </row>
    <row r="214" spans="1:15" x14ac:dyDescent="0.35">
      <c r="A214" s="1">
        <v>45107</v>
      </c>
      <c r="B214" t="s">
        <v>1</v>
      </c>
      <c r="C214" t="s">
        <v>90</v>
      </c>
      <c r="D214" t="s">
        <v>519</v>
      </c>
      <c r="E214" t="s">
        <v>520</v>
      </c>
      <c r="F214" s="3">
        <v>1492</v>
      </c>
      <c r="G214" s="3">
        <v>1492</v>
      </c>
      <c r="H214" s="6">
        <f t="shared" si="6"/>
        <v>17</v>
      </c>
      <c r="I214" s="6">
        <f t="shared" si="7"/>
        <v>4</v>
      </c>
      <c r="J214">
        <f>COUNT(Copper!H214:X214)</f>
        <v>0</v>
      </c>
      <c r="K214">
        <f>COUNT(Cable!H214:W214)</f>
        <v>0</v>
      </c>
      <c r="L214">
        <f>COUNT(Fiber!H214:BH214)</f>
        <v>4</v>
      </c>
      <c r="M214">
        <f>COUNT(Satellite!H214:J214)</f>
        <v>3</v>
      </c>
      <c r="N214">
        <f>COUNT('Fixed Wireless'!H214:AX214)</f>
        <v>6</v>
      </c>
      <c r="O214">
        <f>COUNT('Mobile Voice'!I214:N214)</f>
        <v>4</v>
      </c>
    </row>
    <row r="215" spans="1:15" x14ac:dyDescent="0.35">
      <c r="A215" s="1">
        <v>45107</v>
      </c>
      <c r="B215" t="s">
        <v>1</v>
      </c>
      <c r="C215" t="s">
        <v>93</v>
      </c>
      <c r="D215" t="s">
        <v>521</v>
      </c>
      <c r="E215" t="s">
        <v>522</v>
      </c>
      <c r="F215" s="3">
        <v>505</v>
      </c>
      <c r="G215" s="3">
        <v>505</v>
      </c>
      <c r="H215" s="6">
        <f t="shared" si="6"/>
        <v>13</v>
      </c>
      <c r="I215" s="6">
        <f t="shared" si="7"/>
        <v>4</v>
      </c>
      <c r="J215">
        <f>COUNT(Copper!H215:X215)</f>
        <v>0</v>
      </c>
      <c r="K215">
        <f>COUNT(Cable!H215:W215)</f>
        <v>0</v>
      </c>
      <c r="L215">
        <f>COUNT(Fiber!H215:BH215)</f>
        <v>2</v>
      </c>
      <c r="M215">
        <f>COUNT(Satellite!H215:J215)</f>
        <v>3</v>
      </c>
      <c r="N215">
        <f>COUNT('Fixed Wireless'!H215:AX215)</f>
        <v>4</v>
      </c>
      <c r="O215">
        <f>COUNT('Mobile Voice'!I215:N215)</f>
        <v>4</v>
      </c>
    </row>
    <row r="216" spans="1:15" x14ac:dyDescent="0.35">
      <c r="A216" s="1">
        <v>45107</v>
      </c>
      <c r="B216" t="s">
        <v>1</v>
      </c>
      <c r="C216" t="s">
        <v>106</v>
      </c>
      <c r="D216" t="s">
        <v>523</v>
      </c>
      <c r="E216" t="s">
        <v>524</v>
      </c>
      <c r="F216" s="3">
        <v>223</v>
      </c>
      <c r="G216" s="3">
        <v>223</v>
      </c>
      <c r="H216" s="6">
        <f t="shared" si="6"/>
        <v>10</v>
      </c>
      <c r="I216" s="6">
        <f t="shared" si="7"/>
        <v>3</v>
      </c>
      <c r="J216">
        <f>COUNT(Copper!H216:X216)</f>
        <v>0</v>
      </c>
      <c r="K216">
        <f>COUNT(Cable!H216:W216)</f>
        <v>0</v>
      </c>
      <c r="L216">
        <f>COUNT(Fiber!H216:BH216)</f>
        <v>0</v>
      </c>
      <c r="M216">
        <f>COUNT(Satellite!H216:J216)</f>
        <v>3</v>
      </c>
      <c r="N216">
        <f>COUNT('Fixed Wireless'!H216:AX216)</f>
        <v>3</v>
      </c>
      <c r="O216">
        <f>COUNT('Mobile Voice'!I216:N216)</f>
        <v>4</v>
      </c>
    </row>
    <row r="217" spans="1:15" x14ac:dyDescent="0.35">
      <c r="A217" s="1">
        <v>45107</v>
      </c>
      <c r="B217" t="s">
        <v>1</v>
      </c>
      <c r="C217" t="s">
        <v>93</v>
      </c>
      <c r="D217" t="s">
        <v>525</v>
      </c>
      <c r="E217" t="s">
        <v>526</v>
      </c>
      <c r="F217" s="3">
        <v>301</v>
      </c>
      <c r="G217" s="3">
        <v>301</v>
      </c>
      <c r="H217" s="6">
        <f t="shared" si="6"/>
        <v>15</v>
      </c>
      <c r="I217" s="6">
        <f t="shared" si="7"/>
        <v>4</v>
      </c>
      <c r="J217">
        <f>COUNT(Copper!H217:X217)</f>
        <v>0</v>
      </c>
      <c r="K217">
        <f>COUNT(Cable!H217:W217)</f>
        <v>0</v>
      </c>
      <c r="L217">
        <f>COUNT(Fiber!H217:BH217)</f>
        <v>1</v>
      </c>
      <c r="M217">
        <f>COUNT(Satellite!H217:J217)</f>
        <v>3</v>
      </c>
      <c r="N217">
        <f>COUNT('Fixed Wireless'!H217:AX217)</f>
        <v>6</v>
      </c>
      <c r="O217">
        <f>COUNT('Mobile Voice'!I217:N217)</f>
        <v>5</v>
      </c>
    </row>
    <row r="218" spans="1:15" x14ac:dyDescent="0.35">
      <c r="A218" s="1">
        <v>45107</v>
      </c>
      <c r="B218" t="s">
        <v>1</v>
      </c>
      <c r="C218" t="s">
        <v>90</v>
      </c>
      <c r="D218" t="s">
        <v>527</v>
      </c>
      <c r="E218" t="s">
        <v>528</v>
      </c>
      <c r="F218" s="3">
        <v>922</v>
      </c>
      <c r="G218" s="3">
        <v>922</v>
      </c>
      <c r="H218" s="6">
        <f t="shared" si="6"/>
        <v>17</v>
      </c>
      <c r="I218" s="6">
        <f t="shared" si="7"/>
        <v>6</v>
      </c>
      <c r="J218">
        <f>COUNT(Copper!H218:X218)</f>
        <v>2</v>
      </c>
      <c r="K218">
        <f>COUNT(Cable!H218:W218)</f>
        <v>1</v>
      </c>
      <c r="L218">
        <f>COUNT(Fiber!H218:BH218)</f>
        <v>2</v>
      </c>
      <c r="M218">
        <f>COUNT(Satellite!H218:J218)</f>
        <v>3</v>
      </c>
      <c r="N218">
        <f>COUNT('Fixed Wireless'!H218:AX218)</f>
        <v>5</v>
      </c>
      <c r="O218">
        <f>COUNT('Mobile Voice'!I218:N218)</f>
        <v>4</v>
      </c>
    </row>
    <row r="219" spans="1:15" x14ac:dyDescent="0.35">
      <c r="A219" s="1">
        <v>45107</v>
      </c>
      <c r="B219" t="s">
        <v>1</v>
      </c>
      <c r="C219" t="s">
        <v>90</v>
      </c>
      <c r="D219" t="s">
        <v>529</v>
      </c>
      <c r="E219" t="s">
        <v>530</v>
      </c>
      <c r="F219" s="3">
        <v>29921</v>
      </c>
      <c r="G219" s="3">
        <v>29921</v>
      </c>
      <c r="H219" s="6">
        <f t="shared" si="6"/>
        <v>25</v>
      </c>
      <c r="I219" s="6">
        <f t="shared" si="7"/>
        <v>6</v>
      </c>
      <c r="J219">
        <f>COUNT(Copper!H219:X219)</f>
        <v>3</v>
      </c>
      <c r="K219">
        <f>COUNT(Cable!H219:W219)</f>
        <v>1</v>
      </c>
      <c r="L219">
        <f>COUNT(Fiber!H219:BH219)</f>
        <v>6</v>
      </c>
      <c r="M219">
        <f>COUNT(Satellite!H219:J219)</f>
        <v>3</v>
      </c>
      <c r="N219">
        <f>COUNT('Fixed Wireless'!H219:AX219)</f>
        <v>7</v>
      </c>
      <c r="O219">
        <f>COUNT('Mobile Voice'!I219:N219)</f>
        <v>5</v>
      </c>
    </row>
    <row r="220" spans="1:15" x14ac:dyDescent="0.35">
      <c r="A220" s="1">
        <v>45107</v>
      </c>
      <c r="B220" t="s">
        <v>1</v>
      </c>
      <c r="C220" t="s">
        <v>90</v>
      </c>
      <c r="D220" t="s">
        <v>531</v>
      </c>
      <c r="E220" t="s">
        <v>532</v>
      </c>
      <c r="F220" s="3">
        <v>17664</v>
      </c>
      <c r="G220" s="3">
        <v>17664</v>
      </c>
      <c r="H220" s="6">
        <f t="shared" si="6"/>
        <v>24</v>
      </c>
      <c r="I220" s="6">
        <f t="shared" si="7"/>
        <v>6</v>
      </c>
      <c r="J220">
        <f>COUNT(Copper!H220:X220)</f>
        <v>1</v>
      </c>
      <c r="K220">
        <f>COUNT(Cable!H220:W220)</f>
        <v>2</v>
      </c>
      <c r="L220">
        <f>COUNT(Fiber!H220:BH220)</f>
        <v>7</v>
      </c>
      <c r="M220">
        <f>COUNT(Satellite!H220:J220)</f>
        <v>3</v>
      </c>
      <c r="N220">
        <f>COUNT('Fixed Wireless'!H220:AX220)</f>
        <v>7</v>
      </c>
      <c r="O220">
        <f>COUNT('Mobile Voice'!I220:N220)</f>
        <v>4</v>
      </c>
    </row>
    <row r="221" spans="1:15" x14ac:dyDescent="0.35">
      <c r="A221" s="1">
        <v>45107</v>
      </c>
      <c r="B221" t="s">
        <v>1</v>
      </c>
      <c r="C221" t="s">
        <v>93</v>
      </c>
      <c r="D221" t="s">
        <v>533</v>
      </c>
      <c r="E221" t="s">
        <v>534</v>
      </c>
      <c r="F221" s="3">
        <v>1844</v>
      </c>
      <c r="G221" s="3">
        <v>1844</v>
      </c>
      <c r="H221" s="6">
        <f t="shared" si="6"/>
        <v>10</v>
      </c>
      <c r="I221" s="6">
        <f t="shared" si="7"/>
        <v>5</v>
      </c>
      <c r="J221">
        <f>COUNT(Copper!H221:X221)</f>
        <v>1</v>
      </c>
      <c r="K221">
        <f>COUNT(Cable!H221:W221)</f>
        <v>1</v>
      </c>
      <c r="L221">
        <f>COUNT(Fiber!H221:BH221)</f>
        <v>0</v>
      </c>
      <c r="M221">
        <f>COUNT(Satellite!H221:J221)</f>
        <v>3</v>
      </c>
      <c r="N221">
        <f>COUNT('Fixed Wireless'!H221:AX221)</f>
        <v>2</v>
      </c>
      <c r="O221">
        <f>COUNT('Mobile Voice'!I221:N221)</f>
        <v>3</v>
      </c>
    </row>
    <row r="222" spans="1:15" x14ac:dyDescent="0.35">
      <c r="A222" s="1">
        <v>45107</v>
      </c>
      <c r="B222" t="s">
        <v>1</v>
      </c>
      <c r="C222" t="s">
        <v>106</v>
      </c>
      <c r="D222" t="s">
        <v>535</v>
      </c>
      <c r="E222" t="s">
        <v>536</v>
      </c>
      <c r="F222" s="3">
        <v>2029</v>
      </c>
      <c r="G222" s="3">
        <v>2029</v>
      </c>
      <c r="H222" s="6">
        <f t="shared" si="6"/>
        <v>18</v>
      </c>
      <c r="I222" s="6">
        <f t="shared" si="7"/>
        <v>5</v>
      </c>
      <c r="J222">
        <f>COUNT(Copper!H222:X222)</f>
        <v>0</v>
      </c>
      <c r="K222">
        <f>COUNT(Cable!H222:W222)</f>
        <v>1</v>
      </c>
      <c r="L222">
        <f>COUNT(Fiber!H222:BH222)</f>
        <v>2</v>
      </c>
      <c r="M222">
        <f>COUNT(Satellite!H222:J222)</f>
        <v>3</v>
      </c>
      <c r="N222">
        <f>COUNT('Fixed Wireless'!H222:AX222)</f>
        <v>8</v>
      </c>
      <c r="O222">
        <f>COUNT('Mobile Voice'!I222:N222)</f>
        <v>4</v>
      </c>
    </row>
  </sheetData>
  <autoFilter ref="A1:O222" xr:uid="{0A218BB3-8D55-4061-88AD-A5CE907B69DA}"/>
  <printOptions horizontalCentered="1"/>
  <pageMargins left="0.45" right="0.45" top="0.5" bottom="0.75" header="0.3" footer="0.4"/>
  <pageSetup scale="80" orientation="landscape" r:id="rId1"/>
  <headerFooter>
    <oddFooter>&amp;R&amp;P/&amp;N</oddFooter>
  </headerFooter>
  <ignoredErrors>
    <ignoredError sqref="K2:O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2A6D0-ABA4-4F69-BC51-0D5B9F6DA9C8}">
  <dimension ref="A1:O232"/>
  <sheetViews>
    <sheetView topLeftCell="C1" zoomScale="130" zoomScaleNormal="130" workbookViewId="0">
      <pane ySplit="1" topLeftCell="A54" activePane="bottomLeft" state="frozenSplit"/>
      <selection pane="bottomLeft" activeCell="D4" sqref="D4"/>
    </sheetView>
  </sheetViews>
  <sheetFormatPr defaultRowHeight="14.5" x14ac:dyDescent="0.35"/>
  <cols>
    <col min="1" max="1" width="12.453125" bestFit="1" customWidth="1"/>
    <col min="2" max="2" width="11.54296875" bestFit="1" customWidth="1"/>
    <col min="3" max="3" width="47.1796875" bestFit="1" customWidth="1"/>
    <col min="4" max="4" width="28.1796875" bestFit="1" customWidth="1"/>
    <col min="5" max="5" width="12.453125" hidden="1" customWidth="1"/>
    <col min="6" max="6" width="16.54296875" hidden="1" customWidth="1"/>
    <col min="7" max="7" width="3.81640625" hidden="1" customWidth="1"/>
    <col min="8" max="15" width="7.81640625" style="7" bestFit="1" customWidth="1"/>
  </cols>
  <sheetData>
    <row r="1" spans="1:15" s="2" customFormat="1" ht="155" x14ac:dyDescent="0.35">
      <c r="A1" s="2" t="s">
        <v>2</v>
      </c>
      <c r="B1" s="2" t="s">
        <v>0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5" t="s">
        <v>547</v>
      </c>
      <c r="I1" s="5" t="s">
        <v>548</v>
      </c>
      <c r="J1" s="5" t="s">
        <v>549</v>
      </c>
      <c r="K1" s="5" t="s">
        <v>550</v>
      </c>
      <c r="L1" s="5" t="s">
        <v>551</v>
      </c>
      <c r="M1" s="5" t="s">
        <v>552</v>
      </c>
      <c r="N1" s="5" t="s">
        <v>553</v>
      </c>
      <c r="O1" s="5" t="s">
        <v>554</v>
      </c>
    </row>
    <row r="2" spans="1:15" x14ac:dyDescent="0.35">
      <c r="A2" s="1">
        <v>45107</v>
      </c>
      <c r="B2" t="s">
        <v>1</v>
      </c>
      <c r="C2" t="s">
        <v>90</v>
      </c>
      <c r="D2" t="s">
        <v>341</v>
      </c>
      <c r="E2" t="s">
        <v>342</v>
      </c>
      <c r="F2" s="3">
        <v>26433</v>
      </c>
      <c r="G2" s="3">
        <v>26433</v>
      </c>
      <c r="H2" s="8">
        <v>28</v>
      </c>
      <c r="I2" s="60">
        <v>6</v>
      </c>
      <c r="J2" s="9">
        <v>2</v>
      </c>
      <c r="K2" s="9">
        <v>1</v>
      </c>
      <c r="L2" s="9">
        <v>8</v>
      </c>
      <c r="M2" s="9">
        <v>3</v>
      </c>
      <c r="N2" s="9">
        <v>9</v>
      </c>
      <c r="O2" s="9">
        <v>5</v>
      </c>
    </row>
    <row r="3" spans="1:15" x14ac:dyDescent="0.35">
      <c r="A3" s="1">
        <v>45107</v>
      </c>
      <c r="B3" t="s">
        <v>1</v>
      </c>
      <c r="C3" t="s">
        <v>90</v>
      </c>
      <c r="D3" t="s">
        <v>425</v>
      </c>
      <c r="E3" t="s">
        <v>426</v>
      </c>
      <c r="F3" s="3">
        <v>47995</v>
      </c>
      <c r="G3" s="3">
        <v>47995</v>
      </c>
      <c r="H3" s="8">
        <v>28</v>
      </c>
      <c r="I3" s="60">
        <v>6</v>
      </c>
      <c r="J3" s="9">
        <v>2</v>
      </c>
      <c r="K3" s="9">
        <v>2</v>
      </c>
      <c r="L3" s="9">
        <v>6</v>
      </c>
      <c r="M3" s="9">
        <v>3</v>
      </c>
      <c r="N3" s="9">
        <v>10</v>
      </c>
      <c r="O3" s="9">
        <v>5</v>
      </c>
    </row>
    <row r="4" spans="1:15" x14ac:dyDescent="0.35">
      <c r="A4" s="1">
        <v>45107</v>
      </c>
      <c r="B4" t="s">
        <v>1</v>
      </c>
      <c r="C4" t="s">
        <v>90</v>
      </c>
      <c r="D4" t="s">
        <v>413</v>
      </c>
      <c r="E4" t="s">
        <v>414</v>
      </c>
      <c r="F4" s="3">
        <v>17135</v>
      </c>
      <c r="G4" s="3">
        <v>17135</v>
      </c>
      <c r="H4" s="8">
        <v>25</v>
      </c>
      <c r="I4" s="60">
        <v>5</v>
      </c>
      <c r="J4" s="9">
        <v>0</v>
      </c>
      <c r="K4" s="9">
        <v>3</v>
      </c>
      <c r="L4" s="9">
        <v>5</v>
      </c>
      <c r="M4" s="9">
        <v>3</v>
      </c>
      <c r="N4" s="9">
        <v>9</v>
      </c>
      <c r="O4" s="9">
        <v>5</v>
      </c>
    </row>
    <row r="5" spans="1:15" x14ac:dyDescent="0.35">
      <c r="A5" s="1">
        <v>45107</v>
      </c>
      <c r="B5" t="s">
        <v>1</v>
      </c>
      <c r="C5" t="s">
        <v>90</v>
      </c>
      <c r="D5" t="s">
        <v>427</v>
      </c>
      <c r="E5" t="s">
        <v>428</v>
      </c>
      <c r="F5" s="3">
        <v>27232</v>
      </c>
      <c r="G5" s="3">
        <v>27232</v>
      </c>
      <c r="H5" s="8">
        <v>25</v>
      </c>
      <c r="I5" s="60">
        <v>6</v>
      </c>
      <c r="J5" s="9">
        <v>2</v>
      </c>
      <c r="K5" s="9">
        <v>2</v>
      </c>
      <c r="L5" s="9">
        <v>3</v>
      </c>
      <c r="M5" s="9">
        <v>3</v>
      </c>
      <c r="N5" s="9">
        <v>10</v>
      </c>
      <c r="O5" s="9">
        <v>5</v>
      </c>
    </row>
    <row r="6" spans="1:15" x14ac:dyDescent="0.35">
      <c r="A6" s="1">
        <v>45107</v>
      </c>
      <c r="B6" t="s">
        <v>1</v>
      </c>
      <c r="C6" t="s">
        <v>90</v>
      </c>
      <c r="D6" t="s">
        <v>529</v>
      </c>
      <c r="E6" t="s">
        <v>530</v>
      </c>
      <c r="F6" s="3">
        <v>29921</v>
      </c>
      <c r="G6" s="3">
        <v>29921</v>
      </c>
      <c r="H6" s="8">
        <v>25</v>
      </c>
      <c r="I6" s="60">
        <v>6</v>
      </c>
      <c r="J6" s="9">
        <v>3</v>
      </c>
      <c r="K6" s="9">
        <v>1</v>
      </c>
      <c r="L6" s="9">
        <v>6</v>
      </c>
      <c r="M6" s="9">
        <v>3</v>
      </c>
      <c r="N6" s="9">
        <v>7</v>
      </c>
      <c r="O6" s="9">
        <v>5</v>
      </c>
    </row>
    <row r="7" spans="1:15" x14ac:dyDescent="0.35">
      <c r="A7" s="1">
        <v>45107</v>
      </c>
      <c r="B7" t="s">
        <v>1</v>
      </c>
      <c r="C7" t="s">
        <v>90</v>
      </c>
      <c r="D7" t="s">
        <v>445</v>
      </c>
      <c r="E7" t="s">
        <v>446</v>
      </c>
      <c r="F7" s="3">
        <v>2276</v>
      </c>
      <c r="G7" s="3">
        <v>2276</v>
      </c>
      <c r="H7" s="8">
        <v>24</v>
      </c>
      <c r="I7" s="60">
        <v>6</v>
      </c>
      <c r="J7" s="9">
        <v>3</v>
      </c>
      <c r="K7" s="9">
        <v>3</v>
      </c>
      <c r="L7" s="9">
        <v>7</v>
      </c>
      <c r="M7" s="9">
        <v>3</v>
      </c>
      <c r="N7" s="9">
        <v>5</v>
      </c>
      <c r="O7" s="9">
        <v>3</v>
      </c>
    </row>
    <row r="8" spans="1:15" x14ac:dyDescent="0.35">
      <c r="A8" s="1">
        <v>45107</v>
      </c>
      <c r="B8" t="s">
        <v>1</v>
      </c>
      <c r="C8" t="s">
        <v>90</v>
      </c>
      <c r="D8" t="s">
        <v>511</v>
      </c>
      <c r="E8" t="s">
        <v>512</v>
      </c>
      <c r="F8" s="3">
        <v>19427</v>
      </c>
      <c r="G8" s="3">
        <v>19427</v>
      </c>
      <c r="H8" s="8">
        <v>24</v>
      </c>
      <c r="I8" s="60">
        <v>6</v>
      </c>
      <c r="J8" s="9">
        <v>3</v>
      </c>
      <c r="K8" s="9">
        <v>1</v>
      </c>
      <c r="L8" s="9">
        <v>6</v>
      </c>
      <c r="M8" s="9">
        <v>3</v>
      </c>
      <c r="N8" s="9">
        <v>7</v>
      </c>
      <c r="O8" s="9">
        <v>4</v>
      </c>
    </row>
    <row r="9" spans="1:15" x14ac:dyDescent="0.35">
      <c r="A9" s="1">
        <v>45107</v>
      </c>
      <c r="B9" t="s">
        <v>1</v>
      </c>
      <c r="C9" t="s">
        <v>90</v>
      </c>
      <c r="D9" t="s">
        <v>531</v>
      </c>
      <c r="E9" t="s">
        <v>532</v>
      </c>
      <c r="F9" s="3">
        <v>17664</v>
      </c>
      <c r="G9" s="3">
        <v>17664</v>
      </c>
      <c r="H9" s="8">
        <v>24</v>
      </c>
      <c r="I9" s="60">
        <v>6</v>
      </c>
      <c r="J9" s="9">
        <v>1</v>
      </c>
      <c r="K9" s="9">
        <v>2</v>
      </c>
      <c r="L9" s="9">
        <v>7</v>
      </c>
      <c r="M9" s="9">
        <v>3</v>
      </c>
      <c r="N9" s="9">
        <v>7</v>
      </c>
      <c r="O9" s="9">
        <v>4</v>
      </c>
    </row>
    <row r="10" spans="1:15" x14ac:dyDescent="0.35">
      <c r="A10" s="1">
        <v>45107</v>
      </c>
      <c r="B10" t="s">
        <v>1</v>
      </c>
      <c r="C10" t="s">
        <v>90</v>
      </c>
      <c r="D10" t="s">
        <v>113</v>
      </c>
      <c r="E10" t="s">
        <v>114</v>
      </c>
      <c r="F10" s="3">
        <v>34118</v>
      </c>
      <c r="G10" s="3">
        <v>34118</v>
      </c>
      <c r="H10" s="8">
        <v>23</v>
      </c>
      <c r="I10" s="60">
        <v>6</v>
      </c>
      <c r="J10" s="9">
        <v>3</v>
      </c>
      <c r="K10" s="9">
        <v>3</v>
      </c>
      <c r="L10" s="9">
        <v>6</v>
      </c>
      <c r="M10" s="9">
        <v>3</v>
      </c>
      <c r="N10" s="9">
        <v>5</v>
      </c>
      <c r="O10" s="9">
        <v>3</v>
      </c>
    </row>
    <row r="11" spans="1:15" x14ac:dyDescent="0.35">
      <c r="A11" s="1">
        <v>45107</v>
      </c>
      <c r="B11" t="s">
        <v>1</v>
      </c>
      <c r="C11" t="s">
        <v>90</v>
      </c>
      <c r="D11" t="s">
        <v>417</v>
      </c>
      <c r="E11" t="s">
        <v>418</v>
      </c>
      <c r="F11" s="3">
        <v>24078</v>
      </c>
      <c r="G11" s="3">
        <v>24078</v>
      </c>
      <c r="H11" s="8">
        <v>23</v>
      </c>
      <c r="I11" s="60">
        <v>6</v>
      </c>
      <c r="J11" s="9">
        <v>1</v>
      </c>
      <c r="K11" s="9">
        <v>2</v>
      </c>
      <c r="L11" s="9">
        <v>4</v>
      </c>
      <c r="M11" s="9">
        <v>3</v>
      </c>
      <c r="N11" s="9">
        <v>8</v>
      </c>
      <c r="O11" s="9">
        <v>5</v>
      </c>
    </row>
    <row r="12" spans="1:15" x14ac:dyDescent="0.35">
      <c r="A12" s="1">
        <v>45107</v>
      </c>
      <c r="B12" t="s">
        <v>1</v>
      </c>
      <c r="C12" t="s">
        <v>106</v>
      </c>
      <c r="D12" t="s">
        <v>407</v>
      </c>
      <c r="E12" t="s">
        <v>408</v>
      </c>
      <c r="F12" s="3">
        <v>7699</v>
      </c>
      <c r="G12" s="3">
        <v>7699</v>
      </c>
      <c r="H12" s="8">
        <v>22</v>
      </c>
      <c r="I12" s="60">
        <v>5</v>
      </c>
      <c r="J12" s="9">
        <v>0</v>
      </c>
      <c r="K12" s="9">
        <v>1</v>
      </c>
      <c r="L12" s="9">
        <v>4</v>
      </c>
      <c r="M12" s="9">
        <v>3</v>
      </c>
      <c r="N12" s="9">
        <v>9</v>
      </c>
      <c r="O12" s="9">
        <v>5</v>
      </c>
    </row>
    <row r="13" spans="1:15" x14ac:dyDescent="0.35">
      <c r="A13" s="1">
        <v>45107</v>
      </c>
      <c r="B13" t="s">
        <v>1</v>
      </c>
      <c r="C13" t="s">
        <v>90</v>
      </c>
      <c r="D13" t="s">
        <v>419</v>
      </c>
      <c r="E13" t="s">
        <v>420</v>
      </c>
      <c r="F13" s="3">
        <v>17271</v>
      </c>
      <c r="G13" s="3">
        <v>17271</v>
      </c>
      <c r="H13" s="8">
        <v>22</v>
      </c>
      <c r="I13" s="60">
        <v>5</v>
      </c>
      <c r="J13" s="9">
        <v>0</v>
      </c>
      <c r="K13" s="9">
        <v>2</v>
      </c>
      <c r="L13" s="9">
        <v>4</v>
      </c>
      <c r="M13" s="9">
        <v>3</v>
      </c>
      <c r="N13" s="9">
        <v>8</v>
      </c>
      <c r="O13" s="9">
        <v>5</v>
      </c>
    </row>
    <row r="14" spans="1:15" x14ac:dyDescent="0.35">
      <c r="A14" s="1">
        <v>45107</v>
      </c>
      <c r="B14" t="s">
        <v>1</v>
      </c>
      <c r="C14" t="s">
        <v>90</v>
      </c>
      <c r="D14" t="s">
        <v>423</v>
      </c>
      <c r="E14" t="s">
        <v>424</v>
      </c>
      <c r="F14" s="3">
        <v>11238</v>
      </c>
      <c r="G14" s="3">
        <v>11238</v>
      </c>
      <c r="H14" s="8">
        <v>22</v>
      </c>
      <c r="I14" s="60">
        <v>5</v>
      </c>
      <c r="J14" s="9">
        <v>0</v>
      </c>
      <c r="K14" s="9">
        <v>2</v>
      </c>
      <c r="L14" s="9">
        <v>2</v>
      </c>
      <c r="M14" s="9">
        <v>3</v>
      </c>
      <c r="N14" s="9">
        <v>10</v>
      </c>
      <c r="O14" s="9">
        <v>5</v>
      </c>
    </row>
    <row r="15" spans="1:15" x14ac:dyDescent="0.35">
      <c r="A15" s="1">
        <v>45107</v>
      </c>
      <c r="B15" t="s">
        <v>1</v>
      </c>
      <c r="C15" t="s">
        <v>90</v>
      </c>
      <c r="D15" t="s">
        <v>120</v>
      </c>
      <c r="E15" t="s">
        <v>121</v>
      </c>
      <c r="F15" s="3">
        <v>8236</v>
      </c>
      <c r="G15" s="3">
        <v>8236</v>
      </c>
      <c r="H15" s="8">
        <v>21</v>
      </c>
      <c r="I15" s="60">
        <v>6</v>
      </c>
      <c r="J15" s="9">
        <v>3</v>
      </c>
      <c r="K15" s="9">
        <v>3</v>
      </c>
      <c r="L15" s="9">
        <v>7</v>
      </c>
      <c r="M15" s="9">
        <v>3</v>
      </c>
      <c r="N15" s="9">
        <v>2</v>
      </c>
      <c r="O15" s="9">
        <v>3</v>
      </c>
    </row>
    <row r="16" spans="1:15" x14ac:dyDescent="0.35">
      <c r="A16" s="1">
        <v>45107</v>
      </c>
      <c r="B16" t="s">
        <v>1</v>
      </c>
      <c r="C16" t="s">
        <v>90</v>
      </c>
      <c r="D16" t="s">
        <v>152</v>
      </c>
      <c r="E16" t="s">
        <v>153</v>
      </c>
      <c r="F16" s="3">
        <v>4685</v>
      </c>
      <c r="G16" s="3">
        <v>4685</v>
      </c>
      <c r="H16" s="8">
        <v>21</v>
      </c>
      <c r="I16" s="60">
        <v>6</v>
      </c>
      <c r="J16" s="9">
        <v>2</v>
      </c>
      <c r="K16" s="9">
        <v>3</v>
      </c>
      <c r="L16" s="9">
        <v>3</v>
      </c>
      <c r="M16" s="9">
        <v>3</v>
      </c>
      <c r="N16" s="9">
        <v>6</v>
      </c>
      <c r="O16" s="9">
        <v>4</v>
      </c>
    </row>
    <row r="17" spans="1:15" x14ac:dyDescent="0.35">
      <c r="A17" s="1">
        <v>45107</v>
      </c>
      <c r="B17" t="s">
        <v>1</v>
      </c>
      <c r="C17" t="s">
        <v>90</v>
      </c>
      <c r="D17" t="s">
        <v>299</v>
      </c>
      <c r="E17" t="s">
        <v>300</v>
      </c>
      <c r="F17" s="3">
        <v>13948</v>
      </c>
      <c r="G17" s="3">
        <v>13948</v>
      </c>
      <c r="H17" s="8">
        <v>21</v>
      </c>
      <c r="I17" s="60">
        <v>6</v>
      </c>
      <c r="J17" s="9">
        <v>1</v>
      </c>
      <c r="K17" s="9">
        <v>2</v>
      </c>
      <c r="L17" s="9">
        <v>4</v>
      </c>
      <c r="M17" s="9">
        <v>3</v>
      </c>
      <c r="N17" s="9">
        <v>6</v>
      </c>
      <c r="O17" s="9">
        <v>5</v>
      </c>
    </row>
    <row r="18" spans="1:15" x14ac:dyDescent="0.35">
      <c r="A18" s="1">
        <v>45107</v>
      </c>
      <c r="B18" t="s">
        <v>1</v>
      </c>
      <c r="C18" t="s">
        <v>90</v>
      </c>
      <c r="D18" t="s">
        <v>339</v>
      </c>
      <c r="E18" t="s">
        <v>340</v>
      </c>
      <c r="F18" s="3">
        <v>5021</v>
      </c>
      <c r="G18" s="3">
        <v>5021</v>
      </c>
      <c r="H18" s="8">
        <v>21</v>
      </c>
      <c r="I18" s="60">
        <v>5</v>
      </c>
      <c r="J18" s="9">
        <v>0</v>
      </c>
      <c r="K18" s="9">
        <v>1</v>
      </c>
      <c r="L18" s="9">
        <v>4</v>
      </c>
      <c r="M18" s="9">
        <v>3</v>
      </c>
      <c r="N18" s="9">
        <v>8</v>
      </c>
      <c r="O18" s="9">
        <v>5</v>
      </c>
    </row>
    <row r="19" spans="1:15" x14ac:dyDescent="0.35">
      <c r="A19" s="1">
        <v>45107</v>
      </c>
      <c r="B19" t="s">
        <v>1</v>
      </c>
      <c r="C19" t="s">
        <v>106</v>
      </c>
      <c r="D19" t="s">
        <v>357</v>
      </c>
      <c r="E19" t="s">
        <v>358</v>
      </c>
      <c r="F19" s="3">
        <v>3841</v>
      </c>
      <c r="G19" s="3">
        <v>3841</v>
      </c>
      <c r="H19" s="8">
        <v>21</v>
      </c>
      <c r="I19" s="60">
        <v>5</v>
      </c>
      <c r="J19" s="9">
        <v>0</v>
      </c>
      <c r="K19" s="9">
        <v>1</v>
      </c>
      <c r="L19" s="9">
        <v>3</v>
      </c>
      <c r="M19" s="9">
        <v>3</v>
      </c>
      <c r="N19" s="9">
        <v>9</v>
      </c>
      <c r="O19" s="9">
        <v>5</v>
      </c>
    </row>
    <row r="20" spans="1:15" x14ac:dyDescent="0.35">
      <c r="A20" s="1">
        <v>45107</v>
      </c>
      <c r="B20" t="s">
        <v>1</v>
      </c>
      <c r="C20" t="s">
        <v>90</v>
      </c>
      <c r="D20" t="s">
        <v>421</v>
      </c>
      <c r="E20" t="s">
        <v>422</v>
      </c>
      <c r="F20" s="3">
        <v>14264</v>
      </c>
      <c r="G20" s="3">
        <v>14264</v>
      </c>
      <c r="H20" s="8">
        <v>21</v>
      </c>
      <c r="I20" s="60">
        <v>6</v>
      </c>
      <c r="J20" s="9">
        <v>1</v>
      </c>
      <c r="K20" s="9">
        <v>1</v>
      </c>
      <c r="L20" s="9">
        <v>4</v>
      </c>
      <c r="M20" s="9">
        <v>3</v>
      </c>
      <c r="N20" s="9">
        <v>7</v>
      </c>
      <c r="O20" s="9">
        <v>5</v>
      </c>
    </row>
    <row r="21" spans="1:15" x14ac:dyDescent="0.35">
      <c r="A21" s="1">
        <v>45107</v>
      </c>
      <c r="B21" t="s">
        <v>1</v>
      </c>
      <c r="C21" t="s">
        <v>90</v>
      </c>
      <c r="D21" t="s">
        <v>453</v>
      </c>
      <c r="E21" t="s">
        <v>454</v>
      </c>
      <c r="F21" s="3">
        <v>409</v>
      </c>
      <c r="G21" s="3">
        <v>409</v>
      </c>
      <c r="H21" s="8">
        <v>21</v>
      </c>
      <c r="I21" s="60">
        <v>6</v>
      </c>
      <c r="J21" s="9">
        <v>3</v>
      </c>
      <c r="K21" s="9">
        <v>2</v>
      </c>
      <c r="L21" s="9">
        <v>6</v>
      </c>
      <c r="M21" s="9">
        <v>3</v>
      </c>
      <c r="N21" s="9">
        <v>4</v>
      </c>
      <c r="O21" s="9">
        <v>3</v>
      </c>
    </row>
    <row r="22" spans="1:15" x14ac:dyDescent="0.35">
      <c r="A22" s="1">
        <v>45107</v>
      </c>
      <c r="B22" t="s">
        <v>1</v>
      </c>
      <c r="C22" t="s">
        <v>93</v>
      </c>
      <c r="D22" t="s">
        <v>142</v>
      </c>
      <c r="E22" t="s">
        <v>143</v>
      </c>
      <c r="F22" s="3">
        <v>4109</v>
      </c>
      <c r="G22" s="3">
        <v>4109</v>
      </c>
      <c r="H22" s="8">
        <v>20</v>
      </c>
      <c r="I22" s="60">
        <v>5</v>
      </c>
      <c r="J22" s="9">
        <v>0</v>
      </c>
      <c r="K22" s="9">
        <v>1</v>
      </c>
      <c r="L22" s="9">
        <v>2</v>
      </c>
      <c r="M22" s="9">
        <v>3</v>
      </c>
      <c r="N22" s="9">
        <v>9</v>
      </c>
      <c r="O22" s="9">
        <v>5</v>
      </c>
    </row>
    <row r="23" spans="1:15" x14ac:dyDescent="0.35">
      <c r="A23" s="1">
        <v>45107</v>
      </c>
      <c r="B23" t="s">
        <v>1</v>
      </c>
      <c r="C23" t="s">
        <v>90</v>
      </c>
      <c r="D23" t="s">
        <v>187</v>
      </c>
      <c r="E23" t="s">
        <v>188</v>
      </c>
      <c r="F23" s="3">
        <v>7983</v>
      </c>
      <c r="G23" s="3">
        <v>7983</v>
      </c>
      <c r="H23" s="8">
        <v>20</v>
      </c>
      <c r="I23" s="60">
        <v>5</v>
      </c>
      <c r="J23" s="9">
        <v>0</v>
      </c>
      <c r="K23" s="9">
        <v>1</v>
      </c>
      <c r="L23" s="9">
        <v>3</v>
      </c>
      <c r="M23" s="9">
        <v>3</v>
      </c>
      <c r="N23" s="9">
        <v>8</v>
      </c>
      <c r="O23" s="9">
        <v>5</v>
      </c>
    </row>
    <row r="24" spans="1:15" x14ac:dyDescent="0.35">
      <c r="A24" s="1">
        <v>45107</v>
      </c>
      <c r="B24" t="s">
        <v>1</v>
      </c>
      <c r="C24" t="s">
        <v>106</v>
      </c>
      <c r="D24" t="s">
        <v>219</v>
      </c>
      <c r="E24" t="s">
        <v>220</v>
      </c>
      <c r="F24" s="3">
        <v>4511</v>
      </c>
      <c r="G24" s="3">
        <v>4511</v>
      </c>
      <c r="H24" s="8">
        <v>20</v>
      </c>
      <c r="I24" s="60">
        <v>5</v>
      </c>
      <c r="J24" s="9">
        <v>0</v>
      </c>
      <c r="K24" s="9">
        <v>1</v>
      </c>
      <c r="L24" s="9">
        <v>4</v>
      </c>
      <c r="M24" s="9">
        <v>3</v>
      </c>
      <c r="N24" s="9">
        <v>7</v>
      </c>
      <c r="O24" s="9">
        <v>5</v>
      </c>
    </row>
    <row r="25" spans="1:15" x14ac:dyDescent="0.35">
      <c r="A25" s="1">
        <v>45107</v>
      </c>
      <c r="B25" t="s">
        <v>1</v>
      </c>
      <c r="C25" t="s">
        <v>90</v>
      </c>
      <c r="D25" t="s">
        <v>140</v>
      </c>
      <c r="E25" t="s">
        <v>141</v>
      </c>
      <c r="F25" s="3">
        <v>7185</v>
      </c>
      <c r="G25" s="3">
        <v>7185</v>
      </c>
      <c r="H25" s="8">
        <v>19</v>
      </c>
      <c r="I25" s="60">
        <v>6</v>
      </c>
      <c r="J25" s="9">
        <v>2</v>
      </c>
      <c r="K25" s="9">
        <v>2</v>
      </c>
      <c r="L25" s="9">
        <v>5</v>
      </c>
      <c r="M25" s="9">
        <v>3</v>
      </c>
      <c r="N25" s="9">
        <v>3</v>
      </c>
      <c r="O25" s="9">
        <v>4</v>
      </c>
    </row>
    <row r="26" spans="1:15" x14ac:dyDescent="0.35">
      <c r="A26" s="1">
        <v>45107</v>
      </c>
      <c r="B26" t="s">
        <v>1</v>
      </c>
      <c r="C26" t="s">
        <v>93</v>
      </c>
      <c r="D26" t="s">
        <v>162</v>
      </c>
      <c r="E26" t="s">
        <v>163</v>
      </c>
      <c r="F26" s="3">
        <v>1312</v>
      </c>
      <c r="G26" s="3">
        <v>1312</v>
      </c>
      <c r="H26" s="8">
        <v>19</v>
      </c>
      <c r="I26" s="60">
        <v>5</v>
      </c>
      <c r="J26" s="9">
        <v>0</v>
      </c>
      <c r="K26" s="9">
        <v>1</v>
      </c>
      <c r="L26" s="9">
        <v>1</v>
      </c>
      <c r="M26" s="9">
        <v>3</v>
      </c>
      <c r="N26" s="9">
        <v>9</v>
      </c>
      <c r="O26" s="9">
        <v>5</v>
      </c>
    </row>
    <row r="27" spans="1:15" x14ac:dyDescent="0.35">
      <c r="A27" s="1">
        <v>45107</v>
      </c>
      <c r="B27" t="s">
        <v>1</v>
      </c>
      <c r="C27" t="s">
        <v>90</v>
      </c>
      <c r="D27" t="s">
        <v>203</v>
      </c>
      <c r="E27" t="s">
        <v>204</v>
      </c>
      <c r="F27" s="3">
        <v>3901</v>
      </c>
      <c r="G27" s="3">
        <v>3901</v>
      </c>
      <c r="H27" s="8">
        <v>19</v>
      </c>
      <c r="I27" s="60">
        <v>6</v>
      </c>
      <c r="J27" s="9">
        <v>1</v>
      </c>
      <c r="K27" s="9">
        <v>1</v>
      </c>
      <c r="L27" s="9">
        <v>3</v>
      </c>
      <c r="M27" s="9">
        <v>3</v>
      </c>
      <c r="N27" s="9">
        <v>6</v>
      </c>
      <c r="O27" s="9">
        <v>5</v>
      </c>
    </row>
    <row r="28" spans="1:15" x14ac:dyDescent="0.35">
      <c r="A28" s="1">
        <v>45107</v>
      </c>
      <c r="B28" t="s">
        <v>1</v>
      </c>
      <c r="C28" t="s">
        <v>90</v>
      </c>
      <c r="D28" t="s">
        <v>267</v>
      </c>
      <c r="E28" t="s">
        <v>268</v>
      </c>
      <c r="F28" s="3">
        <v>27877</v>
      </c>
      <c r="G28" s="3">
        <v>27877</v>
      </c>
      <c r="H28" s="8">
        <v>19</v>
      </c>
      <c r="I28" s="60">
        <v>6</v>
      </c>
      <c r="J28" s="9">
        <v>3</v>
      </c>
      <c r="K28" s="9">
        <v>2</v>
      </c>
      <c r="L28" s="9">
        <v>3</v>
      </c>
      <c r="M28" s="9">
        <v>3</v>
      </c>
      <c r="N28" s="9">
        <v>4</v>
      </c>
      <c r="O28" s="9">
        <v>4</v>
      </c>
    </row>
    <row r="29" spans="1:15" x14ac:dyDescent="0.35">
      <c r="A29" s="1">
        <v>45107</v>
      </c>
      <c r="B29" t="s">
        <v>1</v>
      </c>
      <c r="C29" t="s">
        <v>90</v>
      </c>
      <c r="D29" t="s">
        <v>301</v>
      </c>
      <c r="E29" t="s">
        <v>302</v>
      </c>
      <c r="F29" s="3">
        <v>2615</v>
      </c>
      <c r="G29" s="3">
        <v>2615</v>
      </c>
      <c r="H29" s="8">
        <v>19</v>
      </c>
      <c r="I29" s="60">
        <v>5</v>
      </c>
      <c r="J29" s="9">
        <v>0</v>
      </c>
      <c r="K29" s="9">
        <v>1</v>
      </c>
      <c r="L29" s="9">
        <v>5</v>
      </c>
      <c r="M29" s="9">
        <v>3</v>
      </c>
      <c r="N29" s="9">
        <v>5</v>
      </c>
      <c r="O29" s="9">
        <v>5</v>
      </c>
    </row>
    <row r="30" spans="1:15" x14ac:dyDescent="0.35">
      <c r="A30" s="1">
        <v>45107</v>
      </c>
      <c r="B30" t="s">
        <v>1</v>
      </c>
      <c r="C30" t="s">
        <v>90</v>
      </c>
      <c r="D30" t="s">
        <v>331</v>
      </c>
      <c r="E30" t="s">
        <v>332</v>
      </c>
      <c r="F30" s="3">
        <v>7382</v>
      </c>
      <c r="G30" s="3">
        <v>7382</v>
      </c>
      <c r="H30" s="8">
        <v>19</v>
      </c>
      <c r="I30" s="60">
        <v>6</v>
      </c>
      <c r="J30" s="9">
        <v>1</v>
      </c>
      <c r="K30" s="9">
        <v>1</v>
      </c>
      <c r="L30" s="9">
        <v>5</v>
      </c>
      <c r="M30" s="9">
        <v>3</v>
      </c>
      <c r="N30" s="9">
        <v>5</v>
      </c>
      <c r="O30" s="9">
        <v>4</v>
      </c>
    </row>
    <row r="31" spans="1:15" x14ac:dyDescent="0.35">
      <c r="A31" s="1">
        <v>45107</v>
      </c>
      <c r="B31" t="s">
        <v>1</v>
      </c>
      <c r="C31" t="s">
        <v>90</v>
      </c>
      <c r="D31" t="s">
        <v>415</v>
      </c>
      <c r="E31" t="s">
        <v>416</v>
      </c>
      <c r="F31" s="3">
        <v>3530</v>
      </c>
      <c r="G31" s="3">
        <v>3530</v>
      </c>
      <c r="H31" s="8">
        <v>19</v>
      </c>
      <c r="I31" s="60">
        <v>5</v>
      </c>
      <c r="J31" s="9">
        <v>0</v>
      </c>
      <c r="K31" s="9">
        <v>2</v>
      </c>
      <c r="L31" s="9">
        <v>1</v>
      </c>
      <c r="M31" s="9">
        <v>3</v>
      </c>
      <c r="N31" s="9">
        <v>8</v>
      </c>
      <c r="O31" s="9">
        <v>5</v>
      </c>
    </row>
    <row r="32" spans="1:15" x14ac:dyDescent="0.35">
      <c r="A32" s="1">
        <v>45107</v>
      </c>
      <c r="B32" t="s">
        <v>1</v>
      </c>
      <c r="C32" t="s">
        <v>93</v>
      </c>
      <c r="D32" t="s">
        <v>429</v>
      </c>
      <c r="E32" t="s">
        <v>430</v>
      </c>
      <c r="F32" s="3">
        <v>599</v>
      </c>
      <c r="G32" s="3">
        <v>599</v>
      </c>
      <c r="H32" s="8">
        <v>19</v>
      </c>
      <c r="I32" s="60">
        <v>4</v>
      </c>
      <c r="J32" s="9">
        <v>0</v>
      </c>
      <c r="K32" s="9">
        <v>0</v>
      </c>
      <c r="L32" s="9">
        <v>1</v>
      </c>
      <c r="M32" s="9">
        <v>3</v>
      </c>
      <c r="N32" s="9">
        <v>10</v>
      </c>
      <c r="O32" s="9">
        <v>5</v>
      </c>
    </row>
    <row r="33" spans="1:15" x14ac:dyDescent="0.35">
      <c r="A33" s="1">
        <v>45107</v>
      </c>
      <c r="B33" t="s">
        <v>1</v>
      </c>
      <c r="C33" t="s">
        <v>90</v>
      </c>
      <c r="D33" t="s">
        <v>443</v>
      </c>
      <c r="E33" t="s">
        <v>444</v>
      </c>
      <c r="F33" s="3">
        <v>15304</v>
      </c>
      <c r="G33" s="3">
        <v>15304</v>
      </c>
      <c r="H33" s="8">
        <v>19</v>
      </c>
      <c r="I33" s="60">
        <v>6</v>
      </c>
      <c r="J33" s="9">
        <v>4</v>
      </c>
      <c r="K33" s="9">
        <v>2</v>
      </c>
      <c r="L33" s="9">
        <v>4</v>
      </c>
      <c r="M33" s="9">
        <v>3</v>
      </c>
      <c r="N33" s="9">
        <v>3</v>
      </c>
      <c r="O33" s="9">
        <v>3</v>
      </c>
    </row>
    <row r="34" spans="1:15" x14ac:dyDescent="0.35">
      <c r="A34" s="1">
        <v>45107</v>
      </c>
      <c r="B34" t="s">
        <v>1</v>
      </c>
      <c r="C34" t="s">
        <v>90</v>
      </c>
      <c r="D34" t="s">
        <v>463</v>
      </c>
      <c r="E34" t="s">
        <v>464</v>
      </c>
      <c r="F34" s="3">
        <v>11684</v>
      </c>
      <c r="G34" s="3">
        <v>11684</v>
      </c>
      <c r="H34" s="8">
        <v>19</v>
      </c>
      <c r="I34" s="60">
        <v>6</v>
      </c>
      <c r="J34" s="9">
        <v>2</v>
      </c>
      <c r="K34" s="9">
        <v>3</v>
      </c>
      <c r="L34" s="9">
        <v>6</v>
      </c>
      <c r="M34" s="9">
        <v>3</v>
      </c>
      <c r="N34" s="9">
        <v>2</v>
      </c>
      <c r="O34" s="9">
        <v>3</v>
      </c>
    </row>
    <row r="35" spans="1:15" x14ac:dyDescent="0.35">
      <c r="A35" s="1">
        <v>45107</v>
      </c>
      <c r="B35" t="s">
        <v>1</v>
      </c>
      <c r="C35" t="s">
        <v>106</v>
      </c>
      <c r="D35" t="s">
        <v>483</v>
      </c>
      <c r="E35" t="s">
        <v>484</v>
      </c>
      <c r="F35" s="3">
        <v>3975</v>
      </c>
      <c r="G35" s="3">
        <v>3975</v>
      </c>
      <c r="H35" s="8">
        <v>19</v>
      </c>
      <c r="I35" s="60">
        <v>5</v>
      </c>
      <c r="J35" s="9">
        <v>0</v>
      </c>
      <c r="K35" s="9">
        <v>1</v>
      </c>
      <c r="L35" s="9">
        <v>3</v>
      </c>
      <c r="M35" s="9">
        <v>3</v>
      </c>
      <c r="N35" s="9">
        <v>8</v>
      </c>
      <c r="O35" s="9">
        <v>4</v>
      </c>
    </row>
    <row r="36" spans="1:15" x14ac:dyDescent="0.35">
      <c r="A36" s="1">
        <v>45107</v>
      </c>
      <c r="B36" t="s">
        <v>1</v>
      </c>
      <c r="C36" t="s">
        <v>106</v>
      </c>
      <c r="D36" t="s">
        <v>517</v>
      </c>
      <c r="E36" t="s">
        <v>518</v>
      </c>
      <c r="F36" s="3">
        <v>3537</v>
      </c>
      <c r="G36" s="3">
        <v>3537</v>
      </c>
      <c r="H36" s="8">
        <v>19</v>
      </c>
      <c r="I36" s="60">
        <v>5</v>
      </c>
      <c r="J36" s="9">
        <v>0</v>
      </c>
      <c r="K36" s="9">
        <v>1</v>
      </c>
      <c r="L36" s="9">
        <v>3</v>
      </c>
      <c r="M36" s="9">
        <v>3</v>
      </c>
      <c r="N36" s="9">
        <v>8</v>
      </c>
      <c r="O36" s="9">
        <v>4</v>
      </c>
    </row>
    <row r="37" spans="1:15" x14ac:dyDescent="0.35">
      <c r="A37" s="1">
        <v>45107</v>
      </c>
      <c r="B37" t="s">
        <v>1</v>
      </c>
      <c r="C37" t="s">
        <v>90</v>
      </c>
      <c r="D37" t="s">
        <v>122</v>
      </c>
      <c r="E37" t="s">
        <v>123</v>
      </c>
      <c r="F37" s="3">
        <v>26359</v>
      </c>
      <c r="G37" s="3">
        <v>26359</v>
      </c>
      <c r="H37" s="8">
        <v>18</v>
      </c>
      <c r="I37" s="60">
        <v>6</v>
      </c>
      <c r="J37" s="9">
        <v>3</v>
      </c>
      <c r="K37" s="9">
        <v>2</v>
      </c>
      <c r="L37" s="9">
        <v>5</v>
      </c>
      <c r="M37" s="9">
        <v>3</v>
      </c>
      <c r="N37" s="9">
        <v>2</v>
      </c>
      <c r="O37" s="9">
        <v>3</v>
      </c>
    </row>
    <row r="38" spans="1:15" x14ac:dyDescent="0.35">
      <c r="A38" s="1">
        <v>45107</v>
      </c>
      <c r="B38" t="s">
        <v>1</v>
      </c>
      <c r="C38" t="s">
        <v>93</v>
      </c>
      <c r="D38" t="s">
        <v>130</v>
      </c>
      <c r="E38" t="s">
        <v>131</v>
      </c>
      <c r="F38" s="3">
        <v>780</v>
      </c>
      <c r="G38" s="3">
        <v>780</v>
      </c>
      <c r="H38" s="8">
        <v>18</v>
      </c>
      <c r="I38" s="60">
        <v>4</v>
      </c>
      <c r="J38" s="9">
        <v>0</v>
      </c>
      <c r="K38" s="9">
        <v>0</v>
      </c>
      <c r="L38" s="9">
        <v>2</v>
      </c>
      <c r="M38" s="9">
        <v>3</v>
      </c>
      <c r="N38" s="9">
        <v>8</v>
      </c>
      <c r="O38" s="9">
        <v>5</v>
      </c>
    </row>
    <row r="39" spans="1:15" x14ac:dyDescent="0.35">
      <c r="A39" s="1">
        <v>45107</v>
      </c>
      <c r="B39" t="s">
        <v>1</v>
      </c>
      <c r="C39" t="s">
        <v>90</v>
      </c>
      <c r="D39" t="s">
        <v>136</v>
      </c>
      <c r="E39" t="s">
        <v>137</v>
      </c>
      <c r="F39" s="3">
        <v>9023</v>
      </c>
      <c r="G39" s="3">
        <v>9023</v>
      </c>
      <c r="H39" s="8">
        <v>18</v>
      </c>
      <c r="I39" s="60">
        <v>6</v>
      </c>
      <c r="J39" s="9">
        <v>2</v>
      </c>
      <c r="K39" s="9">
        <v>1</v>
      </c>
      <c r="L39" s="9">
        <v>5</v>
      </c>
      <c r="M39" s="9">
        <v>3</v>
      </c>
      <c r="N39" s="9">
        <v>3</v>
      </c>
      <c r="O39" s="9">
        <v>4</v>
      </c>
    </row>
    <row r="40" spans="1:15" x14ac:dyDescent="0.35">
      <c r="A40" s="1">
        <v>45107</v>
      </c>
      <c r="B40" t="s">
        <v>1</v>
      </c>
      <c r="C40" t="s">
        <v>180</v>
      </c>
      <c r="D40" t="s">
        <v>181</v>
      </c>
      <c r="E40" t="s">
        <v>182</v>
      </c>
      <c r="F40" s="3">
        <v>1071</v>
      </c>
      <c r="G40" s="3">
        <v>1071</v>
      </c>
      <c r="H40" s="8">
        <v>18</v>
      </c>
      <c r="I40" s="60">
        <v>5</v>
      </c>
      <c r="J40" s="9">
        <v>0</v>
      </c>
      <c r="K40" s="9">
        <v>2</v>
      </c>
      <c r="L40" s="9">
        <v>2</v>
      </c>
      <c r="M40" s="9">
        <v>3</v>
      </c>
      <c r="N40" s="9">
        <v>7</v>
      </c>
      <c r="O40" s="9">
        <v>4</v>
      </c>
    </row>
    <row r="41" spans="1:15" x14ac:dyDescent="0.35">
      <c r="A41" s="1">
        <v>45107</v>
      </c>
      <c r="B41" t="s">
        <v>1</v>
      </c>
      <c r="C41" t="s">
        <v>90</v>
      </c>
      <c r="D41" t="s">
        <v>245</v>
      </c>
      <c r="E41" t="s">
        <v>246</v>
      </c>
      <c r="F41" s="3">
        <v>22180</v>
      </c>
      <c r="G41" s="3">
        <v>22180</v>
      </c>
      <c r="H41" s="8">
        <v>18</v>
      </c>
      <c r="I41" s="60">
        <v>6</v>
      </c>
      <c r="J41" s="9">
        <v>3</v>
      </c>
      <c r="K41" s="9">
        <v>2</v>
      </c>
      <c r="L41" s="9">
        <v>5</v>
      </c>
      <c r="M41" s="9">
        <v>3</v>
      </c>
      <c r="N41" s="9">
        <v>2</v>
      </c>
      <c r="O41" s="9">
        <v>3</v>
      </c>
    </row>
    <row r="42" spans="1:15" x14ac:dyDescent="0.35">
      <c r="A42" s="1">
        <v>45107</v>
      </c>
      <c r="B42" t="s">
        <v>1</v>
      </c>
      <c r="C42" t="s">
        <v>93</v>
      </c>
      <c r="D42" t="s">
        <v>303</v>
      </c>
      <c r="E42" t="s">
        <v>304</v>
      </c>
      <c r="F42" s="3">
        <v>477</v>
      </c>
      <c r="G42" s="3">
        <v>477</v>
      </c>
      <c r="H42" s="8">
        <v>18</v>
      </c>
      <c r="I42" s="60">
        <v>4</v>
      </c>
      <c r="J42" s="9">
        <v>0</v>
      </c>
      <c r="K42" s="9">
        <v>0</v>
      </c>
      <c r="L42" s="9">
        <v>2</v>
      </c>
      <c r="M42" s="9">
        <v>3</v>
      </c>
      <c r="N42" s="9">
        <v>8</v>
      </c>
      <c r="O42" s="9">
        <v>5</v>
      </c>
    </row>
    <row r="43" spans="1:15" x14ac:dyDescent="0.35">
      <c r="A43" s="1">
        <v>45107</v>
      </c>
      <c r="B43" t="s">
        <v>1</v>
      </c>
      <c r="C43" t="s">
        <v>90</v>
      </c>
      <c r="D43" t="s">
        <v>327</v>
      </c>
      <c r="E43" t="s">
        <v>328</v>
      </c>
      <c r="F43" s="3">
        <v>32538</v>
      </c>
      <c r="G43" s="3">
        <v>32538</v>
      </c>
      <c r="H43" s="8">
        <v>18</v>
      </c>
      <c r="I43" s="60">
        <v>6</v>
      </c>
      <c r="J43" s="9">
        <v>2</v>
      </c>
      <c r="K43" s="9">
        <v>2</v>
      </c>
      <c r="L43" s="9">
        <v>5</v>
      </c>
      <c r="M43" s="9">
        <v>3</v>
      </c>
      <c r="N43" s="9">
        <v>2</v>
      </c>
      <c r="O43" s="9">
        <v>4</v>
      </c>
    </row>
    <row r="44" spans="1:15" x14ac:dyDescent="0.35">
      <c r="A44" s="1">
        <v>45107</v>
      </c>
      <c r="B44" t="s">
        <v>1</v>
      </c>
      <c r="C44" t="s">
        <v>93</v>
      </c>
      <c r="D44" t="s">
        <v>385</v>
      </c>
      <c r="E44" t="s">
        <v>386</v>
      </c>
      <c r="F44" s="3">
        <v>1769</v>
      </c>
      <c r="G44" s="3">
        <v>1769</v>
      </c>
      <c r="H44" s="8">
        <v>18</v>
      </c>
      <c r="I44" s="60">
        <v>4</v>
      </c>
      <c r="J44" s="9">
        <v>0</v>
      </c>
      <c r="K44" s="9">
        <v>0</v>
      </c>
      <c r="L44" s="9">
        <v>1</v>
      </c>
      <c r="M44" s="9">
        <v>3</v>
      </c>
      <c r="N44" s="9">
        <v>9</v>
      </c>
      <c r="O44" s="9">
        <v>5</v>
      </c>
    </row>
    <row r="45" spans="1:15" x14ac:dyDescent="0.35">
      <c r="A45" s="1">
        <v>45107</v>
      </c>
      <c r="B45" t="s">
        <v>1</v>
      </c>
      <c r="C45" t="s">
        <v>90</v>
      </c>
      <c r="D45" t="s">
        <v>399</v>
      </c>
      <c r="E45" t="s">
        <v>400</v>
      </c>
      <c r="F45" s="3">
        <v>17845</v>
      </c>
      <c r="G45" s="3">
        <v>17845</v>
      </c>
      <c r="H45" s="8">
        <v>18</v>
      </c>
      <c r="I45" s="60">
        <v>5</v>
      </c>
      <c r="J45" s="9">
        <v>0</v>
      </c>
      <c r="K45" s="9">
        <v>3</v>
      </c>
      <c r="L45" s="9">
        <v>5</v>
      </c>
      <c r="M45" s="9">
        <v>3</v>
      </c>
      <c r="N45" s="9">
        <v>3</v>
      </c>
      <c r="O45" s="9">
        <v>4</v>
      </c>
    </row>
    <row r="46" spans="1:15" x14ac:dyDescent="0.35">
      <c r="A46" s="1">
        <v>45107</v>
      </c>
      <c r="B46" t="s">
        <v>1</v>
      </c>
      <c r="C46" t="s">
        <v>90</v>
      </c>
      <c r="D46" t="s">
        <v>477</v>
      </c>
      <c r="E46" t="s">
        <v>478</v>
      </c>
      <c r="F46" s="3">
        <v>7157</v>
      </c>
      <c r="G46" s="3">
        <v>7157</v>
      </c>
      <c r="H46" s="8">
        <v>18</v>
      </c>
      <c r="I46" s="60">
        <v>6</v>
      </c>
      <c r="J46" s="9">
        <v>2</v>
      </c>
      <c r="K46" s="9">
        <v>2</v>
      </c>
      <c r="L46" s="9">
        <v>6</v>
      </c>
      <c r="M46" s="9">
        <v>3</v>
      </c>
      <c r="N46" s="9">
        <v>2</v>
      </c>
      <c r="O46" s="9">
        <v>3</v>
      </c>
    </row>
    <row r="47" spans="1:15" x14ac:dyDescent="0.35">
      <c r="A47" s="1">
        <v>45107</v>
      </c>
      <c r="B47" t="s">
        <v>1</v>
      </c>
      <c r="C47" t="s">
        <v>90</v>
      </c>
      <c r="D47" t="s">
        <v>491</v>
      </c>
      <c r="E47" t="s">
        <v>492</v>
      </c>
      <c r="F47" s="3">
        <v>25936</v>
      </c>
      <c r="G47" s="3">
        <v>25936</v>
      </c>
      <c r="H47" s="8">
        <v>18</v>
      </c>
      <c r="I47" s="60">
        <v>6</v>
      </c>
      <c r="J47" s="9">
        <v>2</v>
      </c>
      <c r="K47" s="9">
        <v>2</v>
      </c>
      <c r="L47" s="9">
        <v>5</v>
      </c>
      <c r="M47" s="9">
        <v>3</v>
      </c>
      <c r="N47" s="9">
        <v>3</v>
      </c>
      <c r="O47" s="9">
        <v>3</v>
      </c>
    </row>
    <row r="48" spans="1:15" x14ac:dyDescent="0.35">
      <c r="A48" s="1">
        <v>45107</v>
      </c>
      <c r="B48" t="s">
        <v>1</v>
      </c>
      <c r="C48" t="s">
        <v>106</v>
      </c>
      <c r="D48" t="s">
        <v>505</v>
      </c>
      <c r="E48" t="s">
        <v>506</v>
      </c>
      <c r="F48" s="3">
        <v>629</v>
      </c>
      <c r="G48" s="3">
        <v>629</v>
      </c>
      <c r="H48" s="8">
        <v>18</v>
      </c>
      <c r="I48" s="60">
        <v>5</v>
      </c>
      <c r="J48" s="9">
        <v>1</v>
      </c>
      <c r="K48" s="9">
        <v>0</v>
      </c>
      <c r="L48" s="9">
        <v>1</v>
      </c>
      <c r="M48" s="9">
        <v>3</v>
      </c>
      <c r="N48" s="9">
        <v>8</v>
      </c>
      <c r="O48" s="9">
        <v>5</v>
      </c>
    </row>
    <row r="49" spans="1:15" x14ac:dyDescent="0.35">
      <c r="A49" s="1">
        <v>45107</v>
      </c>
      <c r="B49" t="s">
        <v>1</v>
      </c>
      <c r="C49" t="s">
        <v>106</v>
      </c>
      <c r="D49" t="s">
        <v>535</v>
      </c>
      <c r="E49" t="s">
        <v>536</v>
      </c>
      <c r="F49" s="3">
        <v>2029</v>
      </c>
      <c r="G49" s="3">
        <v>2029</v>
      </c>
      <c r="H49" s="8">
        <v>18</v>
      </c>
      <c r="I49" s="60">
        <v>5</v>
      </c>
      <c r="J49" s="9">
        <v>0</v>
      </c>
      <c r="K49" s="9">
        <v>1</v>
      </c>
      <c r="L49" s="9">
        <v>2</v>
      </c>
      <c r="M49" s="9">
        <v>3</v>
      </c>
      <c r="N49" s="9">
        <v>8</v>
      </c>
      <c r="O49" s="9">
        <v>4</v>
      </c>
    </row>
    <row r="50" spans="1:15" x14ac:dyDescent="0.35">
      <c r="A50" s="1">
        <v>45107</v>
      </c>
      <c r="B50" t="s">
        <v>1</v>
      </c>
      <c r="C50" t="s">
        <v>90</v>
      </c>
      <c r="D50" t="s">
        <v>111</v>
      </c>
      <c r="E50" t="s">
        <v>112</v>
      </c>
      <c r="F50" s="3">
        <v>8801</v>
      </c>
      <c r="G50" s="3">
        <v>8801</v>
      </c>
      <c r="H50" s="8">
        <v>17</v>
      </c>
      <c r="I50" s="60">
        <v>6</v>
      </c>
      <c r="J50" s="9">
        <v>1</v>
      </c>
      <c r="K50" s="9">
        <v>2</v>
      </c>
      <c r="L50" s="9">
        <v>4</v>
      </c>
      <c r="M50" s="9">
        <v>3</v>
      </c>
      <c r="N50" s="9">
        <v>3</v>
      </c>
      <c r="O50" s="9">
        <v>4</v>
      </c>
    </row>
    <row r="51" spans="1:15" x14ac:dyDescent="0.35">
      <c r="A51" s="1">
        <v>45107</v>
      </c>
      <c r="B51" t="s">
        <v>1</v>
      </c>
      <c r="C51" t="s">
        <v>90</v>
      </c>
      <c r="D51" t="s">
        <v>115</v>
      </c>
      <c r="E51" t="s">
        <v>116</v>
      </c>
      <c r="F51" s="3">
        <v>1375</v>
      </c>
      <c r="G51" s="3">
        <v>1375</v>
      </c>
      <c r="H51" s="8">
        <v>17</v>
      </c>
      <c r="I51" s="60">
        <v>6</v>
      </c>
      <c r="J51" s="9">
        <v>2</v>
      </c>
      <c r="K51" s="9">
        <v>2</v>
      </c>
      <c r="L51" s="9">
        <v>2</v>
      </c>
      <c r="M51" s="9">
        <v>3</v>
      </c>
      <c r="N51" s="9">
        <v>5</v>
      </c>
      <c r="O51" s="9">
        <v>3</v>
      </c>
    </row>
    <row r="52" spans="1:15" x14ac:dyDescent="0.35">
      <c r="A52" s="1">
        <v>45107</v>
      </c>
      <c r="B52" t="s">
        <v>1</v>
      </c>
      <c r="C52" t="s">
        <v>93</v>
      </c>
      <c r="D52" t="s">
        <v>144</v>
      </c>
      <c r="E52" t="s">
        <v>145</v>
      </c>
      <c r="F52" s="3">
        <v>3310</v>
      </c>
      <c r="G52" s="3">
        <v>3310</v>
      </c>
      <c r="H52" s="8">
        <v>17</v>
      </c>
      <c r="I52" s="60">
        <v>5</v>
      </c>
      <c r="J52" s="9">
        <v>0</v>
      </c>
      <c r="K52" s="9">
        <v>1</v>
      </c>
      <c r="L52" s="9">
        <v>1</v>
      </c>
      <c r="M52" s="9">
        <v>3</v>
      </c>
      <c r="N52" s="9">
        <v>7</v>
      </c>
      <c r="O52" s="9">
        <v>5</v>
      </c>
    </row>
    <row r="53" spans="1:15" x14ac:dyDescent="0.35">
      <c r="A53" s="1">
        <v>45107</v>
      </c>
      <c r="B53" t="s">
        <v>1</v>
      </c>
      <c r="C53" t="s">
        <v>93</v>
      </c>
      <c r="D53" t="s">
        <v>148</v>
      </c>
      <c r="E53" t="s">
        <v>149</v>
      </c>
      <c r="F53" s="3">
        <v>1121</v>
      </c>
      <c r="G53" s="3">
        <v>1121</v>
      </c>
      <c r="H53" s="8">
        <v>17</v>
      </c>
      <c r="I53" s="60">
        <v>5</v>
      </c>
      <c r="J53" s="9">
        <v>2</v>
      </c>
      <c r="K53" s="9">
        <v>0</v>
      </c>
      <c r="L53" s="9">
        <v>2</v>
      </c>
      <c r="M53" s="9">
        <v>3</v>
      </c>
      <c r="N53" s="9">
        <v>5</v>
      </c>
      <c r="O53" s="9">
        <v>5</v>
      </c>
    </row>
    <row r="54" spans="1:15" x14ac:dyDescent="0.35">
      <c r="A54" s="1">
        <v>45107</v>
      </c>
      <c r="B54" t="s">
        <v>1</v>
      </c>
      <c r="C54" t="s">
        <v>90</v>
      </c>
      <c r="D54" t="s">
        <v>150</v>
      </c>
      <c r="E54" t="s">
        <v>151</v>
      </c>
      <c r="F54" s="3">
        <v>2511</v>
      </c>
      <c r="G54" s="3">
        <v>2511</v>
      </c>
      <c r="H54" s="8">
        <v>17</v>
      </c>
      <c r="I54" s="60">
        <v>6</v>
      </c>
      <c r="J54" s="9">
        <v>2</v>
      </c>
      <c r="K54" s="9">
        <v>1</v>
      </c>
      <c r="L54" s="9">
        <v>3</v>
      </c>
      <c r="M54" s="9">
        <v>3</v>
      </c>
      <c r="N54" s="9">
        <v>4</v>
      </c>
      <c r="O54" s="9">
        <v>4</v>
      </c>
    </row>
    <row r="55" spans="1:15" x14ac:dyDescent="0.35">
      <c r="A55" s="1">
        <v>45107</v>
      </c>
      <c r="B55" t="s">
        <v>1</v>
      </c>
      <c r="C55" t="s">
        <v>90</v>
      </c>
      <c r="D55" t="s">
        <v>158</v>
      </c>
      <c r="E55" t="s">
        <v>159</v>
      </c>
      <c r="F55" s="3">
        <v>6657</v>
      </c>
      <c r="G55" s="3">
        <v>6657</v>
      </c>
      <c r="H55" s="8">
        <v>17</v>
      </c>
      <c r="I55" s="60">
        <v>6</v>
      </c>
      <c r="J55" s="9">
        <v>1</v>
      </c>
      <c r="K55" s="9">
        <v>1</v>
      </c>
      <c r="L55" s="9">
        <v>2</v>
      </c>
      <c r="M55" s="9">
        <v>3</v>
      </c>
      <c r="N55" s="9">
        <v>6</v>
      </c>
      <c r="O55" s="9">
        <v>4</v>
      </c>
    </row>
    <row r="56" spans="1:15" x14ac:dyDescent="0.35">
      <c r="A56" s="1">
        <v>45107</v>
      </c>
      <c r="B56" t="s">
        <v>1</v>
      </c>
      <c r="C56" t="s">
        <v>93</v>
      </c>
      <c r="D56" t="s">
        <v>199</v>
      </c>
      <c r="E56" t="s">
        <v>200</v>
      </c>
      <c r="F56" s="3">
        <v>390</v>
      </c>
      <c r="G56" s="3">
        <v>390</v>
      </c>
      <c r="H56" s="8">
        <v>17</v>
      </c>
      <c r="I56" s="60">
        <v>4</v>
      </c>
      <c r="J56" s="9">
        <v>0</v>
      </c>
      <c r="K56" s="9">
        <v>0</v>
      </c>
      <c r="L56" s="9">
        <v>1</v>
      </c>
      <c r="M56" s="9">
        <v>3</v>
      </c>
      <c r="N56" s="9">
        <v>8</v>
      </c>
      <c r="O56" s="9">
        <v>5</v>
      </c>
    </row>
    <row r="57" spans="1:15" x14ac:dyDescent="0.35">
      <c r="A57" s="1">
        <v>45107</v>
      </c>
      <c r="B57" t="s">
        <v>1</v>
      </c>
      <c r="C57" t="s">
        <v>117</v>
      </c>
      <c r="D57" t="s">
        <v>205</v>
      </c>
      <c r="E57" t="s">
        <v>206</v>
      </c>
      <c r="F57" s="3">
        <v>3679</v>
      </c>
      <c r="G57" s="3">
        <v>3679</v>
      </c>
      <c r="H57" s="8">
        <v>17</v>
      </c>
      <c r="I57" s="60">
        <v>6</v>
      </c>
      <c r="J57" s="9">
        <v>1</v>
      </c>
      <c r="K57" s="9">
        <v>1</v>
      </c>
      <c r="L57" s="9">
        <v>3</v>
      </c>
      <c r="M57" s="9">
        <v>3</v>
      </c>
      <c r="N57" s="9">
        <v>6</v>
      </c>
      <c r="O57" s="9">
        <v>3</v>
      </c>
    </row>
    <row r="58" spans="1:15" x14ac:dyDescent="0.35">
      <c r="A58" s="1">
        <v>45107</v>
      </c>
      <c r="B58" t="s">
        <v>1</v>
      </c>
      <c r="C58" t="s">
        <v>106</v>
      </c>
      <c r="D58" t="s">
        <v>231</v>
      </c>
      <c r="E58" t="s">
        <v>232</v>
      </c>
      <c r="F58" s="3">
        <v>1638</v>
      </c>
      <c r="G58" s="3">
        <v>1638</v>
      </c>
      <c r="H58" s="8">
        <v>17</v>
      </c>
      <c r="I58" s="60">
        <v>5</v>
      </c>
      <c r="J58" s="9">
        <v>0</v>
      </c>
      <c r="K58" s="9">
        <v>1</v>
      </c>
      <c r="L58" s="9">
        <v>1</v>
      </c>
      <c r="M58" s="9">
        <v>3</v>
      </c>
      <c r="N58" s="9">
        <v>8</v>
      </c>
      <c r="O58" s="9">
        <v>4</v>
      </c>
    </row>
    <row r="59" spans="1:15" x14ac:dyDescent="0.35">
      <c r="A59" s="1">
        <v>45107</v>
      </c>
      <c r="B59" t="s">
        <v>1</v>
      </c>
      <c r="C59" t="s">
        <v>90</v>
      </c>
      <c r="D59" t="s">
        <v>249</v>
      </c>
      <c r="E59" t="s">
        <v>250</v>
      </c>
      <c r="F59" s="3">
        <v>20622</v>
      </c>
      <c r="G59" s="3">
        <v>20622</v>
      </c>
      <c r="H59" s="8">
        <v>17</v>
      </c>
      <c r="I59" s="60">
        <v>6</v>
      </c>
      <c r="J59" s="9">
        <v>2</v>
      </c>
      <c r="K59" s="9">
        <v>2</v>
      </c>
      <c r="L59" s="9">
        <v>5</v>
      </c>
      <c r="M59" s="9">
        <v>3</v>
      </c>
      <c r="N59" s="9">
        <v>2</v>
      </c>
      <c r="O59" s="9">
        <v>3</v>
      </c>
    </row>
    <row r="60" spans="1:15" x14ac:dyDescent="0.35">
      <c r="A60" s="1">
        <v>45107</v>
      </c>
      <c r="B60" t="s">
        <v>1</v>
      </c>
      <c r="C60" t="s">
        <v>93</v>
      </c>
      <c r="D60" t="s">
        <v>257</v>
      </c>
      <c r="E60" t="s">
        <v>258</v>
      </c>
      <c r="F60" s="3">
        <v>208</v>
      </c>
      <c r="G60" s="3">
        <v>208</v>
      </c>
      <c r="H60" s="8">
        <v>17</v>
      </c>
      <c r="I60" s="60">
        <v>4</v>
      </c>
      <c r="J60" s="9">
        <v>0</v>
      </c>
      <c r="K60" s="9">
        <v>0</v>
      </c>
      <c r="L60" s="9">
        <v>1</v>
      </c>
      <c r="M60" s="9">
        <v>3</v>
      </c>
      <c r="N60" s="9">
        <v>8</v>
      </c>
      <c r="O60" s="9">
        <v>5</v>
      </c>
    </row>
    <row r="61" spans="1:15" x14ac:dyDescent="0.35">
      <c r="A61" s="1">
        <v>45107</v>
      </c>
      <c r="B61" t="s">
        <v>1</v>
      </c>
      <c r="C61" t="s">
        <v>106</v>
      </c>
      <c r="D61" t="s">
        <v>283</v>
      </c>
      <c r="E61" t="s">
        <v>284</v>
      </c>
      <c r="F61" s="3">
        <v>1106</v>
      </c>
      <c r="G61" s="3">
        <v>1106</v>
      </c>
      <c r="H61" s="8">
        <v>17</v>
      </c>
      <c r="I61" s="60">
        <v>5</v>
      </c>
      <c r="J61" s="9">
        <v>0</v>
      </c>
      <c r="K61" s="9">
        <v>1</v>
      </c>
      <c r="L61" s="9">
        <v>2</v>
      </c>
      <c r="M61" s="9">
        <v>3</v>
      </c>
      <c r="N61" s="9">
        <v>7</v>
      </c>
      <c r="O61" s="9">
        <v>4</v>
      </c>
    </row>
    <row r="62" spans="1:15" x14ac:dyDescent="0.35">
      <c r="A62" s="1">
        <v>45107</v>
      </c>
      <c r="B62" t="s">
        <v>1</v>
      </c>
      <c r="C62" t="s">
        <v>93</v>
      </c>
      <c r="D62" t="s">
        <v>287</v>
      </c>
      <c r="E62" t="s">
        <v>288</v>
      </c>
      <c r="F62" s="3">
        <v>3425</v>
      </c>
      <c r="G62" s="3">
        <v>3425</v>
      </c>
      <c r="H62" s="8">
        <v>17</v>
      </c>
      <c r="I62" s="60">
        <v>4</v>
      </c>
      <c r="J62" s="9">
        <v>0</v>
      </c>
      <c r="K62" s="9">
        <v>2</v>
      </c>
      <c r="L62" s="9">
        <v>0</v>
      </c>
      <c r="M62" s="9">
        <v>3</v>
      </c>
      <c r="N62" s="9">
        <v>7</v>
      </c>
      <c r="O62" s="9">
        <v>5</v>
      </c>
    </row>
    <row r="63" spans="1:15" x14ac:dyDescent="0.35">
      <c r="A63" s="1">
        <v>45107</v>
      </c>
      <c r="B63" t="s">
        <v>1</v>
      </c>
      <c r="C63" t="s">
        <v>106</v>
      </c>
      <c r="D63" t="s">
        <v>305</v>
      </c>
      <c r="E63" t="s">
        <v>306</v>
      </c>
      <c r="F63" s="3">
        <v>2957</v>
      </c>
      <c r="G63" s="3">
        <v>2957</v>
      </c>
      <c r="H63" s="8">
        <v>17</v>
      </c>
      <c r="I63" s="60">
        <v>4</v>
      </c>
      <c r="J63" s="9">
        <v>0</v>
      </c>
      <c r="K63" s="9">
        <v>0</v>
      </c>
      <c r="L63" s="9">
        <v>3</v>
      </c>
      <c r="M63" s="9">
        <v>3</v>
      </c>
      <c r="N63" s="9">
        <v>6</v>
      </c>
      <c r="O63" s="9">
        <v>5</v>
      </c>
    </row>
    <row r="64" spans="1:15" x14ac:dyDescent="0.35">
      <c r="A64" s="1">
        <v>45107</v>
      </c>
      <c r="B64" t="s">
        <v>1</v>
      </c>
      <c r="C64" t="s">
        <v>90</v>
      </c>
      <c r="D64" t="s">
        <v>313</v>
      </c>
      <c r="E64" t="s">
        <v>314</v>
      </c>
      <c r="F64" s="3">
        <v>2962</v>
      </c>
      <c r="G64" s="3">
        <v>2962</v>
      </c>
      <c r="H64" s="8">
        <v>17</v>
      </c>
      <c r="I64" s="60">
        <v>6</v>
      </c>
      <c r="J64" s="9">
        <v>1</v>
      </c>
      <c r="K64" s="9">
        <v>2</v>
      </c>
      <c r="L64" s="9">
        <v>3</v>
      </c>
      <c r="M64" s="9">
        <v>3</v>
      </c>
      <c r="N64" s="9">
        <v>4</v>
      </c>
      <c r="O64" s="9">
        <v>4</v>
      </c>
    </row>
    <row r="65" spans="1:15" x14ac:dyDescent="0.35">
      <c r="A65" s="1">
        <v>45107</v>
      </c>
      <c r="B65" t="s">
        <v>1</v>
      </c>
      <c r="C65" t="s">
        <v>90</v>
      </c>
      <c r="D65" t="s">
        <v>333</v>
      </c>
      <c r="E65" t="s">
        <v>334</v>
      </c>
      <c r="F65" s="3">
        <v>59533</v>
      </c>
      <c r="G65" s="3">
        <v>59533</v>
      </c>
      <c r="H65" s="8">
        <v>17</v>
      </c>
      <c r="I65" s="60">
        <v>6</v>
      </c>
      <c r="J65" s="9">
        <v>3</v>
      </c>
      <c r="K65" s="9">
        <v>1</v>
      </c>
      <c r="L65" s="9">
        <v>4</v>
      </c>
      <c r="M65" s="9">
        <v>3</v>
      </c>
      <c r="N65" s="9">
        <v>3</v>
      </c>
      <c r="O65" s="9">
        <v>3</v>
      </c>
    </row>
    <row r="66" spans="1:15" x14ac:dyDescent="0.35">
      <c r="A66" s="1">
        <v>45107</v>
      </c>
      <c r="B66" t="s">
        <v>1</v>
      </c>
      <c r="C66" t="s">
        <v>90</v>
      </c>
      <c r="D66" t="s">
        <v>439</v>
      </c>
      <c r="E66" t="s">
        <v>440</v>
      </c>
      <c r="F66" s="3">
        <v>23838</v>
      </c>
      <c r="G66" s="3">
        <v>23838</v>
      </c>
      <c r="H66" s="8">
        <v>17</v>
      </c>
      <c r="I66" s="60">
        <v>6</v>
      </c>
      <c r="J66" s="9">
        <v>2</v>
      </c>
      <c r="K66" s="9">
        <v>2</v>
      </c>
      <c r="L66" s="9">
        <v>3</v>
      </c>
      <c r="M66" s="9">
        <v>3</v>
      </c>
      <c r="N66" s="9">
        <v>4</v>
      </c>
      <c r="O66" s="9">
        <v>3</v>
      </c>
    </row>
    <row r="67" spans="1:15" x14ac:dyDescent="0.35">
      <c r="A67" s="1">
        <v>45107</v>
      </c>
      <c r="B67" t="s">
        <v>1</v>
      </c>
      <c r="C67" t="s">
        <v>90</v>
      </c>
      <c r="D67" t="s">
        <v>441</v>
      </c>
      <c r="E67" t="s">
        <v>442</v>
      </c>
      <c r="F67" s="3">
        <v>30440</v>
      </c>
      <c r="G67" s="3">
        <v>30440</v>
      </c>
      <c r="H67" s="8">
        <v>17</v>
      </c>
      <c r="I67" s="60">
        <v>6</v>
      </c>
      <c r="J67" s="9">
        <v>3</v>
      </c>
      <c r="K67" s="9">
        <v>2</v>
      </c>
      <c r="L67" s="9">
        <v>4</v>
      </c>
      <c r="M67" s="9">
        <v>3</v>
      </c>
      <c r="N67" s="9">
        <v>2</v>
      </c>
      <c r="O67" s="9">
        <v>3</v>
      </c>
    </row>
    <row r="68" spans="1:15" x14ac:dyDescent="0.35">
      <c r="A68" s="1">
        <v>45107</v>
      </c>
      <c r="B68" t="s">
        <v>1</v>
      </c>
      <c r="C68" t="s">
        <v>90</v>
      </c>
      <c r="D68" t="s">
        <v>519</v>
      </c>
      <c r="E68" t="s">
        <v>520</v>
      </c>
      <c r="F68" s="3">
        <v>1492</v>
      </c>
      <c r="G68" s="3">
        <v>1492</v>
      </c>
      <c r="H68" s="8">
        <v>17</v>
      </c>
      <c r="I68" s="60">
        <v>4</v>
      </c>
      <c r="J68" s="9">
        <v>0</v>
      </c>
      <c r="K68" s="9">
        <v>0</v>
      </c>
      <c r="L68" s="9">
        <v>4</v>
      </c>
      <c r="M68" s="9">
        <v>3</v>
      </c>
      <c r="N68" s="9">
        <v>6</v>
      </c>
      <c r="O68" s="9">
        <v>4</v>
      </c>
    </row>
    <row r="69" spans="1:15" x14ac:dyDescent="0.35">
      <c r="A69" s="1">
        <v>45107</v>
      </c>
      <c r="B69" t="s">
        <v>1</v>
      </c>
      <c r="C69" t="s">
        <v>90</v>
      </c>
      <c r="D69" t="s">
        <v>527</v>
      </c>
      <c r="E69" t="s">
        <v>528</v>
      </c>
      <c r="F69" s="3">
        <v>922</v>
      </c>
      <c r="G69" s="3">
        <v>922</v>
      </c>
      <c r="H69" s="8">
        <v>17</v>
      </c>
      <c r="I69" s="60">
        <v>6</v>
      </c>
      <c r="J69" s="9">
        <v>2</v>
      </c>
      <c r="K69" s="9">
        <v>1</v>
      </c>
      <c r="L69" s="9">
        <v>2</v>
      </c>
      <c r="M69" s="9">
        <v>3</v>
      </c>
      <c r="N69" s="9">
        <v>5</v>
      </c>
      <c r="O69" s="9">
        <v>4</v>
      </c>
    </row>
    <row r="70" spans="1:15" x14ac:dyDescent="0.35">
      <c r="A70" s="1">
        <v>45107</v>
      </c>
      <c r="B70" t="s">
        <v>1</v>
      </c>
      <c r="C70" t="s">
        <v>90</v>
      </c>
      <c r="D70" t="s">
        <v>195</v>
      </c>
      <c r="E70" t="s">
        <v>196</v>
      </c>
      <c r="F70" s="3">
        <v>3202</v>
      </c>
      <c r="G70" s="3">
        <v>3202</v>
      </c>
      <c r="H70" s="8">
        <v>16</v>
      </c>
      <c r="I70" s="60">
        <v>5</v>
      </c>
      <c r="J70" s="9">
        <v>1</v>
      </c>
      <c r="K70" s="9">
        <v>0</v>
      </c>
      <c r="L70" s="9">
        <v>2</v>
      </c>
      <c r="M70" s="9">
        <v>3</v>
      </c>
      <c r="N70" s="9">
        <v>5</v>
      </c>
      <c r="O70" s="9">
        <v>5</v>
      </c>
    </row>
    <row r="71" spans="1:15" x14ac:dyDescent="0.35">
      <c r="A71" s="1">
        <v>45107</v>
      </c>
      <c r="B71" t="s">
        <v>1</v>
      </c>
      <c r="C71" t="s">
        <v>90</v>
      </c>
      <c r="D71" t="s">
        <v>229</v>
      </c>
      <c r="E71" t="s">
        <v>230</v>
      </c>
      <c r="F71" s="3">
        <v>28167</v>
      </c>
      <c r="G71" s="3">
        <v>28167</v>
      </c>
      <c r="H71" s="8">
        <v>16</v>
      </c>
      <c r="I71" s="60">
        <v>6</v>
      </c>
      <c r="J71" s="9">
        <v>2</v>
      </c>
      <c r="K71" s="9">
        <v>3</v>
      </c>
      <c r="L71" s="9">
        <v>3</v>
      </c>
      <c r="M71" s="9">
        <v>3</v>
      </c>
      <c r="N71" s="9">
        <v>2</v>
      </c>
      <c r="O71" s="9">
        <v>3</v>
      </c>
    </row>
    <row r="72" spans="1:15" x14ac:dyDescent="0.35">
      <c r="A72" s="1">
        <v>45107</v>
      </c>
      <c r="B72" t="s">
        <v>1</v>
      </c>
      <c r="C72" t="s">
        <v>90</v>
      </c>
      <c r="D72" t="s">
        <v>253</v>
      </c>
      <c r="E72" t="s">
        <v>254</v>
      </c>
      <c r="F72" s="3">
        <v>2210</v>
      </c>
      <c r="G72" s="3">
        <v>2210</v>
      </c>
      <c r="H72" s="8">
        <v>16</v>
      </c>
      <c r="I72" s="60">
        <v>6</v>
      </c>
      <c r="J72" s="9">
        <v>2</v>
      </c>
      <c r="K72" s="9">
        <v>2</v>
      </c>
      <c r="L72" s="9">
        <v>4</v>
      </c>
      <c r="M72" s="9">
        <v>3</v>
      </c>
      <c r="N72" s="9">
        <v>2</v>
      </c>
      <c r="O72" s="9">
        <v>3</v>
      </c>
    </row>
    <row r="73" spans="1:15" x14ac:dyDescent="0.35">
      <c r="A73" s="1">
        <v>45107</v>
      </c>
      <c r="B73" t="s">
        <v>1</v>
      </c>
      <c r="C73" t="s">
        <v>93</v>
      </c>
      <c r="D73" t="s">
        <v>261</v>
      </c>
      <c r="E73" t="s">
        <v>262</v>
      </c>
      <c r="F73" s="3">
        <v>2956</v>
      </c>
      <c r="G73" s="3">
        <v>2956</v>
      </c>
      <c r="H73" s="8">
        <v>16</v>
      </c>
      <c r="I73" s="60">
        <v>5</v>
      </c>
      <c r="J73" s="9">
        <v>0</v>
      </c>
      <c r="K73" s="9">
        <v>1</v>
      </c>
      <c r="L73" s="9">
        <v>2</v>
      </c>
      <c r="M73" s="9">
        <v>3</v>
      </c>
      <c r="N73" s="9">
        <v>6</v>
      </c>
      <c r="O73" s="9">
        <v>4</v>
      </c>
    </row>
    <row r="74" spans="1:15" x14ac:dyDescent="0.35">
      <c r="A74" s="1">
        <v>45107</v>
      </c>
      <c r="B74" t="s">
        <v>1</v>
      </c>
      <c r="C74" t="s">
        <v>90</v>
      </c>
      <c r="D74" t="s">
        <v>263</v>
      </c>
      <c r="E74" t="s">
        <v>264</v>
      </c>
      <c r="F74" s="3">
        <v>43006</v>
      </c>
      <c r="G74" s="3">
        <v>43006</v>
      </c>
      <c r="H74" s="8">
        <v>16</v>
      </c>
      <c r="I74" s="60">
        <v>6</v>
      </c>
      <c r="J74" s="9">
        <v>2</v>
      </c>
      <c r="K74" s="9">
        <v>1</v>
      </c>
      <c r="L74" s="9">
        <v>3</v>
      </c>
      <c r="M74" s="9">
        <v>3</v>
      </c>
      <c r="N74" s="9">
        <v>3</v>
      </c>
      <c r="O74" s="9">
        <v>4</v>
      </c>
    </row>
    <row r="75" spans="1:15" x14ac:dyDescent="0.35">
      <c r="A75" s="1">
        <v>45107</v>
      </c>
      <c r="B75" t="s">
        <v>1</v>
      </c>
      <c r="C75" t="s">
        <v>93</v>
      </c>
      <c r="D75" t="s">
        <v>289</v>
      </c>
      <c r="E75" t="s">
        <v>290</v>
      </c>
      <c r="F75" s="3">
        <v>341</v>
      </c>
      <c r="G75" s="3">
        <v>341</v>
      </c>
      <c r="H75" s="8">
        <v>16</v>
      </c>
      <c r="I75" s="60">
        <v>4</v>
      </c>
      <c r="J75" s="9">
        <v>0</v>
      </c>
      <c r="K75" s="9">
        <v>0</v>
      </c>
      <c r="L75" s="9">
        <v>1</v>
      </c>
      <c r="M75" s="9">
        <v>3</v>
      </c>
      <c r="N75" s="9">
        <v>7</v>
      </c>
      <c r="O75" s="9">
        <v>5</v>
      </c>
    </row>
    <row r="76" spans="1:15" x14ac:dyDescent="0.35">
      <c r="A76" s="1">
        <v>45107</v>
      </c>
      <c r="B76" t="s">
        <v>1</v>
      </c>
      <c r="C76" t="s">
        <v>93</v>
      </c>
      <c r="D76" t="s">
        <v>297</v>
      </c>
      <c r="E76" t="s">
        <v>298</v>
      </c>
      <c r="F76" s="3">
        <v>2460</v>
      </c>
      <c r="G76" s="3">
        <v>2460</v>
      </c>
      <c r="H76" s="8">
        <v>16</v>
      </c>
      <c r="I76" s="60">
        <v>5</v>
      </c>
      <c r="J76" s="9">
        <v>0</v>
      </c>
      <c r="K76" s="9">
        <v>1</v>
      </c>
      <c r="L76" s="9">
        <v>4</v>
      </c>
      <c r="M76" s="9">
        <v>3</v>
      </c>
      <c r="N76" s="9">
        <v>4</v>
      </c>
      <c r="O76" s="9">
        <v>4</v>
      </c>
    </row>
    <row r="77" spans="1:15" x14ac:dyDescent="0.35">
      <c r="A77" s="1">
        <v>45107</v>
      </c>
      <c r="B77" t="s">
        <v>1</v>
      </c>
      <c r="C77" t="s">
        <v>90</v>
      </c>
      <c r="D77" t="s">
        <v>369</v>
      </c>
      <c r="E77" t="s">
        <v>370</v>
      </c>
      <c r="F77" s="3">
        <v>35342</v>
      </c>
      <c r="G77" s="3">
        <v>35342</v>
      </c>
      <c r="H77" s="8">
        <v>16</v>
      </c>
      <c r="I77" s="60">
        <v>6</v>
      </c>
      <c r="J77" s="9">
        <v>2</v>
      </c>
      <c r="K77" s="9">
        <v>2</v>
      </c>
      <c r="L77" s="9">
        <v>4</v>
      </c>
      <c r="M77" s="9">
        <v>3</v>
      </c>
      <c r="N77" s="9">
        <v>2</v>
      </c>
      <c r="O77" s="9">
        <v>3</v>
      </c>
    </row>
    <row r="78" spans="1:15" x14ac:dyDescent="0.35">
      <c r="A78" s="1">
        <v>45107</v>
      </c>
      <c r="B78" t="s">
        <v>1</v>
      </c>
      <c r="C78" t="s">
        <v>90</v>
      </c>
      <c r="D78" t="s">
        <v>379</v>
      </c>
      <c r="E78" t="s">
        <v>380</v>
      </c>
      <c r="F78" s="3">
        <v>48037</v>
      </c>
      <c r="G78" s="3">
        <v>48037</v>
      </c>
      <c r="H78" s="8">
        <v>16</v>
      </c>
      <c r="I78" s="60">
        <v>6</v>
      </c>
      <c r="J78" s="9">
        <v>1</v>
      </c>
      <c r="K78" s="9">
        <v>1</v>
      </c>
      <c r="L78" s="9">
        <v>5</v>
      </c>
      <c r="M78" s="9">
        <v>3</v>
      </c>
      <c r="N78" s="9">
        <v>3</v>
      </c>
      <c r="O78" s="9">
        <v>3</v>
      </c>
    </row>
    <row r="79" spans="1:15" x14ac:dyDescent="0.35">
      <c r="A79" s="1">
        <v>45107</v>
      </c>
      <c r="B79" t="s">
        <v>1</v>
      </c>
      <c r="C79" t="s">
        <v>93</v>
      </c>
      <c r="D79" t="s">
        <v>391</v>
      </c>
      <c r="E79" t="s">
        <v>392</v>
      </c>
      <c r="F79" s="3">
        <v>2257</v>
      </c>
      <c r="G79" s="3">
        <v>2257</v>
      </c>
      <c r="H79" s="8">
        <v>16</v>
      </c>
      <c r="I79" s="60">
        <v>4</v>
      </c>
      <c r="J79" s="9">
        <v>0</v>
      </c>
      <c r="K79" s="9">
        <v>0</v>
      </c>
      <c r="L79" s="9">
        <v>2</v>
      </c>
      <c r="M79" s="9">
        <v>3</v>
      </c>
      <c r="N79" s="9">
        <v>6</v>
      </c>
      <c r="O79" s="9">
        <v>5</v>
      </c>
    </row>
    <row r="80" spans="1:15" x14ac:dyDescent="0.35">
      <c r="A80" s="1">
        <v>45107</v>
      </c>
      <c r="B80" t="s">
        <v>1</v>
      </c>
      <c r="C80" t="s">
        <v>90</v>
      </c>
      <c r="D80" t="s">
        <v>455</v>
      </c>
      <c r="E80" t="s">
        <v>456</v>
      </c>
      <c r="F80" s="3">
        <v>29021</v>
      </c>
      <c r="G80" s="3">
        <v>29021</v>
      </c>
      <c r="H80" s="8">
        <v>16</v>
      </c>
      <c r="I80" s="60">
        <v>6</v>
      </c>
      <c r="J80" s="9">
        <v>3</v>
      </c>
      <c r="K80" s="9">
        <v>2</v>
      </c>
      <c r="L80" s="9">
        <v>2</v>
      </c>
      <c r="M80" s="9">
        <v>3</v>
      </c>
      <c r="N80" s="9">
        <v>3</v>
      </c>
      <c r="O80" s="9">
        <v>3</v>
      </c>
    </row>
    <row r="81" spans="1:15" x14ac:dyDescent="0.35">
      <c r="A81" s="1">
        <v>45107</v>
      </c>
      <c r="B81" t="s">
        <v>1</v>
      </c>
      <c r="C81" t="s">
        <v>180</v>
      </c>
      <c r="D81" t="s">
        <v>481</v>
      </c>
      <c r="E81" t="s">
        <v>482</v>
      </c>
      <c r="F81" s="3">
        <v>901</v>
      </c>
      <c r="G81" s="3">
        <v>901</v>
      </c>
      <c r="H81" s="8">
        <v>16</v>
      </c>
      <c r="I81" s="60">
        <v>5</v>
      </c>
      <c r="J81" s="9">
        <v>0</v>
      </c>
      <c r="K81" s="9">
        <v>1</v>
      </c>
      <c r="L81" s="9">
        <v>1</v>
      </c>
      <c r="M81" s="9">
        <v>3</v>
      </c>
      <c r="N81" s="9">
        <v>7</v>
      </c>
      <c r="O81" s="9">
        <v>4</v>
      </c>
    </row>
    <row r="82" spans="1:15" x14ac:dyDescent="0.35">
      <c r="A82" s="1">
        <v>45107</v>
      </c>
      <c r="B82" t="s">
        <v>1</v>
      </c>
      <c r="C82" t="s">
        <v>90</v>
      </c>
      <c r="D82" t="s">
        <v>102</v>
      </c>
      <c r="E82" t="s">
        <v>103</v>
      </c>
      <c r="F82" s="3">
        <v>27800</v>
      </c>
      <c r="G82" s="3">
        <v>27800</v>
      </c>
      <c r="H82" s="8">
        <v>15</v>
      </c>
      <c r="I82" s="60">
        <v>6</v>
      </c>
      <c r="J82" s="9">
        <v>1</v>
      </c>
      <c r="K82" s="9">
        <v>2</v>
      </c>
      <c r="L82" s="9">
        <v>3</v>
      </c>
      <c r="M82" s="9">
        <v>3</v>
      </c>
      <c r="N82" s="9">
        <v>3</v>
      </c>
      <c r="O82" s="9">
        <v>3</v>
      </c>
    </row>
    <row r="83" spans="1:15" x14ac:dyDescent="0.35">
      <c r="A83" s="1">
        <v>45107</v>
      </c>
      <c r="B83" t="s">
        <v>1</v>
      </c>
      <c r="C83" t="s">
        <v>93</v>
      </c>
      <c r="D83" t="s">
        <v>178</v>
      </c>
      <c r="E83" t="s">
        <v>179</v>
      </c>
      <c r="F83" s="3">
        <v>1175</v>
      </c>
      <c r="G83" s="3">
        <v>1175</v>
      </c>
      <c r="H83" s="8">
        <v>15</v>
      </c>
      <c r="I83" s="60">
        <v>5</v>
      </c>
      <c r="J83" s="9">
        <v>0</v>
      </c>
      <c r="K83" s="9">
        <v>2</v>
      </c>
      <c r="L83" s="9">
        <v>3</v>
      </c>
      <c r="M83" s="9">
        <v>3</v>
      </c>
      <c r="N83" s="9">
        <v>3</v>
      </c>
      <c r="O83" s="9">
        <v>4</v>
      </c>
    </row>
    <row r="84" spans="1:15" x14ac:dyDescent="0.35">
      <c r="A84" s="1">
        <v>45107</v>
      </c>
      <c r="B84" t="s">
        <v>1</v>
      </c>
      <c r="C84" t="s">
        <v>93</v>
      </c>
      <c r="D84" t="s">
        <v>189</v>
      </c>
      <c r="E84" t="s">
        <v>190</v>
      </c>
      <c r="F84" s="3">
        <v>2577</v>
      </c>
      <c r="G84" s="3">
        <v>2577</v>
      </c>
      <c r="H84" s="8">
        <v>15</v>
      </c>
      <c r="I84" s="60">
        <v>4</v>
      </c>
      <c r="J84" s="9">
        <v>0</v>
      </c>
      <c r="K84" s="9">
        <v>0</v>
      </c>
      <c r="L84" s="9">
        <v>1</v>
      </c>
      <c r="M84" s="9">
        <v>3</v>
      </c>
      <c r="N84" s="9">
        <v>6</v>
      </c>
      <c r="O84" s="9">
        <v>5</v>
      </c>
    </row>
    <row r="85" spans="1:15" x14ac:dyDescent="0.35">
      <c r="A85" s="1">
        <v>45107</v>
      </c>
      <c r="B85" t="s">
        <v>1</v>
      </c>
      <c r="C85" t="s">
        <v>93</v>
      </c>
      <c r="D85" t="s">
        <v>221</v>
      </c>
      <c r="E85" t="s">
        <v>222</v>
      </c>
      <c r="F85" s="3">
        <v>21913</v>
      </c>
      <c r="G85" s="3">
        <v>21913</v>
      </c>
      <c r="H85" s="8">
        <v>15</v>
      </c>
      <c r="I85" s="60">
        <v>5</v>
      </c>
      <c r="J85" s="9">
        <v>0</v>
      </c>
      <c r="K85" s="9">
        <v>2</v>
      </c>
      <c r="L85" s="9">
        <v>4</v>
      </c>
      <c r="M85" s="9">
        <v>3</v>
      </c>
      <c r="N85" s="9">
        <v>2</v>
      </c>
      <c r="O85" s="9">
        <v>4</v>
      </c>
    </row>
    <row r="86" spans="1:15" x14ac:dyDescent="0.35">
      <c r="A86" s="1">
        <v>45107</v>
      </c>
      <c r="B86" t="s">
        <v>1</v>
      </c>
      <c r="C86" t="s">
        <v>90</v>
      </c>
      <c r="D86" t="s">
        <v>227</v>
      </c>
      <c r="E86" t="s">
        <v>228</v>
      </c>
      <c r="F86" s="3">
        <v>3192</v>
      </c>
      <c r="G86" s="3">
        <v>3192</v>
      </c>
      <c r="H86" s="8">
        <v>15</v>
      </c>
      <c r="I86" s="60">
        <v>4</v>
      </c>
      <c r="J86" s="9">
        <v>0</v>
      </c>
      <c r="K86" s="9">
        <v>1</v>
      </c>
      <c r="L86" s="9">
        <v>0</v>
      </c>
      <c r="M86" s="9">
        <v>3</v>
      </c>
      <c r="N86" s="9">
        <v>6</v>
      </c>
      <c r="O86" s="9">
        <v>5</v>
      </c>
    </row>
    <row r="87" spans="1:15" x14ac:dyDescent="0.35">
      <c r="A87" s="1">
        <v>45107</v>
      </c>
      <c r="B87" t="s">
        <v>1</v>
      </c>
      <c r="C87" t="s">
        <v>106</v>
      </c>
      <c r="D87" t="s">
        <v>239</v>
      </c>
      <c r="E87" t="s">
        <v>240</v>
      </c>
      <c r="F87" s="3">
        <v>1123</v>
      </c>
      <c r="G87" s="3">
        <v>1123</v>
      </c>
      <c r="H87" s="8">
        <v>15</v>
      </c>
      <c r="I87" s="60">
        <v>3</v>
      </c>
      <c r="J87" s="9">
        <v>0</v>
      </c>
      <c r="K87" s="9">
        <v>0</v>
      </c>
      <c r="L87" s="9">
        <v>0</v>
      </c>
      <c r="M87" s="9">
        <v>3</v>
      </c>
      <c r="N87" s="9">
        <v>8</v>
      </c>
      <c r="O87" s="9">
        <v>4</v>
      </c>
    </row>
    <row r="88" spans="1:15" x14ac:dyDescent="0.35">
      <c r="A88" s="1">
        <v>45107</v>
      </c>
      <c r="B88" t="s">
        <v>1</v>
      </c>
      <c r="C88" t="s">
        <v>93</v>
      </c>
      <c r="D88" t="s">
        <v>275</v>
      </c>
      <c r="E88" t="s">
        <v>276</v>
      </c>
      <c r="F88" s="3">
        <v>4749</v>
      </c>
      <c r="G88" s="3">
        <v>4749</v>
      </c>
      <c r="H88" s="8">
        <v>15</v>
      </c>
      <c r="I88" s="60">
        <v>5</v>
      </c>
      <c r="J88" s="9">
        <v>0</v>
      </c>
      <c r="K88" s="9">
        <v>1</v>
      </c>
      <c r="L88" s="9">
        <v>3</v>
      </c>
      <c r="M88" s="9">
        <v>3</v>
      </c>
      <c r="N88" s="9">
        <v>4</v>
      </c>
      <c r="O88" s="9">
        <v>4</v>
      </c>
    </row>
    <row r="89" spans="1:15" x14ac:dyDescent="0.35">
      <c r="A89" s="1">
        <v>45107</v>
      </c>
      <c r="B89" t="s">
        <v>1</v>
      </c>
      <c r="C89" t="s">
        <v>90</v>
      </c>
      <c r="D89" t="s">
        <v>277</v>
      </c>
      <c r="E89" t="s">
        <v>278</v>
      </c>
      <c r="F89" s="3">
        <v>2224</v>
      </c>
      <c r="G89" s="3">
        <v>2224</v>
      </c>
      <c r="H89" s="8">
        <v>15</v>
      </c>
      <c r="I89" s="60">
        <v>5</v>
      </c>
      <c r="J89" s="9">
        <v>0</v>
      </c>
      <c r="K89" s="9">
        <v>1</v>
      </c>
      <c r="L89" s="9">
        <v>1</v>
      </c>
      <c r="M89" s="9">
        <v>3</v>
      </c>
      <c r="N89" s="9">
        <v>5</v>
      </c>
      <c r="O89" s="9">
        <v>5</v>
      </c>
    </row>
    <row r="90" spans="1:15" x14ac:dyDescent="0.35">
      <c r="A90" s="1">
        <v>45107</v>
      </c>
      <c r="B90" t="s">
        <v>1</v>
      </c>
      <c r="C90" t="s">
        <v>90</v>
      </c>
      <c r="D90" t="s">
        <v>317</v>
      </c>
      <c r="E90" t="s">
        <v>318</v>
      </c>
      <c r="F90" s="3">
        <v>2673</v>
      </c>
      <c r="G90" s="3">
        <v>2673</v>
      </c>
      <c r="H90" s="8">
        <v>15</v>
      </c>
      <c r="I90" s="60">
        <v>5</v>
      </c>
      <c r="J90" s="9">
        <v>0</v>
      </c>
      <c r="K90" s="9">
        <v>1</v>
      </c>
      <c r="L90" s="9">
        <v>1</v>
      </c>
      <c r="M90" s="9">
        <v>3</v>
      </c>
      <c r="N90" s="9">
        <v>6</v>
      </c>
      <c r="O90" s="9">
        <v>4</v>
      </c>
    </row>
    <row r="91" spans="1:15" x14ac:dyDescent="0.35">
      <c r="A91" s="1">
        <v>45107</v>
      </c>
      <c r="B91" t="s">
        <v>1</v>
      </c>
      <c r="C91" t="s">
        <v>90</v>
      </c>
      <c r="D91" t="s">
        <v>321</v>
      </c>
      <c r="E91" t="s">
        <v>322</v>
      </c>
      <c r="F91" s="3">
        <v>6362</v>
      </c>
      <c r="G91" s="3">
        <v>6362</v>
      </c>
      <c r="H91" s="8">
        <v>15</v>
      </c>
      <c r="I91" s="60">
        <v>5</v>
      </c>
      <c r="J91" s="9">
        <v>0</v>
      </c>
      <c r="K91" s="9">
        <v>2</v>
      </c>
      <c r="L91" s="9">
        <v>3</v>
      </c>
      <c r="M91" s="9">
        <v>3</v>
      </c>
      <c r="N91" s="9">
        <v>3</v>
      </c>
      <c r="O91" s="9">
        <v>4</v>
      </c>
    </row>
    <row r="92" spans="1:15" x14ac:dyDescent="0.35">
      <c r="A92" s="1">
        <v>45107</v>
      </c>
      <c r="B92" t="s">
        <v>1</v>
      </c>
      <c r="C92" t="s">
        <v>90</v>
      </c>
      <c r="D92" t="s">
        <v>337</v>
      </c>
      <c r="E92" t="s">
        <v>338</v>
      </c>
      <c r="F92" s="3">
        <v>2322</v>
      </c>
      <c r="G92" s="3">
        <v>2322</v>
      </c>
      <c r="H92" s="8">
        <v>15</v>
      </c>
      <c r="I92" s="60">
        <v>6</v>
      </c>
      <c r="J92" s="9">
        <v>1</v>
      </c>
      <c r="K92" s="9">
        <v>1</v>
      </c>
      <c r="L92" s="9">
        <v>4</v>
      </c>
      <c r="M92" s="9">
        <v>2</v>
      </c>
      <c r="N92" s="9">
        <v>4</v>
      </c>
      <c r="O92" s="9">
        <v>3</v>
      </c>
    </row>
    <row r="93" spans="1:15" x14ac:dyDescent="0.35">
      <c r="A93" s="1">
        <v>45107</v>
      </c>
      <c r="B93" t="s">
        <v>1</v>
      </c>
      <c r="C93" t="s">
        <v>90</v>
      </c>
      <c r="D93" t="s">
        <v>355</v>
      </c>
      <c r="E93" t="s">
        <v>356</v>
      </c>
      <c r="F93" s="3">
        <v>1590</v>
      </c>
      <c r="G93" s="3">
        <v>1590</v>
      </c>
      <c r="H93" s="8">
        <v>15</v>
      </c>
      <c r="I93" s="60">
        <v>4</v>
      </c>
      <c r="J93" s="9">
        <v>0</v>
      </c>
      <c r="K93" s="9">
        <v>0</v>
      </c>
      <c r="L93" s="9">
        <v>4</v>
      </c>
      <c r="M93" s="9">
        <v>3</v>
      </c>
      <c r="N93" s="9">
        <v>4</v>
      </c>
      <c r="O93" s="9">
        <v>4</v>
      </c>
    </row>
    <row r="94" spans="1:15" x14ac:dyDescent="0.35">
      <c r="A94" s="1">
        <v>45107</v>
      </c>
      <c r="B94" t="s">
        <v>1</v>
      </c>
      <c r="C94" t="s">
        <v>90</v>
      </c>
      <c r="D94" t="s">
        <v>365</v>
      </c>
      <c r="E94" t="s">
        <v>366</v>
      </c>
      <c r="F94" s="3">
        <v>976</v>
      </c>
      <c r="G94" s="3">
        <v>976</v>
      </c>
      <c r="H94" s="8">
        <v>15</v>
      </c>
      <c r="I94" s="60">
        <v>5</v>
      </c>
      <c r="J94" s="9">
        <v>2</v>
      </c>
      <c r="K94" s="9">
        <v>0</v>
      </c>
      <c r="L94" s="9">
        <v>1</v>
      </c>
      <c r="M94" s="9">
        <v>3</v>
      </c>
      <c r="N94" s="9">
        <v>5</v>
      </c>
      <c r="O94" s="9">
        <v>4</v>
      </c>
    </row>
    <row r="95" spans="1:15" x14ac:dyDescent="0.35">
      <c r="A95" s="1">
        <v>45107</v>
      </c>
      <c r="B95" t="s">
        <v>1</v>
      </c>
      <c r="C95" t="s">
        <v>90</v>
      </c>
      <c r="D95" t="s">
        <v>411</v>
      </c>
      <c r="E95" t="s">
        <v>412</v>
      </c>
      <c r="F95" s="3">
        <v>1898</v>
      </c>
      <c r="G95" s="3">
        <v>1898</v>
      </c>
      <c r="H95" s="8">
        <v>15</v>
      </c>
      <c r="I95" s="60">
        <v>3</v>
      </c>
      <c r="J95" s="9">
        <v>0</v>
      </c>
      <c r="K95" s="9">
        <v>0</v>
      </c>
      <c r="L95" s="9">
        <v>0</v>
      </c>
      <c r="M95" s="9">
        <v>3</v>
      </c>
      <c r="N95" s="9">
        <v>7</v>
      </c>
      <c r="O95" s="9">
        <v>5</v>
      </c>
    </row>
    <row r="96" spans="1:15" x14ac:dyDescent="0.35">
      <c r="A96" s="1">
        <v>45107</v>
      </c>
      <c r="B96" t="s">
        <v>1</v>
      </c>
      <c r="C96" t="s">
        <v>90</v>
      </c>
      <c r="D96" t="s">
        <v>447</v>
      </c>
      <c r="E96" t="s">
        <v>448</v>
      </c>
      <c r="F96" s="3">
        <v>8540</v>
      </c>
      <c r="G96" s="3">
        <v>8540</v>
      </c>
      <c r="H96" s="8">
        <v>15</v>
      </c>
      <c r="I96" s="60">
        <v>6</v>
      </c>
      <c r="J96" s="9">
        <v>1</v>
      </c>
      <c r="K96" s="9">
        <v>2</v>
      </c>
      <c r="L96" s="9">
        <v>3</v>
      </c>
      <c r="M96" s="9">
        <v>3</v>
      </c>
      <c r="N96" s="9">
        <v>3</v>
      </c>
      <c r="O96" s="9">
        <v>3</v>
      </c>
    </row>
    <row r="97" spans="1:15" x14ac:dyDescent="0.35">
      <c r="A97" s="1">
        <v>45107</v>
      </c>
      <c r="B97" t="s">
        <v>1</v>
      </c>
      <c r="C97" t="s">
        <v>90</v>
      </c>
      <c r="D97" t="s">
        <v>449</v>
      </c>
      <c r="E97" t="s">
        <v>450</v>
      </c>
      <c r="F97" s="3">
        <v>27654</v>
      </c>
      <c r="G97" s="3">
        <v>27654</v>
      </c>
      <c r="H97" s="8">
        <v>15</v>
      </c>
      <c r="I97" s="60">
        <v>6</v>
      </c>
      <c r="J97" s="9">
        <v>1</v>
      </c>
      <c r="K97" s="9">
        <v>1</v>
      </c>
      <c r="L97" s="9">
        <v>5</v>
      </c>
      <c r="M97" s="9">
        <v>3</v>
      </c>
      <c r="N97" s="9">
        <v>2</v>
      </c>
      <c r="O97" s="9">
        <v>3</v>
      </c>
    </row>
    <row r="98" spans="1:15" x14ac:dyDescent="0.35">
      <c r="A98" s="1">
        <v>45107</v>
      </c>
      <c r="B98" t="s">
        <v>1</v>
      </c>
      <c r="C98" t="s">
        <v>90</v>
      </c>
      <c r="D98" t="s">
        <v>451</v>
      </c>
      <c r="E98" t="s">
        <v>452</v>
      </c>
      <c r="F98" s="3">
        <v>13620</v>
      </c>
      <c r="G98" s="3">
        <v>13620</v>
      </c>
      <c r="H98" s="8">
        <v>15</v>
      </c>
      <c r="I98" s="60">
        <v>6</v>
      </c>
      <c r="J98" s="9">
        <v>2</v>
      </c>
      <c r="K98" s="9">
        <v>2</v>
      </c>
      <c r="L98" s="9">
        <v>3</v>
      </c>
      <c r="M98" s="9">
        <v>3</v>
      </c>
      <c r="N98" s="9">
        <v>2</v>
      </c>
      <c r="O98" s="9">
        <v>3</v>
      </c>
    </row>
    <row r="99" spans="1:15" x14ac:dyDescent="0.35">
      <c r="A99" s="1">
        <v>45107</v>
      </c>
      <c r="B99" t="s">
        <v>1</v>
      </c>
      <c r="C99" t="s">
        <v>90</v>
      </c>
      <c r="D99" t="s">
        <v>459</v>
      </c>
      <c r="E99" t="s">
        <v>460</v>
      </c>
      <c r="F99" s="3">
        <v>24872</v>
      </c>
      <c r="G99" s="3">
        <v>24872</v>
      </c>
      <c r="H99" s="8">
        <v>15</v>
      </c>
      <c r="I99" s="60">
        <v>6</v>
      </c>
      <c r="J99" s="9">
        <v>1</v>
      </c>
      <c r="K99" s="9">
        <v>2</v>
      </c>
      <c r="L99" s="9">
        <v>3</v>
      </c>
      <c r="M99" s="9">
        <v>3</v>
      </c>
      <c r="N99" s="9">
        <v>3</v>
      </c>
      <c r="O99" s="9">
        <v>3</v>
      </c>
    </row>
    <row r="100" spans="1:15" x14ac:dyDescent="0.35">
      <c r="A100" s="1">
        <v>45107</v>
      </c>
      <c r="B100" t="s">
        <v>1</v>
      </c>
      <c r="C100" t="s">
        <v>90</v>
      </c>
      <c r="D100" t="s">
        <v>469</v>
      </c>
      <c r="E100" t="s">
        <v>470</v>
      </c>
      <c r="F100" s="3">
        <v>19081</v>
      </c>
      <c r="G100" s="3">
        <v>19081</v>
      </c>
      <c r="H100" s="8">
        <v>15</v>
      </c>
      <c r="I100" s="60">
        <v>6</v>
      </c>
      <c r="J100" s="9">
        <v>2</v>
      </c>
      <c r="K100" s="9">
        <v>3</v>
      </c>
      <c r="L100" s="9">
        <v>2</v>
      </c>
      <c r="M100" s="9">
        <v>3</v>
      </c>
      <c r="N100" s="9">
        <v>2</v>
      </c>
      <c r="O100" s="9">
        <v>3</v>
      </c>
    </row>
    <row r="101" spans="1:15" x14ac:dyDescent="0.35">
      <c r="A101" s="1">
        <v>45107</v>
      </c>
      <c r="B101" t="s">
        <v>1</v>
      </c>
      <c r="C101" t="s">
        <v>90</v>
      </c>
      <c r="D101" t="s">
        <v>479</v>
      </c>
      <c r="E101" t="s">
        <v>480</v>
      </c>
      <c r="F101" s="3">
        <v>27503</v>
      </c>
      <c r="G101" s="3">
        <v>27503</v>
      </c>
      <c r="H101" s="8">
        <v>15</v>
      </c>
      <c r="I101" s="60">
        <v>5</v>
      </c>
      <c r="J101" s="9">
        <v>0</v>
      </c>
      <c r="K101" s="9">
        <v>2</v>
      </c>
      <c r="L101" s="9">
        <v>5</v>
      </c>
      <c r="M101" s="9">
        <v>3</v>
      </c>
      <c r="N101" s="9">
        <v>2</v>
      </c>
      <c r="O101" s="9">
        <v>3</v>
      </c>
    </row>
    <row r="102" spans="1:15" x14ac:dyDescent="0.35">
      <c r="A102" s="1">
        <v>45107</v>
      </c>
      <c r="B102" t="s">
        <v>1</v>
      </c>
      <c r="C102" t="s">
        <v>93</v>
      </c>
      <c r="D102" t="s">
        <v>487</v>
      </c>
      <c r="E102" t="s">
        <v>488</v>
      </c>
      <c r="F102" s="3">
        <v>1770</v>
      </c>
      <c r="G102" s="3">
        <v>1770</v>
      </c>
      <c r="H102" s="8">
        <v>15</v>
      </c>
      <c r="I102" s="60">
        <v>4</v>
      </c>
      <c r="J102" s="9">
        <v>0</v>
      </c>
      <c r="K102" s="9">
        <v>0</v>
      </c>
      <c r="L102" s="9">
        <v>2</v>
      </c>
      <c r="M102" s="9">
        <v>3</v>
      </c>
      <c r="N102" s="9">
        <v>6</v>
      </c>
      <c r="O102" s="9">
        <v>4</v>
      </c>
    </row>
    <row r="103" spans="1:15" x14ac:dyDescent="0.35">
      <c r="A103" s="1">
        <v>45107</v>
      </c>
      <c r="B103" t="s">
        <v>1</v>
      </c>
      <c r="C103" t="s">
        <v>93</v>
      </c>
      <c r="D103" t="s">
        <v>495</v>
      </c>
      <c r="E103" t="s">
        <v>496</v>
      </c>
      <c r="F103" s="3">
        <v>1174</v>
      </c>
      <c r="G103" s="3">
        <v>1174</v>
      </c>
      <c r="H103" s="8">
        <v>15</v>
      </c>
      <c r="I103" s="60">
        <v>3</v>
      </c>
      <c r="J103" s="9">
        <v>0</v>
      </c>
      <c r="K103" s="9">
        <v>0</v>
      </c>
      <c r="L103" s="9">
        <v>0</v>
      </c>
      <c r="M103" s="9">
        <v>3</v>
      </c>
      <c r="N103" s="9">
        <v>7</v>
      </c>
      <c r="O103" s="9">
        <v>5</v>
      </c>
    </row>
    <row r="104" spans="1:15" x14ac:dyDescent="0.35">
      <c r="A104" s="1">
        <v>45107</v>
      </c>
      <c r="B104" t="s">
        <v>1</v>
      </c>
      <c r="C104" t="s">
        <v>93</v>
      </c>
      <c r="D104" t="s">
        <v>525</v>
      </c>
      <c r="E104" t="s">
        <v>526</v>
      </c>
      <c r="F104" s="3">
        <v>301</v>
      </c>
      <c r="G104" s="3">
        <v>301</v>
      </c>
      <c r="H104" s="8">
        <v>15</v>
      </c>
      <c r="I104" s="60">
        <v>4</v>
      </c>
      <c r="J104" s="9">
        <v>0</v>
      </c>
      <c r="K104" s="9">
        <v>0</v>
      </c>
      <c r="L104" s="9">
        <v>1</v>
      </c>
      <c r="M104" s="9">
        <v>3</v>
      </c>
      <c r="N104" s="9">
        <v>6</v>
      </c>
      <c r="O104" s="9">
        <v>5</v>
      </c>
    </row>
    <row r="105" spans="1:15" x14ac:dyDescent="0.35">
      <c r="A105" s="1">
        <v>45107</v>
      </c>
      <c r="B105" t="s">
        <v>1</v>
      </c>
      <c r="C105" t="s">
        <v>90</v>
      </c>
      <c r="D105" t="s">
        <v>91</v>
      </c>
      <c r="E105" t="s">
        <v>92</v>
      </c>
      <c r="F105" s="3">
        <v>13532</v>
      </c>
      <c r="G105" s="3">
        <v>13532</v>
      </c>
      <c r="H105" s="8">
        <v>14</v>
      </c>
      <c r="I105" s="60">
        <v>5</v>
      </c>
      <c r="J105" s="9">
        <v>0</v>
      </c>
      <c r="K105" s="9">
        <v>2</v>
      </c>
      <c r="L105" s="9">
        <v>1</v>
      </c>
      <c r="M105" s="9">
        <v>3</v>
      </c>
      <c r="N105" s="9">
        <v>4</v>
      </c>
      <c r="O105" s="9">
        <v>4</v>
      </c>
    </row>
    <row r="106" spans="1:15" x14ac:dyDescent="0.35">
      <c r="A106" s="1">
        <v>45107</v>
      </c>
      <c r="B106" t="s">
        <v>1</v>
      </c>
      <c r="C106" t="s">
        <v>90</v>
      </c>
      <c r="D106" t="s">
        <v>109</v>
      </c>
      <c r="E106" t="s">
        <v>110</v>
      </c>
      <c r="F106" s="3">
        <v>5694</v>
      </c>
      <c r="G106" s="3">
        <v>5694</v>
      </c>
      <c r="H106" s="8">
        <v>14</v>
      </c>
      <c r="I106" s="60">
        <v>6</v>
      </c>
      <c r="J106" s="9">
        <v>1</v>
      </c>
      <c r="K106" s="9">
        <v>1</v>
      </c>
      <c r="L106" s="9">
        <v>1</v>
      </c>
      <c r="M106" s="9">
        <v>3</v>
      </c>
      <c r="N106" s="9">
        <v>4</v>
      </c>
      <c r="O106" s="9">
        <v>4</v>
      </c>
    </row>
    <row r="107" spans="1:15" x14ac:dyDescent="0.35">
      <c r="A107" s="1">
        <v>45107</v>
      </c>
      <c r="B107" t="s">
        <v>1</v>
      </c>
      <c r="C107" t="s">
        <v>90</v>
      </c>
      <c r="D107" t="s">
        <v>124</v>
      </c>
      <c r="E107" t="s">
        <v>125</v>
      </c>
      <c r="F107" s="3">
        <v>18837</v>
      </c>
      <c r="G107" s="3">
        <v>18837</v>
      </c>
      <c r="H107" s="8">
        <v>14</v>
      </c>
      <c r="I107" s="60">
        <v>5</v>
      </c>
      <c r="J107" s="9">
        <v>0</v>
      </c>
      <c r="K107" s="9">
        <v>2</v>
      </c>
      <c r="L107" s="9">
        <v>3</v>
      </c>
      <c r="M107" s="9">
        <v>3</v>
      </c>
      <c r="N107" s="9">
        <v>3</v>
      </c>
      <c r="O107" s="9">
        <v>3</v>
      </c>
    </row>
    <row r="108" spans="1:15" x14ac:dyDescent="0.35">
      <c r="A108" s="1">
        <v>45107</v>
      </c>
      <c r="B108" t="s">
        <v>1</v>
      </c>
      <c r="C108" t="s">
        <v>90</v>
      </c>
      <c r="D108" t="s">
        <v>154</v>
      </c>
      <c r="E108" t="s">
        <v>155</v>
      </c>
      <c r="F108" s="3">
        <v>2612</v>
      </c>
      <c r="G108" s="3">
        <v>2612</v>
      </c>
      <c r="H108" s="8">
        <v>14</v>
      </c>
      <c r="I108" s="60">
        <v>4</v>
      </c>
      <c r="J108" s="9">
        <v>0</v>
      </c>
      <c r="K108" s="9">
        <v>0</v>
      </c>
      <c r="L108" s="9">
        <v>3</v>
      </c>
      <c r="M108" s="9">
        <v>3</v>
      </c>
      <c r="N108" s="9">
        <v>4</v>
      </c>
      <c r="O108" s="9">
        <v>4</v>
      </c>
    </row>
    <row r="109" spans="1:15" x14ac:dyDescent="0.35">
      <c r="A109" s="1">
        <v>45107</v>
      </c>
      <c r="B109" t="s">
        <v>1</v>
      </c>
      <c r="C109" t="s">
        <v>90</v>
      </c>
      <c r="D109" t="s">
        <v>191</v>
      </c>
      <c r="E109" t="s">
        <v>192</v>
      </c>
      <c r="F109" s="3">
        <v>2171</v>
      </c>
      <c r="G109" s="3">
        <v>2171</v>
      </c>
      <c r="H109" s="8">
        <v>14</v>
      </c>
      <c r="I109" s="60">
        <v>4</v>
      </c>
      <c r="J109" s="9">
        <v>0</v>
      </c>
      <c r="K109" s="9">
        <v>0</v>
      </c>
      <c r="L109" s="9">
        <v>3</v>
      </c>
      <c r="M109" s="9">
        <v>3</v>
      </c>
      <c r="N109" s="9">
        <v>4</v>
      </c>
      <c r="O109" s="9">
        <v>4</v>
      </c>
    </row>
    <row r="110" spans="1:15" x14ac:dyDescent="0.35">
      <c r="A110" s="1">
        <v>45107</v>
      </c>
      <c r="B110" t="s">
        <v>1</v>
      </c>
      <c r="C110" t="s">
        <v>93</v>
      </c>
      <c r="D110" t="s">
        <v>193</v>
      </c>
      <c r="E110" t="s">
        <v>194</v>
      </c>
      <c r="F110" s="3">
        <v>572</v>
      </c>
      <c r="G110" s="3">
        <v>572</v>
      </c>
      <c r="H110" s="8">
        <v>14</v>
      </c>
      <c r="I110" s="60">
        <v>3</v>
      </c>
      <c r="J110" s="9">
        <v>0</v>
      </c>
      <c r="K110" s="9">
        <v>0</v>
      </c>
      <c r="L110" s="9">
        <v>0</v>
      </c>
      <c r="M110" s="9">
        <v>3</v>
      </c>
      <c r="N110" s="9">
        <v>6</v>
      </c>
      <c r="O110" s="9">
        <v>5</v>
      </c>
    </row>
    <row r="111" spans="1:15" x14ac:dyDescent="0.35">
      <c r="A111" s="1">
        <v>45107</v>
      </c>
      <c r="B111" t="s">
        <v>1</v>
      </c>
      <c r="C111" t="s">
        <v>90</v>
      </c>
      <c r="D111" t="s">
        <v>265</v>
      </c>
      <c r="E111" t="s">
        <v>266</v>
      </c>
      <c r="F111" s="3">
        <v>1043</v>
      </c>
      <c r="G111" s="3">
        <v>1043</v>
      </c>
      <c r="H111" s="8">
        <v>14</v>
      </c>
      <c r="I111" s="60">
        <v>4</v>
      </c>
      <c r="J111" s="9">
        <v>0</v>
      </c>
      <c r="K111" s="9">
        <v>1</v>
      </c>
      <c r="L111" s="9">
        <v>0</v>
      </c>
      <c r="M111" s="9">
        <v>3</v>
      </c>
      <c r="N111" s="9">
        <v>6</v>
      </c>
      <c r="O111" s="9">
        <v>4</v>
      </c>
    </row>
    <row r="112" spans="1:15" x14ac:dyDescent="0.35">
      <c r="A112" s="1">
        <v>45107</v>
      </c>
      <c r="B112" t="s">
        <v>1</v>
      </c>
      <c r="C112" t="s">
        <v>93</v>
      </c>
      <c r="D112" t="s">
        <v>271</v>
      </c>
      <c r="E112" t="s">
        <v>272</v>
      </c>
      <c r="F112" s="3">
        <v>7016</v>
      </c>
      <c r="G112" s="3">
        <v>7016</v>
      </c>
      <c r="H112" s="8">
        <v>14</v>
      </c>
      <c r="I112" s="60">
        <v>5</v>
      </c>
      <c r="J112" s="9">
        <v>0</v>
      </c>
      <c r="K112" s="9">
        <v>2</v>
      </c>
      <c r="L112" s="9">
        <v>3</v>
      </c>
      <c r="M112" s="9">
        <v>3</v>
      </c>
      <c r="N112" s="9">
        <v>2</v>
      </c>
      <c r="O112" s="9">
        <v>4</v>
      </c>
    </row>
    <row r="113" spans="1:15" x14ac:dyDescent="0.35">
      <c r="A113" s="1">
        <v>45107</v>
      </c>
      <c r="B113" t="s">
        <v>1</v>
      </c>
      <c r="C113" t="s">
        <v>93</v>
      </c>
      <c r="D113" t="s">
        <v>325</v>
      </c>
      <c r="E113" t="s">
        <v>326</v>
      </c>
      <c r="F113" s="3">
        <v>974</v>
      </c>
      <c r="G113" s="3">
        <v>974</v>
      </c>
      <c r="H113" s="8">
        <v>14</v>
      </c>
      <c r="I113" s="60">
        <v>4</v>
      </c>
      <c r="J113" s="9">
        <v>0</v>
      </c>
      <c r="K113" s="9">
        <v>0</v>
      </c>
      <c r="L113" s="9">
        <v>3</v>
      </c>
      <c r="M113" s="9">
        <v>3</v>
      </c>
      <c r="N113" s="9">
        <v>4</v>
      </c>
      <c r="O113" s="9">
        <v>4</v>
      </c>
    </row>
    <row r="114" spans="1:15" x14ac:dyDescent="0.35">
      <c r="A114" s="1">
        <v>45107</v>
      </c>
      <c r="B114" t="s">
        <v>1</v>
      </c>
      <c r="C114" t="s">
        <v>106</v>
      </c>
      <c r="D114" t="s">
        <v>343</v>
      </c>
      <c r="E114" t="s">
        <v>344</v>
      </c>
      <c r="F114" s="3">
        <v>135</v>
      </c>
      <c r="G114" s="3">
        <v>135</v>
      </c>
      <c r="H114" s="8">
        <v>14</v>
      </c>
      <c r="I114" s="60">
        <v>4</v>
      </c>
      <c r="J114" s="9">
        <v>0</v>
      </c>
      <c r="K114" s="9">
        <v>0</v>
      </c>
      <c r="L114" s="9">
        <v>1</v>
      </c>
      <c r="M114" s="9">
        <v>3</v>
      </c>
      <c r="N114" s="9">
        <v>5</v>
      </c>
      <c r="O114" s="9">
        <v>5</v>
      </c>
    </row>
    <row r="115" spans="1:15" x14ac:dyDescent="0.35">
      <c r="A115" s="1">
        <v>45107</v>
      </c>
      <c r="B115" t="s">
        <v>1</v>
      </c>
      <c r="C115" t="s">
        <v>90</v>
      </c>
      <c r="D115" t="s">
        <v>359</v>
      </c>
      <c r="E115" t="s">
        <v>360</v>
      </c>
      <c r="F115" s="3">
        <v>14921</v>
      </c>
      <c r="G115" s="3">
        <v>14921</v>
      </c>
      <c r="H115" s="8">
        <v>14</v>
      </c>
      <c r="I115" s="60">
        <v>6</v>
      </c>
      <c r="J115" s="9">
        <v>1</v>
      </c>
      <c r="K115" s="9">
        <v>1</v>
      </c>
      <c r="L115" s="9">
        <v>2</v>
      </c>
      <c r="M115" s="9">
        <v>3</v>
      </c>
      <c r="N115" s="9">
        <v>4</v>
      </c>
      <c r="O115" s="9">
        <v>3</v>
      </c>
    </row>
    <row r="116" spans="1:15" x14ac:dyDescent="0.35">
      <c r="A116" s="1">
        <v>45107</v>
      </c>
      <c r="B116" t="s">
        <v>1</v>
      </c>
      <c r="C116" t="s">
        <v>90</v>
      </c>
      <c r="D116" t="s">
        <v>363</v>
      </c>
      <c r="E116" t="s">
        <v>364</v>
      </c>
      <c r="F116" s="3">
        <v>14150</v>
      </c>
      <c r="G116" s="3">
        <v>14150</v>
      </c>
      <c r="H116" s="8">
        <v>14</v>
      </c>
      <c r="I116" s="60">
        <v>6</v>
      </c>
      <c r="J116" s="9">
        <v>2</v>
      </c>
      <c r="K116" s="9">
        <v>2</v>
      </c>
      <c r="L116" s="9">
        <v>2</v>
      </c>
      <c r="M116" s="9">
        <v>3</v>
      </c>
      <c r="N116" s="9">
        <v>2</v>
      </c>
      <c r="O116" s="9">
        <v>3</v>
      </c>
    </row>
    <row r="117" spans="1:15" x14ac:dyDescent="0.35">
      <c r="A117" s="1">
        <v>45107</v>
      </c>
      <c r="B117" t="s">
        <v>1</v>
      </c>
      <c r="C117" t="s">
        <v>90</v>
      </c>
      <c r="D117" t="s">
        <v>367</v>
      </c>
      <c r="E117" t="s">
        <v>368</v>
      </c>
      <c r="F117" s="3">
        <v>9576</v>
      </c>
      <c r="G117" s="3">
        <v>9576</v>
      </c>
      <c r="H117" s="8">
        <v>14</v>
      </c>
      <c r="I117" s="60">
        <v>6</v>
      </c>
      <c r="J117" s="9">
        <v>1</v>
      </c>
      <c r="K117" s="9">
        <v>1</v>
      </c>
      <c r="L117" s="9">
        <v>3</v>
      </c>
      <c r="M117" s="9">
        <v>3</v>
      </c>
      <c r="N117" s="9">
        <v>3</v>
      </c>
      <c r="O117" s="9">
        <v>3</v>
      </c>
    </row>
    <row r="118" spans="1:15" x14ac:dyDescent="0.35">
      <c r="A118" s="1">
        <v>45107</v>
      </c>
      <c r="B118" t="s">
        <v>1</v>
      </c>
      <c r="C118" t="s">
        <v>90</v>
      </c>
      <c r="D118" t="s">
        <v>375</v>
      </c>
      <c r="E118" t="s">
        <v>376</v>
      </c>
      <c r="F118" s="3">
        <v>7167</v>
      </c>
      <c r="G118" s="3">
        <v>7167</v>
      </c>
      <c r="H118" s="8">
        <v>14</v>
      </c>
      <c r="I118" s="60">
        <v>6</v>
      </c>
      <c r="J118" s="9">
        <v>2</v>
      </c>
      <c r="K118" s="9">
        <v>1</v>
      </c>
      <c r="L118" s="9">
        <v>3</v>
      </c>
      <c r="M118" s="9">
        <v>3</v>
      </c>
      <c r="N118" s="9">
        <v>2</v>
      </c>
      <c r="O118" s="9">
        <v>3</v>
      </c>
    </row>
    <row r="119" spans="1:15" x14ac:dyDescent="0.35">
      <c r="A119" s="1">
        <v>45107</v>
      </c>
      <c r="B119" t="s">
        <v>1</v>
      </c>
      <c r="C119" t="s">
        <v>93</v>
      </c>
      <c r="D119" t="s">
        <v>389</v>
      </c>
      <c r="E119" t="s">
        <v>390</v>
      </c>
      <c r="F119" s="3">
        <v>1611</v>
      </c>
      <c r="G119" s="3">
        <v>1611</v>
      </c>
      <c r="H119" s="8">
        <v>14</v>
      </c>
      <c r="I119" s="60">
        <v>4</v>
      </c>
      <c r="J119" s="9">
        <v>0</v>
      </c>
      <c r="K119" s="9">
        <v>0</v>
      </c>
      <c r="L119" s="9">
        <v>2</v>
      </c>
      <c r="M119" s="9">
        <v>3</v>
      </c>
      <c r="N119" s="9">
        <v>5</v>
      </c>
      <c r="O119" s="9">
        <v>4</v>
      </c>
    </row>
    <row r="120" spans="1:15" x14ac:dyDescent="0.35">
      <c r="A120" s="1">
        <v>45107</v>
      </c>
      <c r="B120" t="s">
        <v>1</v>
      </c>
      <c r="C120" t="s">
        <v>90</v>
      </c>
      <c r="D120" t="s">
        <v>397</v>
      </c>
      <c r="E120" t="s">
        <v>398</v>
      </c>
      <c r="F120" s="3">
        <v>14195</v>
      </c>
      <c r="G120" s="3">
        <v>14195</v>
      </c>
      <c r="H120" s="8">
        <v>14</v>
      </c>
      <c r="I120" s="60">
        <v>6</v>
      </c>
      <c r="J120" s="9">
        <v>1</v>
      </c>
      <c r="K120" s="9">
        <v>1</v>
      </c>
      <c r="L120" s="9">
        <v>3</v>
      </c>
      <c r="M120" s="9">
        <v>3</v>
      </c>
      <c r="N120" s="9">
        <v>3</v>
      </c>
      <c r="O120" s="9">
        <v>3</v>
      </c>
    </row>
    <row r="121" spans="1:15" x14ac:dyDescent="0.35">
      <c r="A121" s="1">
        <v>45107</v>
      </c>
      <c r="B121" t="s">
        <v>1</v>
      </c>
      <c r="C121" t="s">
        <v>90</v>
      </c>
      <c r="D121" t="s">
        <v>403</v>
      </c>
      <c r="E121" t="s">
        <v>404</v>
      </c>
      <c r="F121" s="3">
        <v>8973</v>
      </c>
      <c r="G121" s="3">
        <v>8973</v>
      </c>
      <c r="H121" s="8">
        <v>14</v>
      </c>
      <c r="I121" s="60">
        <v>5</v>
      </c>
      <c r="J121" s="9">
        <v>0</v>
      </c>
      <c r="K121" s="9">
        <v>2</v>
      </c>
      <c r="L121" s="9">
        <v>3</v>
      </c>
      <c r="M121" s="9">
        <v>3</v>
      </c>
      <c r="N121" s="9">
        <v>3</v>
      </c>
      <c r="O121" s="9">
        <v>3</v>
      </c>
    </row>
    <row r="122" spans="1:15" x14ac:dyDescent="0.35">
      <c r="A122" s="1">
        <v>45107</v>
      </c>
      <c r="B122" t="s">
        <v>1</v>
      </c>
      <c r="C122" t="s">
        <v>93</v>
      </c>
      <c r="D122" t="s">
        <v>405</v>
      </c>
      <c r="E122" t="s">
        <v>406</v>
      </c>
      <c r="F122" s="3">
        <v>568</v>
      </c>
      <c r="G122" s="3">
        <v>568</v>
      </c>
      <c r="H122" s="8">
        <v>14</v>
      </c>
      <c r="I122" s="60">
        <v>5</v>
      </c>
      <c r="J122" s="9">
        <v>0</v>
      </c>
      <c r="K122" s="9">
        <v>2</v>
      </c>
      <c r="L122" s="9">
        <v>1</v>
      </c>
      <c r="M122" s="9">
        <v>3</v>
      </c>
      <c r="N122" s="9">
        <v>4</v>
      </c>
      <c r="O122" s="9">
        <v>4</v>
      </c>
    </row>
    <row r="123" spans="1:15" x14ac:dyDescent="0.35">
      <c r="A123" s="1">
        <v>45107</v>
      </c>
      <c r="B123" t="s">
        <v>1</v>
      </c>
      <c r="C123" t="s">
        <v>106</v>
      </c>
      <c r="D123" t="s">
        <v>437</v>
      </c>
      <c r="E123" t="s">
        <v>438</v>
      </c>
      <c r="F123" s="3">
        <v>3119</v>
      </c>
      <c r="G123" s="3">
        <v>3119</v>
      </c>
      <c r="H123" s="8">
        <v>14</v>
      </c>
      <c r="I123" s="60">
        <v>6</v>
      </c>
      <c r="J123" s="9">
        <v>2</v>
      </c>
      <c r="K123" s="9">
        <v>1</v>
      </c>
      <c r="L123" s="9">
        <v>1</v>
      </c>
      <c r="M123" s="9">
        <v>3</v>
      </c>
      <c r="N123" s="9">
        <v>3</v>
      </c>
      <c r="O123" s="9">
        <v>4</v>
      </c>
    </row>
    <row r="124" spans="1:15" x14ac:dyDescent="0.35">
      <c r="A124" s="1">
        <v>45107</v>
      </c>
      <c r="B124" t="s">
        <v>1</v>
      </c>
      <c r="C124" t="s">
        <v>90</v>
      </c>
      <c r="D124" t="s">
        <v>457</v>
      </c>
      <c r="E124" t="s">
        <v>458</v>
      </c>
      <c r="F124" s="3">
        <v>19208</v>
      </c>
      <c r="G124" s="3">
        <v>19208</v>
      </c>
      <c r="H124" s="8">
        <v>14</v>
      </c>
      <c r="I124" s="60">
        <v>6</v>
      </c>
      <c r="J124" s="9">
        <v>2</v>
      </c>
      <c r="K124" s="9">
        <v>2</v>
      </c>
      <c r="L124" s="9">
        <v>2</v>
      </c>
      <c r="M124" s="9">
        <v>3</v>
      </c>
      <c r="N124" s="9">
        <v>2</v>
      </c>
      <c r="O124" s="9">
        <v>3</v>
      </c>
    </row>
    <row r="125" spans="1:15" x14ac:dyDescent="0.35">
      <c r="A125" s="1">
        <v>45107</v>
      </c>
      <c r="B125" t="s">
        <v>1</v>
      </c>
      <c r="C125" t="s">
        <v>90</v>
      </c>
      <c r="D125" t="s">
        <v>461</v>
      </c>
      <c r="E125" t="s">
        <v>462</v>
      </c>
      <c r="F125" s="3">
        <v>23500</v>
      </c>
      <c r="G125" s="3">
        <v>23500</v>
      </c>
      <c r="H125" s="8">
        <v>14</v>
      </c>
      <c r="I125" s="60">
        <v>6</v>
      </c>
      <c r="J125" s="9">
        <v>2</v>
      </c>
      <c r="K125" s="9">
        <v>2</v>
      </c>
      <c r="L125" s="9">
        <v>2</v>
      </c>
      <c r="M125" s="9">
        <v>3</v>
      </c>
      <c r="N125" s="9">
        <v>2</v>
      </c>
      <c r="O125" s="9">
        <v>3</v>
      </c>
    </row>
    <row r="126" spans="1:15" x14ac:dyDescent="0.35">
      <c r="A126" s="1">
        <v>45107</v>
      </c>
      <c r="B126" t="s">
        <v>1</v>
      </c>
      <c r="C126" t="s">
        <v>90</v>
      </c>
      <c r="D126" t="s">
        <v>467</v>
      </c>
      <c r="E126" t="s">
        <v>468</v>
      </c>
      <c r="F126" s="3">
        <v>26703</v>
      </c>
      <c r="G126" s="3">
        <v>26703</v>
      </c>
      <c r="H126" s="8">
        <v>14</v>
      </c>
      <c r="I126" s="60">
        <v>6</v>
      </c>
      <c r="J126" s="9">
        <v>1</v>
      </c>
      <c r="K126" s="9">
        <v>2</v>
      </c>
      <c r="L126" s="9">
        <v>3</v>
      </c>
      <c r="M126" s="9">
        <v>3</v>
      </c>
      <c r="N126" s="9">
        <v>2</v>
      </c>
      <c r="O126" s="9">
        <v>3</v>
      </c>
    </row>
    <row r="127" spans="1:15" x14ac:dyDescent="0.35">
      <c r="A127" s="1">
        <v>45107</v>
      </c>
      <c r="B127" t="s">
        <v>1</v>
      </c>
      <c r="C127" t="s">
        <v>90</v>
      </c>
      <c r="D127" t="s">
        <v>471</v>
      </c>
      <c r="E127" t="s">
        <v>472</v>
      </c>
      <c r="F127" s="3">
        <v>30628</v>
      </c>
      <c r="G127" s="3">
        <v>30628</v>
      </c>
      <c r="H127" s="8">
        <v>14</v>
      </c>
      <c r="I127" s="60">
        <v>6</v>
      </c>
      <c r="J127" s="9">
        <v>1</v>
      </c>
      <c r="K127" s="9">
        <v>2</v>
      </c>
      <c r="L127" s="9">
        <v>3</v>
      </c>
      <c r="M127" s="9">
        <v>3</v>
      </c>
      <c r="N127" s="9">
        <v>2</v>
      </c>
      <c r="O127" s="9">
        <v>3</v>
      </c>
    </row>
    <row r="128" spans="1:15" x14ac:dyDescent="0.35">
      <c r="A128" s="1">
        <v>45107</v>
      </c>
      <c r="B128" t="s">
        <v>1</v>
      </c>
      <c r="C128" t="s">
        <v>106</v>
      </c>
      <c r="D128" t="s">
        <v>501</v>
      </c>
      <c r="E128" t="s">
        <v>502</v>
      </c>
      <c r="F128" s="3">
        <v>3913</v>
      </c>
      <c r="G128" s="3">
        <v>3913</v>
      </c>
      <c r="H128" s="8">
        <v>14</v>
      </c>
      <c r="I128" s="60">
        <v>5</v>
      </c>
      <c r="J128" s="9">
        <v>0</v>
      </c>
      <c r="K128" s="9">
        <v>1</v>
      </c>
      <c r="L128" s="9">
        <v>3</v>
      </c>
      <c r="M128" s="9">
        <v>3</v>
      </c>
      <c r="N128" s="9">
        <v>3</v>
      </c>
      <c r="O128" s="9">
        <v>4</v>
      </c>
    </row>
    <row r="129" spans="1:15" x14ac:dyDescent="0.35">
      <c r="A129" s="1">
        <v>45107</v>
      </c>
      <c r="B129" t="s">
        <v>1</v>
      </c>
      <c r="C129" t="s">
        <v>93</v>
      </c>
      <c r="D129" t="s">
        <v>515</v>
      </c>
      <c r="E129" t="s">
        <v>516</v>
      </c>
      <c r="F129" s="3">
        <v>2408</v>
      </c>
      <c r="G129" s="3">
        <v>2408</v>
      </c>
      <c r="H129" s="8">
        <v>14</v>
      </c>
      <c r="I129" s="60">
        <v>5</v>
      </c>
      <c r="J129" s="9">
        <v>1</v>
      </c>
      <c r="K129" s="9">
        <v>0</v>
      </c>
      <c r="L129" s="9">
        <v>2</v>
      </c>
      <c r="M129" s="9">
        <v>3</v>
      </c>
      <c r="N129" s="9">
        <v>5</v>
      </c>
      <c r="O129" s="9">
        <v>3</v>
      </c>
    </row>
    <row r="130" spans="1:15" x14ac:dyDescent="0.35">
      <c r="A130" s="1">
        <v>45107</v>
      </c>
      <c r="B130" t="s">
        <v>1</v>
      </c>
      <c r="C130" t="s">
        <v>90</v>
      </c>
      <c r="D130" t="s">
        <v>176</v>
      </c>
      <c r="E130" t="s">
        <v>177</v>
      </c>
      <c r="F130" s="3">
        <v>5789</v>
      </c>
      <c r="G130" s="3">
        <v>5789</v>
      </c>
      <c r="H130" s="8">
        <v>13</v>
      </c>
      <c r="I130" s="60">
        <v>5</v>
      </c>
      <c r="J130" s="9">
        <v>0</v>
      </c>
      <c r="K130" s="9">
        <v>1</v>
      </c>
      <c r="L130" s="9">
        <v>2</v>
      </c>
      <c r="M130" s="9">
        <v>3</v>
      </c>
      <c r="N130" s="9">
        <v>3</v>
      </c>
      <c r="O130" s="9">
        <v>4</v>
      </c>
    </row>
    <row r="131" spans="1:15" x14ac:dyDescent="0.35">
      <c r="A131" s="1">
        <v>45107</v>
      </c>
      <c r="B131" t="s">
        <v>1</v>
      </c>
      <c r="C131" t="s">
        <v>90</v>
      </c>
      <c r="D131" t="s">
        <v>183</v>
      </c>
      <c r="E131" t="s">
        <v>184</v>
      </c>
      <c r="F131" s="3">
        <v>9150</v>
      </c>
      <c r="G131" s="3">
        <v>9150</v>
      </c>
      <c r="H131" s="8">
        <v>13</v>
      </c>
      <c r="I131" s="60">
        <v>6</v>
      </c>
      <c r="J131" s="9">
        <v>1</v>
      </c>
      <c r="K131" s="9">
        <v>2</v>
      </c>
      <c r="L131" s="9">
        <v>2</v>
      </c>
      <c r="M131" s="9">
        <v>3</v>
      </c>
      <c r="N131" s="9">
        <v>2</v>
      </c>
      <c r="O131" s="9">
        <v>3</v>
      </c>
    </row>
    <row r="132" spans="1:15" x14ac:dyDescent="0.35">
      <c r="A132" s="1">
        <v>45107</v>
      </c>
      <c r="B132" t="s">
        <v>1</v>
      </c>
      <c r="C132" t="s">
        <v>106</v>
      </c>
      <c r="D132" t="s">
        <v>185</v>
      </c>
      <c r="E132" t="s">
        <v>186</v>
      </c>
      <c r="F132" s="3">
        <v>627</v>
      </c>
      <c r="G132" s="3">
        <v>627</v>
      </c>
      <c r="H132" s="8">
        <v>13</v>
      </c>
      <c r="I132" s="60">
        <v>5</v>
      </c>
      <c r="J132" s="9">
        <v>0</v>
      </c>
      <c r="K132" s="9">
        <v>1</v>
      </c>
      <c r="L132" s="9">
        <v>1</v>
      </c>
      <c r="M132" s="9">
        <v>3</v>
      </c>
      <c r="N132" s="9">
        <v>4</v>
      </c>
      <c r="O132" s="9">
        <v>4</v>
      </c>
    </row>
    <row r="133" spans="1:15" x14ac:dyDescent="0.35">
      <c r="A133" s="1">
        <v>45107</v>
      </c>
      <c r="B133" t="s">
        <v>1</v>
      </c>
      <c r="C133" t="s">
        <v>90</v>
      </c>
      <c r="D133" t="s">
        <v>207</v>
      </c>
      <c r="E133" t="s">
        <v>208</v>
      </c>
      <c r="F133" s="3">
        <v>1104</v>
      </c>
      <c r="G133" s="3">
        <v>1104</v>
      </c>
      <c r="H133" s="8">
        <v>13</v>
      </c>
      <c r="I133" s="60">
        <v>5</v>
      </c>
      <c r="J133" s="9">
        <v>0</v>
      </c>
      <c r="K133" s="9">
        <v>1</v>
      </c>
      <c r="L133" s="9">
        <v>1</v>
      </c>
      <c r="M133" s="9">
        <v>3</v>
      </c>
      <c r="N133" s="9">
        <v>4</v>
      </c>
      <c r="O133" s="9">
        <v>4</v>
      </c>
    </row>
    <row r="134" spans="1:15" x14ac:dyDescent="0.35">
      <c r="A134" s="1">
        <v>45107</v>
      </c>
      <c r="B134" t="s">
        <v>1</v>
      </c>
      <c r="C134" t="s">
        <v>93</v>
      </c>
      <c r="D134" t="s">
        <v>209</v>
      </c>
      <c r="E134" t="s">
        <v>210</v>
      </c>
      <c r="F134" s="3">
        <v>268</v>
      </c>
      <c r="G134" s="3">
        <v>268</v>
      </c>
      <c r="H134" s="8">
        <v>13</v>
      </c>
      <c r="I134" s="60">
        <v>5</v>
      </c>
      <c r="J134" s="9">
        <v>1</v>
      </c>
      <c r="K134" s="9">
        <v>0</v>
      </c>
      <c r="L134" s="9">
        <v>1</v>
      </c>
      <c r="M134" s="9">
        <v>3</v>
      </c>
      <c r="N134" s="9">
        <v>4</v>
      </c>
      <c r="O134" s="9">
        <v>4</v>
      </c>
    </row>
    <row r="135" spans="1:15" x14ac:dyDescent="0.35">
      <c r="A135" s="1">
        <v>45107</v>
      </c>
      <c r="B135" t="s">
        <v>1</v>
      </c>
      <c r="C135" t="s">
        <v>117</v>
      </c>
      <c r="D135" t="s">
        <v>215</v>
      </c>
      <c r="E135" t="s">
        <v>216</v>
      </c>
      <c r="F135" s="3">
        <v>4932</v>
      </c>
      <c r="G135" s="3">
        <v>4932</v>
      </c>
      <c r="H135" s="8">
        <v>13</v>
      </c>
      <c r="I135" s="60">
        <v>5</v>
      </c>
      <c r="J135" s="9">
        <v>0</v>
      </c>
      <c r="K135" s="9">
        <v>1</v>
      </c>
      <c r="L135" s="9">
        <v>1</v>
      </c>
      <c r="M135" s="9">
        <v>3</v>
      </c>
      <c r="N135" s="9">
        <v>5</v>
      </c>
      <c r="O135" s="9">
        <v>3</v>
      </c>
    </row>
    <row r="136" spans="1:15" x14ac:dyDescent="0.35">
      <c r="A136" s="1">
        <v>45107</v>
      </c>
      <c r="B136" t="s">
        <v>1</v>
      </c>
      <c r="C136" t="s">
        <v>93</v>
      </c>
      <c r="D136" t="s">
        <v>269</v>
      </c>
      <c r="E136" t="s">
        <v>270</v>
      </c>
      <c r="F136" s="3">
        <v>552</v>
      </c>
      <c r="G136" s="3">
        <v>552</v>
      </c>
      <c r="H136" s="8">
        <v>13</v>
      </c>
      <c r="I136" s="60">
        <v>3</v>
      </c>
      <c r="J136" s="9">
        <v>0</v>
      </c>
      <c r="K136" s="9">
        <v>0</v>
      </c>
      <c r="L136" s="9">
        <v>0</v>
      </c>
      <c r="M136" s="9">
        <v>3</v>
      </c>
      <c r="N136" s="9">
        <v>5</v>
      </c>
      <c r="O136" s="9">
        <v>5</v>
      </c>
    </row>
    <row r="137" spans="1:15" x14ac:dyDescent="0.35">
      <c r="A137" s="1">
        <v>45107</v>
      </c>
      <c r="B137" t="s">
        <v>1</v>
      </c>
      <c r="C137" t="s">
        <v>106</v>
      </c>
      <c r="D137" t="s">
        <v>281</v>
      </c>
      <c r="E137" t="s">
        <v>282</v>
      </c>
      <c r="F137" s="3">
        <v>1057</v>
      </c>
      <c r="G137" s="3">
        <v>1057</v>
      </c>
      <c r="H137" s="8">
        <v>13</v>
      </c>
      <c r="I137" s="60">
        <v>5</v>
      </c>
      <c r="J137" s="9">
        <v>0</v>
      </c>
      <c r="K137" s="9">
        <v>1</v>
      </c>
      <c r="L137" s="9">
        <v>2</v>
      </c>
      <c r="M137" s="9">
        <v>3</v>
      </c>
      <c r="N137" s="9">
        <v>3</v>
      </c>
      <c r="O137" s="9">
        <v>4</v>
      </c>
    </row>
    <row r="138" spans="1:15" x14ac:dyDescent="0.35">
      <c r="A138" s="1">
        <v>45107</v>
      </c>
      <c r="B138" t="s">
        <v>1</v>
      </c>
      <c r="C138" t="s">
        <v>90</v>
      </c>
      <c r="D138" t="s">
        <v>295</v>
      </c>
      <c r="E138" t="s">
        <v>296</v>
      </c>
      <c r="F138" s="3">
        <v>6583</v>
      </c>
      <c r="G138" s="3">
        <v>6583</v>
      </c>
      <c r="H138" s="8">
        <v>13</v>
      </c>
      <c r="I138" s="60">
        <v>6</v>
      </c>
      <c r="J138" s="9">
        <v>1</v>
      </c>
      <c r="K138" s="9">
        <v>2</v>
      </c>
      <c r="L138" s="9">
        <v>2</v>
      </c>
      <c r="M138" s="9">
        <v>3</v>
      </c>
      <c r="N138" s="9">
        <v>2</v>
      </c>
      <c r="O138" s="9">
        <v>3</v>
      </c>
    </row>
    <row r="139" spans="1:15" x14ac:dyDescent="0.35">
      <c r="A139" s="1">
        <v>45107</v>
      </c>
      <c r="B139" t="s">
        <v>1</v>
      </c>
      <c r="C139" t="s">
        <v>93</v>
      </c>
      <c r="D139" t="s">
        <v>319</v>
      </c>
      <c r="E139" t="s">
        <v>320</v>
      </c>
      <c r="F139" s="3">
        <v>5695</v>
      </c>
      <c r="G139" s="3">
        <v>5695</v>
      </c>
      <c r="H139" s="8">
        <v>13</v>
      </c>
      <c r="I139" s="60">
        <v>5</v>
      </c>
      <c r="J139" s="9">
        <v>0</v>
      </c>
      <c r="K139" s="9">
        <v>1</v>
      </c>
      <c r="L139" s="9">
        <v>2</v>
      </c>
      <c r="M139" s="9">
        <v>3</v>
      </c>
      <c r="N139" s="9">
        <v>3</v>
      </c>
      <c r="O139" s="9">
        <v>4</v>
      </c>
    </row>
    <row r="140" spans="1:15" x14ac:dyDescent="0.35">
      <c r="A140" s="1">
        <v>45107</v>
      </c>
      <c r="B140" t="s">
        <v>1</v>
      </c>
      <c r="C140" t="s">
        <v>93</v>
      </c>
      <c r="D140" t="s">
        <v>347</v>
      </c>
      <c r="E140" t="s">
        <v>348</v>
      </c>
      <c r="F140" s="3">
        <v>1749</v>
      </c>
      <c r="G140" s="3">
        <v>1749</v>
      </c>
      <c r="H140" s="8">
        <v>13</v>
      </c>
      <c r="I140" s="60">
        <v>5</v>
      </c>
      <c r="J140" s="9">
        <v>0</v>
      </c>
      <c r="K140" s="9">
        <v>1</v>
      </c>
      <c r="L140" s="9">
        <v>2</v>
      </c>
      <c r="M140" s="9">
        <v>3</v>
      </c>
      <c r="N140" s="9">
        <v>3</v>
      </c>
      <c r="O140" s="9">
        <v>4</v>
      </c>
    </row>
    <row r="141" spans="1:15" x14ac:dyDescent="0.35">
      <c r="A141" s="1">
        <v>45107</v>
      </c>
      <c r="B141" t="s">
        <v>1</v>
      </c>
      <c r="C141" t="s">
        <v>106</v>
      </c>
      <c r="D141" t="s">
        <v>353</v>
      </c>
      <c r="E141" t="s">
        <v>354</v>
      </c>
      <c r="F141" s="3">
        <v>14811</v>
      </c>
      <c r="G141" s="3">
        <v>14811</v>
      </c>
      <c r="H141" s="8">
        <v>13</v>
      </c>
      <c r="I141" s="60">
        <v>5</v>
      </c>
      <c r="J141" s="9">
        <v>0</v>
      </c>
      <c r="K141" s="9">
        <v>2</v>
      </c>
      <c r="L141" s="9">
        <v>3</v>
      </c>
      <c r="M141" s="9">
        <v>3</v>
      </c>
      <c r="N141" s="9">
        <v>2</v>
      </c>
      <c r="O141" s="9">
        <v>3</v>
      </c>
    </row>
    <row r="142" spans="1:15" x14ac:dyDescent="0.35">
      <c r="A142" s="1">
        <v>45107</v>
      </c>
      <c r="B142" t="s">
        <v>1</v>
      </c>
      <c r="C142" t="s">
        <v>93</v>
      </c>
      <c r="D142" t="s">
        <v>373</v>
      </c>
      <c r="E142" t="s">
        <v>374</v>
      </c>
      <c r="F142" s="3">
        <v>1168</v>
      </c>
      <c r="G142" s="3">
        <v>1168</v>
      </c>
      <c r="H142" s="8">
        <v>13</v>
      </c>
      <c r="I142" s="60">
        <v>5</v>
      </c>
      <c r="J142" s="9">
        <v>0</v>
      </c>
      <c r="K142" s="9">
        <v>1</v>
      </c>
      <c r="L142" s="9">
        <v>2</v>
      </c>
      <c r="M142" s="9">
        <v>3</v>
      </c>
      <c r="N142" s="9">
        <v>3</v>
      </c>
      <c r="O142" s="9">
        <v>4</v>
      </c>
    </row>
    <row r="143" spans="1:15" x14ac:dyDescent="0.35">
      <c r="A143" s="1">
        <v>45107</v>
      </c>
      <c r="B143" t="s">
        <v>1</v>
      </c>
      <c r="C143" t="s">
        <v>90</v>
      </c>
      <c r="D143" t="s">
        <v>381</v>
      </c>
      <c r="E143" t="s">
        <v>382</v>
      </c>
      <c r="F143" s="3">
        <v>6841</v>
      </c>
      <c r="G143" s="3">
        <v>6841</v>
      </c>
      <c r="H143" s="8">
        <v>13</v>
      </c>
      <c r="I143" s="60">
        <v>6</v>
      </c>
      <c r="J143" s="9">
        <v>1</v>
      </c>
      <c r="K143" s="9">
        <v>1</v>
      </c>
      <c r="L143" s="9">
        <v>1</v>
      </c>
      <c r="M143" s="9">
        <v>3</v>
      </c>
      <c r="N143" s="9">
        <v>3</v>
      </c>
      <c r="O143" s="9">
        <v>4</v>
      </c>
    </row>
    <row r="144" spans="1:15" x14ac:dyDescent="0.35">
      <c r="A144" s="1">
        <v>45107</v>
      </c>
      <c r="B144" t="s">
        <v>1</v>
      </c>
      <c r="C144" t="s">
        <v>93</v>
      </c>
      <c r="D144" t="s">
        <v>395</v>
      </c>
      <c r="E144" t="s">
        <v>396</v>
      </c>
      <c r="F144" s="3">
        <v>1461</v>
      </c>
      <c r="G144" s="3">
        <v>1461</v>
      </c>
      <c r="H144" s="8">
        <v>13</v>
      </c>
      <c r="I144" s="60">
        <v>5</v>
      </c>
      <c r="J144" s="9">
        <v>0</v>
      </c>
      <c r="K144" s="9">
        <v>1</v>
      </c>
      <c r="L144" s="9">
        <v>1</v>
      </c>
      <c r="M144" s="9">
        <v>3</v>
      </c>
      <c r="N144" s="9">
        <v>4</v>
      </c>
      <c r="O144" s="9">
        <v>4</v>
      </c>
    </row>
    <row r="145" spans="1:15" x14ac:dyDescent="0.35">
      <c r="A145" s="1">
        <v>45107</v>
      </c>
      <c r="B145" t="s">
        <v>1</v>
      </c>
      <c r="C145" t="s">
        <v>90</v>
      </c>
      <c r="D145" t="s">
        <v>401</v>
      </c>
      <c r="E145" t="s">
        <v>402</v>
      </c>
      <c r="F145" s="3">
        <v>13400</v>
      </c>
      <c r="G145" s="3">
        <v>13400</v>
      </c>
      <c r="H145" s="8">
        <v>13</v>
      </c>
      <c r="I145" s="60">
        <v>5</v>
      </c>
      <c r="J145" s="9">
        <v>0</v>
      </c>
      <c r="K145" s="9">
        <v>2</v>
      </c>
      <c r="L145" s="9">
        <v>3</v>
      </c>
      <c r="M145" s="9">
        <v>3</v>
      </c>
      <c r="N145" s="9">
        <v>2</v>
      </c>
      <c r="O145" s="9">
        <v>3</v>
      </c>
    </row>
    <row r="146" spans="1:15" x14ac:dyDescent="0.35">
      <c r="A146" s="1">
        <v>45107</v>
      </c>
      <c r="B146" t="s">
        <v>1</v>
      </c>
      <c r="C146" t="s">
        <v>90</v>
      </c>
      <c r="D146" t="s">
        <v>465</v>
      </c>
      <c r="E146" t="s">
        <v>466</v>
      </c>
      <c r="F146" s="3">
        <v>3379</v>
      </c>
      <c r="G146" s="3">
        <v>3379</v>
      </c>
      <c r="H146" s="8">
        <v>13</v>
      </c>
      <c r="I146" s="60">
        <v>6</v>
      </c>
      <c r="J146" s="9">
        <v>1</v>
      </c>
      <c r="K146" s="9">
        <v>1</v>
      </c>
      <c r="L146" s="9">
        <v>2</v>
      </c>
      <c r="M146" s="9">
        <v>3</v>
      </c>
      <c r="N146" s="9">
        <v>3</v>
      </c>
      <c r="O146" s="9">
        <v>3</v>
      </c>
    </row>
    <row r="147" spans="1:15" x14ac:dyDescent="0.35">
      <c r="A147" s="1">
        <v>45107</v>
      </c>
      <c r="B147" t="s">
        <v>1</v>
      </c>
      <c r="C147" t="s">
        <v>106</v>
      </c>
      <c r="D147" t="s">
        <v>503</v>
      </c>
      <c r="E147" t="s">
        <v>504</v>
      </c>
      <c r="F147" s="3">
        <v>453</v>
      </c>
      <c r="G147" s="3">
        <v>453</v>
      </c>
      <c r="H147" s="8">
        <v>13</v>
      </c>
      <c r="I147" s="60">
        <v>4</v>
      </c>
      <c r="J147" s="9">
        <v>0</v>
      </c>
      <c r="K147" s="9">
        <v>0</v>
      </c>
      <c r="L147" s="9">
        <v>1</v>
      </c>
      <c r="M147" s="9">
        <v>3</v>
      </c>
      <c r="N147" s="9">
        <v>5</v>
      </c>
      <c r="O147" s="9">
        <v>4</v>
      </c>
    </row>
    <row r="148" spans="1:15" x14ac:dyDescent="0.35">
      <c r="A148" s="1">
        <v>45107</v>
      </c>
      <c r="B148" t="s">
        <v>1</v>
      </c>
      <c r="C148" t="s">
        <v>93</v>
      </c>
      <c r="D148" t="s">
        <v>507</v>
      </c>
      <c r="E148" t="s">
        <v>508</v>
      </c>
      <c r="F148" s="3">
        <v>1036</v>
      </c>
      <c r="G148" s="3">
        <v>1036</v>
      </c>
      <c r="H148" s="8">
        <v>13</v>
      </c>
      <c r="I148" s="60">
        <v>4</v>
      </c>
      <c r="J148" s="9">
        <v>0</v>
      </c>
      <c r="K148" s="9">
        <v>0</v>
      </c>
      <c r="L148" s="9">
        <v>1</v>
      </c>
      <c r="M148" s="9">
        <v>3</v>
      </c>
      <c r="N148" s="9">
        <v>5</v>
      </c>
      <c r="O148" s="9">
        <v>4</v>
      </c>
    </row>
    <row r="149" spans="1:15" x14ac:dyDescent="0.35">
      <c r="A149" s="1">
        <v>45107</v>
      </c>
      <c r="B149" t="s">
        <v>1</v>
      </c>
      <c r="C149" t="s">
        <v>106</v>
      </c>
      <c r="D149" t="s">
        <v>509</v>
      </c>
      <c r="E149" t="s">
        <v>510</v>
      </c>
      <c r="F149" s="3">
        <v>210</v>
      </c>
      <c r="G149" s="3">
        <v>210</v>
      </c>
      <c r="H149" s="8">
        <v>13</v>
      </c>
      <c r="I149" s="60">
        <v>6</v>
      </c>
      <c r="J149" s="9">
        <v>1</v>
      </c>
      <c r="K149" s="9">
        <v>1</v>
      </c>
      <c r="L149" s="9">
        <v>2</v>
      </c>
      <c r="M149" s="9">
        <v>3</v>
      </c>
      <c r="N149" s="9">
        <v>2</v>
      </c>
      <c r="O149" s="9">
        <v>4</v>
      </c>
    </row>
    <row r="150" spans="1:15" x14ac:dyDescent="0.35">
      <c r="A150" s="1">
        <v>45107</v>
      </c>
      <c r="B150" t="s">
        <v>1</v>
      </c>
      <c r="C150" t="s">
        <v>93</v>
      </c>
      <c r="D150" t="s">
        <v>521</v>
      </c>
      <c r="E150" t="s">
        <v>522</v>
      </c>
      <c r="F150" s="3">
        <v>505</v>
      </c>
      <c r="G150" s="3">
        <v>505</v>
      </c>
      <c r="H150" s="8">
        <v>13</v>
      </c>
      <c r="I150" s="60">
        <v>4</v>
      </c>
      <c r="J150" s="9">
        <v>0</v>
      </c>
      <c r="K150" s="9">
        <v>0</v>
      </c>
      <c r="L150" s="9">
        <v>2</v>
      </c>
      <c r="M150" s="9">
        <v>3</v>
      </c>
      <c r="N150" s="9">
        <v>4</v>
      </c>
      <c r="O150" s="9">
        <v>4</v>
      </c>
    </row>
    <row r="151" spans="1:15" x14ac:dyDescent="0.35">
      <c r="A151" s="1">
        <v>45107</v>
      </c>
      <c r="B151" t="s">
        <v>1</v>
      </c>
      <c r="C151" t="s">
        <v>93</v>
      </c>
      <c r="D151" t="s">
        <v>94</v>
      </c>
      <c r="E151" t="s">
        <v>95</v>
      </c>
      <c r="F151" s="3">
        <v>584</v>
      </c>
      <c r="G151" s="3">
        <v>584</v>
      </c>
      <c r="H151" s="8">
        <v>12</v>
      </c>
      <c r="I151" s="60">
        <v>4</v>
      </c>
      <c r="J151" s="9">
        <v>0</v>
      </c>
      <c r="K151" s="9">
        <v>0</v>
      </c>
      <c r="L151" s="9">
        <v>2</v>
      </c>
      <c r="M151" s="9">
        <v>3</v>
      </c>
      <c r="N151" s="9">
        <v>3</v>
      </c>
      <c r="O151" s="9">
        <v>4</v>
      </c>
    </row>
    <row r="152" spans="1:15" x14ac:dyDescent="0.35">
      <c r="A152" s="1">
        <v>45107</v>
      </c>
      <c r="B152" t="s">
        <v>1</v>
      </c>
      <c r="C152" t="s">
        <v>93</v>
      </c>
      <c r="D152" t="s">
        <v>100</v>
      </c>
      <c r="E152" t="s">
        <v>101</v>
      </c>
      <c r="F152" s="3">
        <v>740</v>
      </c>
      <c r="G152" s="3">
        <v>740</v>
      </c>
      <c r="H152" s="8">
        <v>12</v>
      </c>
      <c r="I152" s="60">
        <v>5</v>
      </c>
      <c r="J152" s="9">
        <v>1</v>
      </c>
      <c r="K152" s="9">
        <v>3</v>
      </c>
      <c r="L152" s="9">
        <v>0</v>
      </c>
      <c r="M152" s="9">
        <v>3</v>
      </c>
      <c r="N152" s="9">
        <v>2</v>
      </c>
      <c r="O152" s="9">
        <v>3</v>
      </c>
    </row>
    <row r="153" spans="1:15" x14ac:dyDescent="0.35">
      <c r="A153" s="1">
        <v>45107</v>
      </c>
      <c r="B153" t="s">
        <v>1</v>
      </c>
      <c r="C153" t="s">
        <v>90</v>
      </c>
      <c r="D153" t="s">
        <v>104</v>
      </c>
      <c r="E153" t="s">
        <v>105</v>
      </c>
      <c r="F153" s="3">
        <v>3582</v>
      </c>
      <c r="G153" s="3">
        <v>3582</v>
      </c>
      <c r="H153" s="8">
        <v>12</v>
      </c>
      <c r="I153" s="60">
        <v>5</v>
      </c>
      <c r="J153" s="9">
        <v>0</v>
      </c>
      <c r="K153" s="9">
        <v>1</v>
      </c>
      <c r="L153" s="9">
        <v>2</v>
      </c>
      <c r="M153" s="9">
        <v>3</v>
      </c>
      <c r="N153" s="9">
        <v>3</v>
      </c>
      <c r="O153" s="9">
        <v>3</v>
      </c>
    </row>
    <row r="154" spans="1:15" x14ac:dyDescent="0.35">
      <c r="A154" s="1">
        <v>45107</v>
      </c>
      <c r="B154" t="s">
        <v>1</v>
      </c>
      <c r="C154" t="s">
        <v>90</v>
      </c>
      <c r="D154" t="s">
        <v>134</v>
      </c>
      <c r="E154" t="s">
        <v>135</v>
      </c>
      <c r="F154" s="3">
        <v>14435</v>
      </c>
      <c r="G154" s="3">
        <v>14435</v>
      </c>
      <c r="H154" s="8">
        <v>12</v>
      </c>
      <c r="I154" s="60">
        <v>5</v>
      </c>
      <c r="J154" s="9">
        <v>0</v>
      </c>
      <c r="K154" s="9">
        <v>1</v>
      </c>
      <c r="L154" s="9">
        <v>2</v>
      </c>
      <c r="M154" s="9">
        <v>3</v>
      </c>
      <c r="N154" s="9">
        <v>3</v>
      </c>
      <c r="O154" s="9">
        <v>3</v>
      </c>
    </row>
    <row r="155" spans="1:15" x14ac:dyDescent="0.35">
      <c r="A155" s="1">
        <v>45107</v>
      </c>
      <c r="B155" t="s">
        <v>1</v>
      </c>
      <c r="C155" t="s">
        <v>93</v>
      </c>
      <c r="D155" t="s">
        <v>138</v>
      </c>
      <c r="E155" t="s">
        <v>139</v>
      </c>
      <c r="F155" s="3">
        <v>534</v>
      </c>
      <c r="G155" s="3">
        <v>534</v>
      </c>
      <c r="H155" s="8">
        <v>12</v>
      </c>
      <c r="I155" s="60">
        <v>3</v>
      </c>
      <c r="J155" s="9">
        <v>0</v>
      </c>
      <c r="K155" s="9">
        <v>0</v>
      </c>
      <c r="L155" s="9">
        <v>0</v>
      </c>
      <c r="M155" s="9">
        <v>3</v>
      </c>
      <c r="N155" s="9">
        <v>5</v>
      </c>
      <c r="O155" s="9">
        <v>4</v>
      </c>
    </row>
    <row r="156" spans="1:15" x14ac:dyDescent="0.35">
      <c r="A156" s="1">
        <v>45107</v>
      </c>
      <c r="B156" t="s">
        <v>1</v>
      </c>
      <c r="C156" t="s">
        <v>106</v>
      </c>
      <c r="D156" t="s">
        <v>156</v>
      </c>
      <c r="E156" t="s">
        <v>157</v>
      </c>
      <c r="F156" s="3">
        <v>263</v>
      </c>
      <c r="G156" s="3">
        <v>263</v>
      </c>
      <c r="H156" s="8">
        <v>12</v>
      </c>
      <c r="I156" s="60">
        <v>3</v>
      </c>
      <c r="J156" s="9">
        <v>0</v>
      </c>
      <c r="K156" s="9">
        <v>0</v>
      </c>
      <c r="L156" s="9">
        <v>0</v>
      </c>
      <c r="M156" s="9">
        <v>3</v>
      </c>
      <c r="N156" s="9">
        <v>4</v>
      </c>
      <c r="O156" s="9">
        <v>5</v>
      </c>
    </row>
    <row r="157" spans="1:15" x14ac:dyDescent="0.35">
      <c r="A157" s="1">
        <v>45107</v>
      </c>
      <c r="B157" t="s">
        <v>1</v>
      </c>
      <c r="C157" t="s">
        <v>90</v>
      </c>
      <c r="D157" t="s">
        <v>166</v>
      </c>
      <c r="E157" t="s">
        <v>167</v>
      </c>
      <c r="F157" s="3">
        <v>8257</v>
      </c>
      <c r="G157" s="3">
        <v>8257</v>
      </c>
      <c r="H157" s="8">
        <v>12</v>
      </c>
      <c r="I157" s="60">
        <v>5</v>
      </c>
      <c r="J157" s="9">
        <v>0</v>
      </c>
      <c r="K157" s="9">
        <v>2</v>
      </c>
      <c r="L157" s="9">
        <v>2</v>
      </c>
      <c r="M157" s="9">
        <v>3</v>
      </c>
      <c r="N157" s="9">
        <v>2</v>
      </c>
      <c r="O157" s="9">
        <v>3</v>
      </c>
    </row>
    <row r="158" spans="1:15" x14ac:dyDescent="0.35">
      <c r="A158" s="1">
        <v>45107</v>
      </c>
      <c r="B158" t="s">
        <v>1</v>
      </c>
      <c r="C158" t="s">
        <v>90</v>
      </c>
      <c r="D158" t="s">
        <v>172</v>
      </c>
      <c r="E158" t="s">
        <v>173</v>
      </c>
      <c r="F158" s="3">
        <v>3321</v>
      </c>
      <c r="G158" s="3">
        <v>3321</v>
      </c>
      <c r="H158" s="8">
        <v>12</v>
      </c>
      <c r="I158" s="60">
        <v>5</v>
      </c>
      <c r="J158" s="9">
        <v>0</v>
      </c>
      <c r="K158" s="9">
        <v>1</v>
      </c>
      <c r="L158" s="9">
        <v>3</v>
      </c>
      <c r="M158" s="9">
        <v>3</v>
      </c>
      <c r="N158" s="9">
        <v>2</v>
      </c>
      <c r="O158" s="9">
        <v>3</v>
      </c>
    </row>
    <row r="159" spans="1:15" x14ac:dyDescent="0.35">
      <c r="A159" s="1">
        <v>45107</v>
      </c>
      <c r="B159" t="s">
        <v>1</v>
      </c>
      <c r="C159" t="s">
        <v>93</v>
      </c>
      <c r="D159" t="s">
        <v>197</v>
      </c>
      <c r="E159" t="s">
        <v>198</v>
      </c>
      <c r="F159" s="3">
        <v>4865</v>
      </c>
      <c r="G159" s="3">
        <v>4865</v>
      </c>
      <c r="H159" s="8">
        <v>12</v>
      </c>
      <c r="I159" s="60">
        <v>5</v>
      </c>
      <c r="J159" s="9">
        <v>0</v>
      </c>
      <c r="K159" s="9">
        <v>1</v>
      </c>
      <c r="L159" s="9">
        <v>1</v>
      </c>
      <c r="M159" s="9">
        <v>3</v>
      </c>
      <c r="N159" s="9">
        <v>3</v>
      </c>
      <c r="O159" s="9">
        <v>4</v>
      </c>
    </row>
    <row r="160" spans="1:15" x14ac:dyDescent="0.35">
      <c r="A160" s="1">
        <v>45107</v>
      </c>
      <c r="B160" t="s">
        <v>1</v>
      </c>
      <c r="C160" t="s">
        <v>90</v>
      </c>
      <c r="D160" t="s">
        <v>211</v>
      </c>
      <c r="E160" t="s">
        <v>212</v>
      </c>
      <c r="F160" s="3">
        <v>15939</v>
      </c>
      <c r="G160" s="3">
        <v>15939</v>
      </c>
      <c r="H160" s="8">
        <v>12</v>
      </c>
      <c r="I160" s="60">
        <v>6</v>
      </c>
      <c r="J160" s="9">
        <v>1</v>
      </c>
      <c r="K160" s="9">
        <v>1</v>
      </c>
      <c r="L160" s="9">
        <v>2</v>
      </c>
      <c r="M160" s="9">
        <v>3</v>
      </c>
      <c r="N160" s="9">
        <v>2</v>
      </c>
      <c r="O160" s="9">
        <v>3</v>
      </c>
    </row>
    <row r="161" spans="1:15" x14ac:dyDescent="0.35">
      <c r="A161" s="1">
        <v>45107</v>
      </c>
      <c r="B161" t="s">
        <v>1</v>
      </c>
      <c r="C161" t="s">
        <v>106</v>
      </c>
      <c r="D161" t="s">
        <v>223</v>
      </c>
      <c r="E161" t="s">
        <v>224</v>
      </c>
      <c r="F161" s="3">
        <v>4513</v>
      </c>
      <c r="G161" s="3">
        <v>4513</v>
      </c>
      <c r="H161" s="8">
        <v>12</v>
      </c>
      <c r="I161" s="60">
        <v>4</v>
      </c>
      <c r="J161" s="9">
        <v>0</v>
      </c>
      <c r="K161" s="9">
        <v>1</v>
      </c>
      <c r="L161" s="9">
        <v>0</v>
      </c>
      <c r="M161" s="9">
        <v>3</v>
      </c>
      <c r="N161" s="9">
        <v>4</v>
      </c>
      <c r="O161" s="9">
        <v>4</v>
      </c>
    </row>
    <row r="162" spans="1:15" x14ac:dyDescent="0.35">
      <c r="A162" s="1">
        <v>45107</v>
      </c>
      <c r="B162" t="s">
        <v>1</v>
      </c>
      <c r="C162" t="s">
        <v>90</v>
      </c>
      <c r="D162" t="s">
        <v>235</v>
      </c>
      <c r="E162" t="s">
        <v>236</v>
      </c>
      <c r="F162" s="3">
        <v>3069</v>
      </c>
      <c r="G162" s="3">
        <v>3069</v>
      </c>
      <c r="H162" s="8">
        <v>12</v>
      </c>
      <c r="I162" s="60">
        <v>5</v>
      </c>
      <c r="J162" s="9">
        <v>0</v>
      </c>
      <c r="K162" s="9">
        <v>1</v>
      </c>
      <c r="L162" s="9">
        <v>1</v>
      </c>
      <c r="M162" s="9">
        <v>3</v>
      </c>
      <c r="N162" s="9">
        <v>3</v>
      </c>
      <c r="O162" s="9">
        <v>4</v>
      </c>
    </row>
    <row r="163" spans="1:15" x14ac:dyDescent="0.35">
      <c r="A163" s="1">
        <v>45107</v>
      </c>
      <c r="B163" t="s">
        <v>1</v>
      </c>
      <c r="C163" t="s">
        <v>93</v>
      </c>
      <c r="D163" t="s">
        <v>243</v>
      </c>
      <c r="E163" t="s">
        <v>244</v>
      </c>
      <c r="F163" s="3">
        <v>1773</v>
      </c>
      <c r="G163" s="3">
        <v>1773</v>
      </c>
      <c r="H163" s="8">
        <v>12</v>
      </c>
      <c r="I163" s="60">
        <v>3</v>
      </c>
      <c r="J163" s="9">
        <v>0</v>
      </c>
      <c r="K163" s="9">
        <v>0</v>
      </c>
      <c r="L163" s="9">
        <v>0</v>
      </c>
      <c r="M163" s="9">
        <v>3</v>
      </c>
      <c r="N163" s="9">
        <v>5</v>
      </c>
      <c r="O163" s="9">
        <v>4</v>
      </c>
    </row>
    <row r="164" spans="1:15" x14ac:dyDescent="0.35">
      <c r="A164" s="1">
        <v>45107</v>
      </c>
      <c r="B164" t="s">
        <v>1</v>
      </c>
      <c r="C164" t="s">
        <v>117</v>
      </c>
      <c r="D164" t="s">
        <v>279</v>
      </c>
      <c r="E164" t="s">
        <v>280</v>
      </c>
      <c r="F164" s="3">
        <v>2367</v>
      </c>
      <c r="G164" s="3">
        <v>2367</v>
      </c>
      <c r="H164" s="8">
        <v>12</v>
      </c>
      <c r="I164" s="60">
        <v>4</v>
      </c>
      <c r="J164" s="9">
        <v>0</v>
      </c>
      <c r="K164" s="9">
        <v>0</v>
      </c>
      <c r="L164" s="9">
        <v>1</v>
      </c>
      <c r="M164" s="9">
        <v>3</v>
      </c>
      <c r="N164" s="9">
        <v>5</v>
      </c>
      <c r="O164" s="9">
        <v>3</v>
      </c>
    </row>
    <row r="165" spans="1:15" x14ac:dyDescent="0.35">
      <c r="A165" s="1">
        <v>45107</v>
      </c>
      <c r="B165" t="s">
        <v>1</v>
      </c>
      <c r="C165" t="s">
        <v>93</v>
      </c>
      <c r="D165" t="s">
        <v>285</v>
      </c>
      <c r="E165" t="s">
        <v>286</v>
      </c>
      <c r="F165" s="3">
        <v>1534</v>
      </c>
      <c r="G165" s="3">
        <v>1534</v>
      </c>
      <c r="H165" s="8">
        <v>12</v>
      </c>
      <c r="I165" s="60">
        <v>5</v>
      </c>
      <c r="J165" s="9">
        <v>0</v>
      </c>
      <c r="K165" s="9">
        <v>1</v>
      </c>
      <c r="L165" s="9">
        <v>1</v>
      </c>
      <c r="M165" s="9">
        <v>3</v>
      </c>
      <c r="N165" s="9">
        <v>3</v>
      </c>
      <c r="O165" s="9">
        <v>4</v>
      </c>
    </row>
    <row r="166" spans="1:15" x14ac:dyDescent="0.35">
      <c r="A166" s="1">
        <v>45107</v>
      </c>
      <c r="B166" t="s">
        <v>1</v>
      </c>
      <c r="C166" t="s">
        <v>93</v>
      </c>
      <c r="D166" t="s">
        <v>291</v>
      </c>
      <c r="E166" t="s">
        <v>292</v>
      </c>
      <c r="F166" s="3">
        <v>3535</v>
      </c>
      <c r="G166" s="3">
        <v>3535</v>
      </c>
      <c r="H166" s="8">
        <v>12</v>
      </c>
      <c r="I166" s="60">
        <v>5</v>
      </c>
      <c r="J166" s="9">
        <v>0</v>
      </c>
      <c r="K166" s="9">
        <v>1</v>
      </c>
      <c r="L166" s="9">
        <v>1</v>
      </c>
      <c r="M166" s="9">
        <v>3</v>
      </c>
      <c r="N166" s="9">
        <v>3</v>
      </c>
      <c r="O166" s="9">
        <v>4</v>
      </c>
    </row>
    <row r="167" spans="1:15" x14ac:dyDescent="0.35">
      <c r="A167" s="1">
        <v>45107</v>
      </c>
      <c r="B167" t="s">
        <v>1</v>
      </c>
      <c r="C167" t="s">
        <v>90</v>
      </c>
      <c r="D167" t="s">
        <v>329</v>
      </c>
      <c r="E167" t="s">
        <v>330</v>
      </c>
      <c r="F167" s="3">
        <v>7139</v>
      </c>
      <c r="G167" s="3">
        <v>7139</v>
      </c>
      <c r="H167" s="8">
        <v>12</v>
      </c>
      <c r="I167" s="60">
        <v>5</v>
      </c>
      <c r="J167" s="9">
        <v>0</v>
      </c>
      <c r="K167" s="9">
        <v>1</v>
      </c>
      <c r="L167" s="9">
        <v>2</v>
      </c>
      <c r="M167" s="9">
        <v>3</v>
      </c>
      <c r="N167" s="9">
        <v>2</v>
      </c>
      <c r="O167" s="9">
        <v>4</v>
      </c>
    </row>
    <row r="168" spans="1:15" x14ac:dyDescent="0.35">
      <c r="A168" s="1">
        <v>45107</v>
      </c>
      <c r="B168" t="s">
        <v>1</v>
      </c>
      <c r="C168" t="s">
        <v>93</v>
      </c>
      <c r="D168" t="s">
        <v>335</v>
      </c>
      <c r="E168" t="s">
        <v>336</v>
      </c>
      <c r="F168" s="3">
        <v>8506</v>
      </c>
      <c r="G168" s="3">
        <v>8506</v>
      </c>
      <c r="H168" s="8">
        <v>12</v>
      </c>
      <c r="I168" s="60">
        <v>6</v>
      </c>
      <c r="J168" s="9">
        <v>1</v>
      </c>
      <c r="K168" s="9">
        <v>1</v>
      </c>
      <c r="L168" s="9">
        <v>2</v>
      </c>
      <c r="M168" s="9">
        <v>3</v>
      </c>
      <c r="N168" s="9">
        <v>2</v>
      </c>
      <c r="O168" s="9">
        <v>3</v>
      </c>
    </row>
    <row r="169" spans="1:15" x14ac:dyDescent="0.35">
      <c r="A169" s="1">
        <v>45107</v>
      </c>
      <c r="B169" t="s">
        <v>1</v>
      </c>
      <c r="C169" t="s">
        <v>93</v>
      </c>
      <c r="D169" t="s">
        <v>351</v>
      </c>
      <c r="E169" t="s">
        <v>352</v>
      </c>
      <c r="F169" s="3">
        <v>403</v>
      </c>
      <c r="G169" s="3">
        <v>403</v>
      </c>
      <c r="H169" s="8">
        <v>12</v>
      </c>
      <c r="I169" s="60">
        <v>4</v>
      </c>
      <c r="J169" s="9">
        <v>0</v>
      </c>
      <c r="K169" s="9">
        <v>0</v>
      </c>
      <c r="L169" s="9">
        <v>2</v>
      </c>
      <c r="M169" s="9">
        <v>3</v>
      </c>
      <c r="N169" s="9">
        <v>3</v>
      </c>
      <c r="O169" s="9">
        <v>4</v>
      </c>
    </row>
    <row r="170" spans="1:15" x14ac:dyDescent="0.35">
      <c r="A170" s="1">
        <v>45107</v>
      </c>
      <c r="B170" t="s">
        <v>1</v>
      </c>
      <c r="C170" t="s">
        <v>106</v>
      </c>
      <c r="D170" t="s">
        <v>387</v>
      </c>
      <c r="E170" t="s">
        <v>388</v>
      </c>
      <c r="F170" s="3">
        <v>146</v>
      </c>
      <c r="G170" s="3">
        <v>146</v>
      </c>
      <c r="H170" s="8">
        <v>12</v>
      </c>
      <c r="I170" s="60">
        <v>3</v>
      </c>
      <c r="J170" s="9">
        <v>0</v>
      </c>
      <c r="K170" s="9">
        <v>0</v>
      </c>
      <c r="L170" s="9">
        <v>0</v>
      </c>
      <c r="M170" s="9">
        <v>3</v>
      </c>
      <c r="N170" s="9">
        <v>5</v>
      </c>
      <c r="O170" s="9">
        <v>4</v>
      </c>
    </row>
    <row r="171" spans="1:15" x14ac:dyDescent="0.35">
      <c r="A171" s="1">
        <v>45107</v>
      </c>
      <c r="B171" t="s">
        <v>1</v>
      </c>
      <c r="C171" t="s">
        <v>93</v>
      </c>
      <c r="D171" t="s">
        <v>393</v>
      </c>
      <c r="E171" t="s">
        <v>394</v>
      </c>
      <c r="F171" s="3">
        <v>3043</v>
      </c>
      <c r="G171" s="3">
        <v>3043</v>
      </c>
      <c r="H171" s="8">
        <v>12</v>
      </c>
      <c r="I171" s="60">
        <v>5</v>
      </c>
      <c r="J171" s="9">
        <v>0</v>
      </c>
      <c r="K171" s="9">
        <v>1</v>
      </c>
      <c r="L171" s="9">
        <v>1</v>
      </c>
      <c r="M171" s="9">
        <v>3</v>
      </c>
      <c r="N171" s="9">
        <v>3</v>
      </c>
      <c r="O171" s="9">
        <v>4</v>
      </c>
    </row>
    <row r="172" spans="1:15" x14ac:dyDescent="0.35">
      <c r="A172" s="1">
        <v>45107</v>
      </c>
      <c r="B172" t="s">
        <v>1</v>
      </c>
      <c r="C172" t="s">
        <v>93</v>
      </c>
      <c r="D172" t="s">
        <v>431</v>
      </c>
      <c r="E172" t="s">
        <v>432</v>
      </c>
      <c r="F172" s="3">
        <v>635</v>
      </c>
      <c r="G172" s="3">
        <v>635</v>
      </c>
      <c r="H172" s="8">
        <v>12</v>
      </c>
      <c r="I172" s="60">
        <v>4</v>
      </c>
      <c r="J172" s="9">
        <v>0</v>
      </c>
      <c r="K172" s="9">
        <v>0</v>
      </c>
      <c r="L172" s="9">
        <v>1</v>
      </c>
      <c r="M172" s="9">
        <v>3</v>
      </c>
      <c r="N172" s="9">
        <v>4</v>
      </c>
      <c r="O172" s="9">
        <v>4</v>
      </c>
    </row>
    <row r="173" spans="1:15" x14ac:dyDescent="0.35">
      <c r="A173" s="1">
        <v>45107</v>
      </c>
      <c r="B173" t="s">
        <v>1</v>
      </c>
      <c r="C173" t="s">
        <v>90</v>
      </c>
      <c r="D173" t="s">
        <v>473</v>
      </c>
      <c r="E173" t="s">
        <v>474</v>
      </c>
      <c r="F173" s="3">
        <v>13590</v>
      </c>
      <c r="G173" s="3">
        <v>13590</v>
      </c>
      <c r="H173" s="8">
        <v>12</v>
      </c>
      <c r="I173" s="60">
        <v>5</v>
      </c>
      <c r="J173" s="9">
        <v>0</v>
      </c>
      <c r="K173" s="9">
        <v>2</v>
      </c>
      <c r="L173" s="9">
        <v>2</v>
      </c>
      <c r="M173" s="9">
        <v>3</v>
      </c>
      <c r="N173" s="9">
        <v>2</v>
      </c>
      <c r="O173" s="9">
        <v>3</v>
      </c>
    </row>
    <row r="174" spans="1:15" x14ac:dyDescent="0.35">
      <c r="A174" s="1">
        <v>45107</v>
      </c>
      <c r="B174" t="s">
        <v>1</v>
      </c>
      <c r="C174" t="s">
        <v>90</v>
      </c>
      <c r="D174" t="s">
        <v>475</v>
      </c>
      <c r="E174" t="s">
        <v>476</v>
      </c>
      <c r="F174" s="3">
        <v>16944</v>
      </c>
      <c r="G174" s="3">
        <v>16944</v>
      </c>
      <c r="H174" s="8">
        <v>12</v>
      </c>
      <c r="I174" s="60">
        <v>5</v>
      </c>
      <c r="J174" s="9">
        <v>0</v>
      </c>
      <c r="K174" s="9">
        <v>2</v>
      </c>
      <c r="L174" s="9">
        <v>2</v>
      </c>
      <c r="M174" s="9">
        <v>3</v>
      </c>
      <c r="N174" s="9">
        <v>2</v>
      </c>
      <c r="O174" s="9">
        <v>3</v>
      </c>
    </row>
    <row r="175" spans="1:15" x14ac:dyDescent="0.35">
      <c r="A175" s="1">
        <v>45107</v>
      </c>
      <c r="B175" t="s">
        <v>1</v>
      </c>
      <c r="C175" t="s">
        <v>90</v>
      </c>
      <c r="D175" t="s">
        <v>513</v>
      </c>
      <c r="E175" t="s">
        <v>514</v>
      </c>
      <c r="F175" s="3">
        <v>2497</v>
      </c>
      <c r="G175" s="3">
        <v>2497</v>
      </c>
      <c r="H175" s="8">
        <v>12</v>
      </c>
      <c r="I175" s="60">
        <v>4</v>
      </c>
      <c r="J175" s="9">
        <v>0</v>
      </c>
      <c r="K175" s="9">
        <v>0</v>
      </c>
      <c r="L175" s="9">
        <v>1</v>
      </c>
      <c r="M175" s="9">
        <v>3</v>
      </c>
      <c r="N175" s="9">
        <v>4</v>
      </c>
      <c r="O175" s="9">
        <v>4</v>
      </c>
    </row>
    <row r="176" spans="1:15" x14ac:dyDescent="0.35">
      <c r="A176" s="1">
        <v>45107</v>
      </c>
      <c r="B176" t="s">
        <v>1</v>
      </c>
      <c r="C176" t="s">
        <v>117</v>
      </c>
      <c r="D176" t="s">
        <v>118</v>
      </c>
      <c r="E176" t="s">
        <v>119</v>
      </c>
      <c r="F176" s="3">
        <v>501</v>
      </c>
      <c r="G176" s="3">
        <v>501</v>
      </c>
      <c r="H176" s="8">
        <v>11</v>
      </c>
      <c r="I176" s="60">
        <v>5</v>
      </c>
      <c r="J176" s="9">
        <v>0</v>
      </c>
      <c r="K176" s="9">
        <v>1</v>
      </c>
      <c r="L176" s="9">
        <v>1</v>
      </c>
      <c r="M176" s="9">
        <v>3</v>
      </c>
      <c r="N176" s="9">
        <v>3</v>
      </c>
      <c r="O176" s="9">
        <v>3</v>
      </c>
    </row>
    <row r="177" spans="1:15" x14ac:dyDescent="0.35">
      <c r="A177" s="1">
        <v>45107</v>
      </c>
      <c r="B177" t="s">
        <v>1</v>
      </c>
      <c r="C177" t="s">
        <v>90</v>
      </c>
      <c r="D177" t="s">
        <v>126</v>
      </c>
      <c r="E177" t="s">
        <v>127</v>
      </c>
      <c r="F177" s="3">
        <v>8511</v>
      </c>
      <c r="G177" s="3">
        <v>8511</v>
      </c>
      <c r="H177" s="8">
        <v>11</v>
      </c>
      <c r="I177" s="60">
        <v>5</v>
      </c>
      <c r="J177" s="9">
        <v>0</v>
      </c>
      <c r="K177" s="9">
        <v>2</v>
      </c>
      <c r="L177" s="9">
        <v>1</v>
      </c>
      <c r="M177" s="9">
        <v>3</v>
      </c>
      <c r="N177" s="9">
        <v>2</v>
      </c>
      <c r="O177" s="9">
        <v>3</v>
      </c>
    </row>
    <row r="178" spans="1:15" x14ac:dyDescent="0.35">
      <c r="A178" s="1">
        <v>45107</v>
      </c>
      <c r="B178" t="s">
        <v>1</v>
      </c>
      <c r="C178" t="s">
        <v>90</v>
      </c>
      <c r="D178" t="s">
        <v>132</v>
      </c>
      <c r="E178" t="s">
        <v>133</v>
      </c>
      <c r="F178" s="3">
        <v>13098</v>
      </c>
      <c r="G178" s="3">
        <v>13098</v>
      </c>
      <c r="H178" s="8">
        <v>11</v>
      </c>
      <c r="I178" s="60">
        <v>6</v>
      </c>
      <c r="J178" s="9">
        <v>1</v>
      </c>
      <c r="K178" s="9">
        <v>1</v>
      </c>
      <c r="L178" s="9">
        <v>1</v>
      </c>
      <c r="M178" s="9">
        <v>3</v>
      </c>
      <c r="N178" s="9">
        <v>2</v>
      </c>
      <c r="O178" s="9">
        <v>3</v>
      </c>
    </row>
    <row r="179" spans="1:15" x14ac:dyDescent="0.35">
      <c r="A179" s="1">
        <v>45107</v>
      </c>
      <c r="B179" t="s">
        <v>1</v>
      </c>
      <c r="C179" t="s">
        <v>93</v>
      </c>
      <c r="D179" t="s">
        <v>174</v>
      </c>
      <c r="E179" t="s">
        <v>175</v>
      </c>
      <c r="F179" s="3">
        <v>476</v>
      </c>
      <c r="G179" s="3">
        <v>476</v>
      </c>
      <c r="H179" s="8">
        <v>11</v>
      </c>
      <c r="I179" s="60">
        <v>4</v>
      </c>
      <c r="J179" s="9">
        <v>0</v>
      </c>
      <c r="K179" s="9">
        <v>1</v>
      </c>
      <c r="L179" s="9">
        <v>0</v>
      </c>
      <c r="M179" s="9">
        <v>3</v>
      </c>
      <c r="N179" s="9">
        <v>3</v>
      </c>
      <c r="O179" s="9">
        <v>4</v>
      </c>
    </row>
    <row r="180" spans="1:15" x14ac:dyDescent="0.35">
      <c r="A180" s="1">
        <v>45107</v>
      </c>
      <c r="B180" t="s">
        <v>1</v>
      </c>
      <c r="C180" t="s">
        <v>90</v>
      </c>
      <c r="D180" t="s">
        <v>201</v>
      </c>
      <c r="E180" t="s">
        <v>202</v>
      </c>
      <c r="F180" s="3">
        <v>8772</v>
      </c>
      <c r="G180" s="3">
        <v>8772</v>
      </c>
      <c r="H180" s="8">
        <v>11</v>
      </c>
      <c r="I180" s="60">
        <v>5</v>
      </c>
      <c r="J180" s="9">
        <v>0</v>
      </c>
      <c r="K180" s="9">
        <v>1</v>
      </c>
      <c r="L180" s="9">
        <v>1</v>
      </c>
      <c r="M180" s="9">
        <v>3</v>
      </c>
      <c r="N180" s="9">
        <v>3</v>
      </c>
      <c r="O180" s="9">
        <v>3</v>
      </c>
    </row>
    <row r="181" spans="1:15" x14ac:dyDescent="0.35">
      <c r="A181" s="1">
        <v>45107</v>
      </c>
      <c r="B181" t="s">
        <v>1</v>
      </c>
      <c r="C181" t="s">
        <v>93</v>
      </c>
      <c r="D181" t="s">
        <v>241</v>
      </c>
      <c r="E181" t="s">
        <v>242</v>
      </c>
      <c r="F181" s="3">
        <v>510</v>
      </c>
      <c r="G181" s="3">
        <v>510</v>
      </c>
      <c r="H181" s="8">
        <v>11</v>
      </c>
      <c r="I181" s="60">
        <v>4</v>
      </c>
      <c r="J181" s="9">
        <v>0</v>
      </c>
      <c r="K181" s="9">
        <v>0</v>
      </c>
      <c r="L181" s="9">
        <v>1</v>
      </c>
      <c r="M181" s="9">
        <v>3</v>
      </c>
      <c r="N181" s="9">
        <v>3</v>
      </c>
      <c r="O181" s="9">
        <v>4</v>
      </c>
    </row>
    <row r="182" spans="1:15" x14ac:dyDescent="0.35">
      <c r="A182" s="1">
        <v>45107</v>
      </c>
      <c r="B182" t="s">
        <v>1</v>
      </c>
      <c r="C182" t="s">
        <v>90</v>
      </c>
      <c r="D182" t="s">
        <v>251</v>
      </c>
      <c r="E182" t="s">
        <v>252</v>
      </c>
      <c r="F182" s="3">
        <v>21185</v>
      </c>
      <c r="G182" s="3">
        <v>21185</v>
      </c>
      <c r="H182" s="8">
        <v>11</v>
      </c>
      <c r="I182" s="60">
        <v>5</v>
      </c>
      <c r="J182" s="9">
        <v>0</v>
      </c>
      <c r="K182" s="9">
        <v>1</v>
      </c>
      <c r="L182" s="9">
        <v>1</v>
      </c>
      <c r="M182" s="9">
        <v>3</v>
      </c>
      <c r="N182" s="9">
        <v>3</v>
      </c>
      <c r="O182" s="9">
        <v>3</v>
      </c>
    </row>
    <row r="183" spans="1:15" x14ac:dyDescent="0.35">
      <c r="A183" s="1">
        <v>45107</v>
      </c>
      <c r="B183" t="s">
        <v>1</v>
      </c>
      <c r="C183" t="s">
        <v>106</v>
      </c>
      <c r="D183" t="s">
        <v>259</v>
      </c>
      <c r="E183" t="s">
        <v>260</v>
      </c>
      <c r="F183" s="3">
        <v>360</v>
      </c>
      <c r="G183" s="3">
        <v>360</v>
      </c>
      <c r="H183" s="8">
        <v>11</v>
      </c>
      <c r="I183" s="60">
        <v>4</v>
      </c>
      <c r="J183" s="9">
        <v>0</v>
      </c>
      <c r="K183" s="9">
        <v>1</v>
      </c>
      <c r="L183" s="9">
        <v>0</v>
      </c>
      <c r="M183" s="9">
        <v>3</v>
      </c>
      <c r="N183" s="9">
        <v>3</v>
      </c>
      <c r="O183" s="9">
        <v>4</v>
      </c>
    </row>
    <row r="184" spans="1:15" x14ac:dyDescent="0.35">
      <c r="A184" s="1">
        <v>45107</v>
      </c>
      <c r="B184" t="s">
        <v>1</v>
      </c>
      <c r="C184" t="s">
        <v>93</v>
      </c>
      <c r="D184" t="s">
        <v>307</v>
      </c>
      <c r="E184" t="s">
        <v>308</v>
      </c>
      <c r="F184" s="3">
        <v>10749</v>
      </c>
      <c r="G184" s="3">
        <v>10749</v>
      </c>
      <c r="H184" s="8">
        <v>11</v>
      </c>
      <c r="I184" s="60">
        <v>5</v>
      </c>
      <c r="J184" s="9">
        <v>0</v>
      </c>
      <c r="K184" s="9">
        <v>1</v>
      </c>
      <c r="L184" s="9">
        <v>2</v>
      </c>
      <c r="M184" s="9">
        <v>3</v>
      </c>
      <c r="N184" s="9">
        <v>2</v>
      </c>
      <c r="O184" s="9">
        <v>3</v>
      </c>
    </row>
    <row r="185" spans="1:15" x14ac:dyDescent="0.35">
      <c r="A185" s="1">
        <v>45107</v>
      </c>
      <c r="B185" t="s">
        <v>1</v>
      </c>
      <c r="C185" t="s">
        <v>90</v>
      </c>
      <c r="D185" t="s">
        <v>311</v>
      </c>
      <c r="E185" t="s">
        <v>312</v>
      </c>
      <c r="F185" s="3">
        <v>1464</v>
      </c>
      <c r="G185" s="3">
        <v>1464</v>
      </c>
      <c r="H185" s="8">
        <v>11</v>
      </c>
      <c r="I185" s="60">
        <v>3</v>
      </c>
      <c r="J185" s="9">
        <v>0</v>
      </c>
      <c r="K185" s="9">
        <v>0</v>
      </c>
      <c r="L185" s="9">
        <v>0</v>
      </c>
      <c r="M185" s="9">
        <v>3</v>
      </c>
      <c r="N185" s="9">
        <v>4</v>
      </c>
      <c r="O185" s="9">
        <v>4</v>
      </c>
    </row>
    <row r="186" spans="1:15" x14ac:dyDescent="0.35">
      <c r="A186" s="1">
        <v>45107</v>
      </c>
      <c r="B186" t="s">
        <v>1</v>
      </c>
      <c r="C186" t="s">
        <v>93</v>
      </c>
      <c r="D186" t="s">
        <v>315</v>
      </c>
      <c r="E186" t="s">
        <v>316</v>
      </c>
      <c r="F186" s="3">
        <v>654</v>
      </c>
      <c r="G186" s="3">
        <v>654</v>
      </c>
      <c r="H186" s="8">
        <v>11</v>
      </c>
      <c r="I186" s="60">
        <v>4</v>
      </c>
      <c r="J186" s="9">
        <v>0</v>
      </c>
      <c r="K186" s="9">
        <v>1</v>
      </c>
      <c r="L186" s="9">
        <v>0</v>
      </c>
      <c r="M186" s="9">
        <v>3</v>
      </c>
      <c r="N186" s="9">
        <v>3</v>
      </c>
      <c r="O186" s="9">
        <v>4</v>
      </c>
    </row>
    <row r="187" spans="1:15" x14ac:dyDescent="0.35">
      <c r="A187" s="1">
        <v>45107</v>
      </c>
      <c r="B187" t="s">
        <v>1</v>
      </c>
      <c r="C187" t="s">
        <v>93</v>
      </c>
      <c r="D187" t="s">
        <v>323</v>
      </c>
      <c r="E187" t="s">
        <v>324</v>
      </c>
      <c r="F187" s="3">
        <v>448</v>
      </c>
      <c r="G187" s="3">
        <v>448</v>
      </c>
      <c r="H187" s="8">
        <v>11</v>
      </c>
      <c r="I187" s="60">
        <v>4</v>
      </c>
      <c r="J187" s="9">
        <v>0</v>
      </c>
      <c r="K187" s="9">
        <v>1</v>
      </c>
      <c r="L187" s="9">
        <v>0</v>
      </c>
      <c r="M187" s="9">
        <v>3</v>
      </c>
      <c r="N187" s="9">
        <v>3</v>
      </c>
      <c r="O187" s="9">
        <v>4</v>
      </c>
    </row>
    <row r="188" spans="1:15" x14ac:dyDescent="0.35">
      <c r="A188" s="1">
        <v>45107</v>
      </c>
      <c r="B188" t="s">
        <v>1</v>
      </c>
      <c r="C188" t="s">
        <v>93</v>
      </c>
      <c r="D188" t="s">
        <v>345</v>
      </c>
      <c r="E188" t="s">
        <v>346</v>
      </c>
      <c r="F188" s="3">
        <v>1377</v>
      </c>
      <c r="G188" s="3">
        <v>1377</v>
      </c>
      <c r="H188" s="8">
        <v>11</v>
      </c>
      <c r="I188" s="60">
        <v>4</v>
      </c>
      <c r="J188" s="9">
        <v>0</v>
      </c>
      <c r="K188" s="9">
        <v>1</v>
      </c>
      <c r="L188" s="9">
        <v>0</v>
      </c>
      <c r="M188" s="9">
        <v>3</v>
      </c>
      <c r="N188" s="9">
        <v>3</v>
      </c>
      <c r="O188" s="9">
        <v>4</v>
      </c>
    </row>
    <row r="189" spans="1:15" x14ac:dyDescent="0.35">
      <c r="A189" s="1">
        <v>45107</v>
      </c>
      <c r="B189" t="s">
        <v>1</v>
      </c>
      <c r="C189" t="s">
        <v>93</v>
      </c>
      <c r="D189" t="s">
        <v>349</v>
      </c>
      <c r="E189" t="s">
        <v>350</v>
      </c>
      <c r="F189" s="3">
        <v>994</v>
      </c>
      <c r="G189" s="3">
        <v>994</v>
      </c>
      <c r="H189" s="8">
        <v>11</v>
      </c>
      <c r="I189" s="60">
        <v>4</v>
      </c>
      <c r="J189" s="9">
        <v>0</v>
      </c>
      <c r="K189" s="9">
        <v>1</v>
      </c>
      <c r="L189" s="9">
        <v>0</v>
      </c>
      <c r="M189" s="9">
        <v>3</v>
      </c>
      <c r="N189" s="9">
        <v>3</v>
      </c>
      <c r="O189" s="9">
        <v>4</v>
      </c>
    </row>
    <row r="190" spans="1:15" x14ac:dyDescent="0.35">
      <c r="A190" s="1">
        <v>45107</v>
      </c>
      <c r="B190" t="s">
        <v>1</v>
      </c>
      <c r="C190" t="s">
        <v>90</v>
      </c>
      <c r="D190" t="s">
        <v>361</v>
      </c>
      <c r="E190" t="s">
        <v>362</v>
      </c>
      <c r="F190" s="3">
        <v>2759</v>
      </c>
      <c r="G190" s="3">
        <v>2759</v>
      </c>
      <c r="H190" s="8">
        <v>11</v>
      </c>
      <c r="I190" s="60">
        <v>5</v>
      </c>
      <c r="J190" s="9">
        <v>0</v>
      </c>
      <c r="K190" s="9">
        <v>1</v>
      </c>
      <c r="L190" s="9">
        <v>2</v>
      </c>
      <c r="M190" s="9">
        <v>3</v>
      </c>
      <c r="N190" s="9">
        <v>2</v>
      </c>
      <c r="O190" s="9">
        <v>3</v>
      </c>
    </row>
    <row r="191" spans="1:15" x14ac:dyDescent="0.35">
      <c r="A191" s="1">
        <v>45107</v>
      </c>
      <c r="B191" t="s">
        <v>1</v>
      </c>
      <c r="C191" t="s">
        <v>90</v>
      </c>
      <c r="D191" t="s">
        <v>409</v>
      </c>
      <c r="E191" t="s">
        <v>410</v>
      </c>
      <c r="F191" s="3">
        <v>779</v>
      </c>
      <c r="G191" s="3">
        <v>779</v>
      </c>
      <c r="H191" s="8">
        <v>11</v>
      </c>
      <c r="I191" s="60">
        <v>5</v>
      </c>
      <c r="J191" s="9">
        <v>0</v>
      </c>
      <c r="K191" s="9">
        <v>1</v>
      </c>
      <c r="L191" s="9">
        <v>2</v>
      </c>
      <c r="M191" s="9">
        <v>3</v>
      </c>
      <c r="N191" s="9">
        <v>2</v>
      </c>
      <c r="O191" s="9">
        <v>3</v>
      </c>
    </row>
    <row r="192" spans="1:15" x14ac:dyDescent="0.35">
      <c r="A192" s="1">
        <v>45107</v>
      </c>
      <c r="B192" t="s">
        <v>1</v>
      </c>
      <c r="C192" t="s">
        <v>93</v>
      </c>
      <c r="D192" t="s">
        <v>489</v>
      </c>
      <c r="E192" t="s">
        <v>490</v>
      </c>
      <c r="F192" s="3">
        <v>1074</v>
      </c>
      <c r="G192" s="3">
        <v>1074</v>
      </c>
      <c r="H192" s="8">
        <v>11</v>
      </c>
      <c r="I192" s="60">
        <v>4</v>
      </c>
      <c r="J192" s="9">
        <v>0</v>
      </c>
      <c r="K192" s="9">
        <v>0</v>
      </c>
      <c r="L192" s="9">
        <v>1</v>
      </c>
      <c r="M192" s="9">
        <v>3</v>
      </c>
      <c r="N192" s="9">
        <v>3</v>
      </c>
      <c r="O192" s="9">
        <v>4</v>
      </c>
    </row>
    <row r="193" spans="1:15" x14ac:dyDescent="0.35">
      <c r="A193" s="1">
        <v>45107</v>
      </c>
      <c r="B193" t="s">
        <v>1</v>
      </c>
      <c r="C193" t="s">
        <v>90</v>
      </c>
      <c r="D193" t="s">
        <v>493</v>
      </c>
      <c r="E193" t="s">
        <v>494</v>
      </c>
      <c r="F193" s="3">
        <v>26483</v>
      </c>
      <c r="G193" s="3">
        <v>26483</v>
      </c>
      <c r="H193" s="8">
        <v>11</v>
      </c>
      <c r="I193" s="60">
        <v>5</v>
      </c>
      <c r="J193" s="9">
        <v>0</v>
      </c>
      <c r="K193" s="9">
        <v>1</v>
      </c>
      <c r="L193" s="9">
        <v>2</v>
      </c>
      <c r="M193" s="9">
        <v>3</v>
      </c>
      <c r="N193" s="9">
        <v>2</v>
      </c>
      <c r="O193" s="9">
        <v>3</v>
      </c>
    </row>
    <row r="194" spans="1:15" x14ac:dyDescent="0.35">
      <c r="A194" s="1">
        <v>45107</v>
      </c>
      <c r="B194" t="s">
        <v>1</v>
      </c>
      <c r="C194" t="s">
        <v>93</v>
      </c>
      <c r="D194" t="s">
        <v>96</v>
      </c>
      <c r="E194" t="s">
        <v>97</v>
      </c>
      <c r="F194" s="3">
        <v>3114</v>
      </c>
      <c r="G194" s="3">
        <v>3114</v>
      </c>
      <c r="H194" s="8">
        <v>10</v>
      </c>
      <c r="I194" s="60">
        <v>4</v>
      </c>
      <c r="J194" s="9">
        <v>0</v>
      </c>
      <c r="K194" s="9">
        <v>1</v>
      </c>
      <c r="L194" s="9">
        <v>0</v>
      </c>
      <c r="M194" s="9">
        <v>3</v>
      </c>
      <c r="N194" s="9">
        <v>2</v>
      </c>
      <c r="O194" s="9">
        <v>4</v>
      </c>
    </row>
    <row r="195" spans="1:15" x14ac:dyDescent="0.35">
      <c r="A195" s="1">
        <v>45107</v>
      </c>
      <c r="B195" t="s">
        <v>1</v>
      </c>
      <c r="C195" t="s">
        <v>93</v>
      </c>
      <c r="D195" t="s">
        <v>98</v>
      </c>
      <c r="E195" t="s">
        <v>99</v>
      </c>
      <c r="F195" s="3">
        <v>801</v>
      </c>
      <c r="G195" s="3">
        <v>801</v>
      </c>
      <c r="H195" s="8">
        <v>10</v>
      </c>
      <c r="I195" s="60">
        <v>4</v>
      </c>
      <c r="J195" s="9">
        <v>1</v>
      </c>
      <c r="K195" s="9">
        <v>0</v>
      </c>
      <c r="L195" s="9">
        <v>0</v>
      </c>
      <c r="M195" s="9">
        <v>3</v>
      </c>
      <c r="N195" s="9">
        <v>2</v>
      </c>
      <c r="O195" s="9">
        <v>4</v>
      </c>
    </row>
    <row r="196" spans="1:15" x14ac:dyDescent="0.35">
      <c r="A196" s="1">
        <v>45107</v>
      </c>
      <c r="B196" t="s">
        <v>1</v>
      </c>
      <c r="C196" t="s">
        <v>106</v>
      </c>
      <c r="D196" t="s">
        <v>107</v>
      </c>
      <c r="E196" t="s">
        <v>108</v>
      </c>
      <c r="F196" s="3">
        <v>249</v>
      </c>
      <c r="G196" s="3">
        <v>249</v>
      </c>
      <c r="H196" s="8">
        <v>10</v>
      </c>
      <c r="I196" s="60">
        <v>3</v>
      </c>
      <c r="J196" s="9">
        <v>0</v>
      </c>
      <c r="K196" s="9">
        <v>0</v>
      </c>
      <c r="L196" s="9">
        <v>0</v>
      </c>
      <c r="M196" s="9">
        <v>3</v>
      </c>
      <c r="N196" s="9">
        <v>3</v>
      </c>
      <c r="O196" s="9">
        <v>4</v>
      </c>
    </row>
    <row r="197" spans="1:15" x14ac:dyDescent="0.35">
      <c r="A197" s="1">
        <v>45107</v>
      </c>
      <c r="B197" t="s">
        <v>1</v>
      </c>
      <c r="C197" t="s">
        <v>106</v>
      </c>
      <c r="D197" t="s">
        <v>164</v>
      </c>
      <c r="E197" t="s">
        <v>165</v>
      </c>
      <c r="F197" s="3">
        <v>950</v>
      </c>
      <c r="G197" s="3">
        <v>950</v>
      </c>
      <c r="H197" s="8">
        <v>10</v>
      </c>
      <c r="I197" s="60">
        <v>5</v>
      </c>
      <c r="J197" s="9">
        <v>0</v>
      </c>
      <c r="K197" s="9">
        <v>1</v>
      </c>
      <c r="L197" s="9">
        <v>1</v>
      </c>
      <c r="M197" s="9">
        <v>3</v>
      </c>
      <c r="N197" s="9">
        <v>2</v>
      </c>
      <c r="O197" s="9">
        <v>3</v>
      </c>
    </row>
    <row r="198" spans="1:15" x14ac:dyDescent="0.35">
      <c r="A198" s="1">
        <v>45107</v>
      </c>
      <c r="B198" t="s">
        <v>1</v>
      </c>
      <c r="C198" t="s">
        <v>93</v>
      </c>
      <c r="D198" t="s">
        <v>170</v>
      </c>
      <c r="E198" t="s">
        <v>171</v>
      </c>
      <c r="F198" s="3">
        <v>1715</v>
      </c>
      <c r="G198" s="3">
        <v>1715</v>
      </c>
      <c r="H198" s="8">
        <v>10</v>
      </c>
      <c r="I198" s="60">
        <v>4</v>
      </c>
      <c r="J198" s="9">
        <v>0</v>
      </c>
      <c r="K198" s="9">
        <v>2</v>
      </c>
      <c r="L198" s="9">
        <v>0</v>
      </c>
      <c r="M198" s="9">
        <v>3</v>
      </c>
      <c r="N198" s="9">
        <v>2</v>
      </c>
      <c r="O198" s="9">
        <v>3</v>
      </c>
    </row>
    <row r="199" spans="1:15" x14ac:dyDescent="0.35">
      <c r="A199" s="1">
        <v>45107</v>
      </c>
      <c r="B199" t="s">
        <v>1</v>
      </c>
      <c r="C199" t="s">
        <v>93</v>
      </c>
      <c r="D199" t="s">
        <v>213</v>
      </c>
      <c r="E199" t="s">
        <v>214</v>
      </c>
      <c r="F199" s="3">
        <v>3235</v>
      </c>
      <c r="G199" s="3">
        <v>3235</v>
      </c>
      <c r="H199" s="8">
        <v>10</v>
      </c>
      <c r="I199" s="60">
        <v>4</v>
      </c>
      <c r="J199" s="9">
        <v>0</v>
      </c>
      <c r="K199" s="9">
        <v>2</v>
      </c>
      <c r="L199" s="9">
        <v>0</v>
      </c>
      <c r="M199" s="9">
        <v>3</v>
      </c>
      <c r="N199" s="9">
        <v>2</v>
      </c>
      <c r="O199" s="9">
        <v>3</v>
      </c>
    </row>
    <row r="200" spans="1:15" x14ac:dyDescent="0.35">
      <c r="A200" s="1">
        <v>45107</v>
      </c>
      <c r="B200" t="s">
        <v>1</v>
      </c>
      <c r="C200" t="s">
        <v>93</v>
      </c>
      <c r="D200" t="s">
        <v>217</v>
      </c>
      <c r="E200" t="s">
        <v>218</v>
      </c>
      <c r="F200" s="3">
        <v>3278</v>
      </c>
      <c r="G200" s="3">
        <v>3278</v>
      </c>
      <c r="H200" s="8">
        <v>10</v>
      </c>
      <c r="I200" s="60">
        <v>3</v>
      </c>
      <c r="J200" s="9">
        <v>0</v>
      </c>
      <c r="K200" s="9">
        <v>0</v>
      </c>
      <c r="L200" s="9">
        <v>0</v>
      </c>
      <c r="M200" s="9">
        <v>3</v>
      </c>
      <c r="N200" s="9">
        <v>4</v>
      </c>
      <c r="O200" s="9">
        <v>3</v>
      </c>
    </row>
    <row r="201" spans="1:15" x14ac:dyDescent="0.35">
      <c r="A201" s="1">
        <v>45107</v>
      </c>
      <c r="B201" t="s">
        <v>1</v>
      </c>
      <c r="C201" t="s">
        <v>93</v>
      </c>
      <c r="D201" t="s">
        <v>237</v>
      </c>
      <c r="E201" t="s">
        <v>238</v>
      </c>
      <c r="F201" s="3">
        <v>360</v>
      </c>
      <c r="G201" s="3">
        <v>360</v>
      </c>
      <c r="H201" s="8">
        <v>10</v>
      </c>
      <c r="I201" s="60">
        <v>3</v>
      </c>
      <c r="J201" s="9">
        <v>0</v>
      </c>
      <c r="K201" s="9">
        <v>0</v>
      </c>
      <c r="L201" s="9">
        <v>0</v>
      </c>
      <c r="M201" s="9">
        <v>3</v>
      </c>
      <c r="N201" s="9">
        <v>3</v>
      </c>
      <c r="O201" s="9">
        <v>4</v>
      </c>
    </row>
    <row r="202" spans="1:15" x14ac:dyDescent="0.35">
      <c r="A202" s="1">
        <v>45107</v>
      </c>
      <c r="B202" t="s">
        <v>1</v>
      </c>
      <c r="C202" t="s">
        <v>93</v>
      </c>
      <c r="D202" t="s">
        <v>255</v>
      </c>
      <c r="E202" t="s">
        <v>256</v>
      </c>
      <c r="F202" s="3">
        <v>6660</v>
      </c>
      <c r="G202" s="3">
        <v>6660</v>
      </c>
      <c r="H202" s="8">
        <v>10</v>
      </c>
      <c r="I202" s="60">
        <v>5</v>
      </c>
      <c r="J202" s="9">
        <v>0</v>
      </c>
      <c r="K202" s="9">
        <v>1</v>
      </c>
      <c r="L202" s="9">
        <v>1</v>
      </c>
      <c r="M202" s="9">
        <v>3</v>
      </c>
      <c r="N202" s="9">
        <v>2</v>
      </c>
      <c r="O202" s="9">
        <v>3</v>
      </c>
    </row>
    <row r="203" spans="1:15" x14ac:dyDescent="0.35">
      <c r="A203" s="1">
        <v>45107</v>
      </c>
      <c r="B203" t="s">
        <v>1</v>
      </c>
      <c r="C203" t="s">
        <v>90</v>
      </c>
      <c r="D203" t="s">
        <v>293</v>
      </c>
      <c r="E203" t="s">
        <v>294</v>
      </c>
      <c r="F203" s="3">
        <v>14184</v>
      </c>
      <c r="G203" s="3">
        <v>14184</v>
      </c>
      <c r="H203" s="8">
        <v>10</v>
      </c>
      <c r="I203" s="60">
        <v>4</v>
      </c>
      <c r="J203" s="9">
        <v>0</v>
      </c>
      <c r="K203" s="9">
        <v>1</v>
      </c>
      <c r="L203" s="9">
        <v>0</v>
      </c>
      <c r="M203" s="9">
        <v>3</v>
      </c>
      <c r="N203" s="9">
        <v>3</v>
      </c>
      <c r="O203" s="9">
        <v>3</v>
      </c>
    </row>
    <row r="204" spans="1:15" x14ac:dyDescent="0.35">
      <c r="A204" s="1">
        <v>45107</v>
      </c>
      <c r="B204" t="s">
        <v>1</v>
      </c>
      <c r="C204" t="s">
        <v>106</v>
      </c>
      <c r="D204" t="s">
        <v>371</v>
      </c>
      <c r="E204" t="s">
        <v>372</v>
      </c>
      <c r="F204" s="3">
        <v>1571</v>
      </c>
      <c r="G204" s="3">
        <v>1571</v>
      </c>
      <c r="H204" s="8">
        <v>10</v>
      </c>
      <c r="I204" s="60">
        <v>5</v>
      </c>
      <c r="J204" s="9">
        <v>0</v>
      </c>
      <c r="K204" s="9">
        <v>1</v>
      </c>
      <c r="L204" s="9">
        <v>1</v>
      </c>
      <c r="M204" s="9">
        <v>3</v>
      </c>
      <c r="N204" s="9">
        <v>2</v>
      </c>
      <c r="O204" s="9">
        <v>3</v>
      </c>
    </row>
    <row r="205" spans="1:15" x14ac:dyDescent="0.35">
      <c r="A205" s="1">
        <v>45107</v>
      </c>
      <c r="B205" t="s">
        <v>1</v>
      </c>
      <c r="C205" t="s">
        <v>90</v>
      </c>
      <c r="D205" t="s">
        <v>383</v>
      </c>
      <c r="E205" t="s">
        <v>384</v>
      </c>
      <c r="F205" s="3">
        <v>2710</v>
      </c>
      <c r="G205" s="3">
        <v>2710</v>
      </c>
      <c r="H205" s="8">
        <v>10</v>
      </c>
      <c r="I205" s="60">
        <v>5</v>
      </c>
      <c r="J205" s="9">
        <v>1</v>
      </c>
      <c r="K205" s="9">
        <v>1</v>
      </c>
      <c r="L205" s="9">
        <v>0</v>
      </c>
      <c r="M205" s="9">
        <v>3</v>
      </c>
      <c r="N205" s="9">
        <v>2</v>
      </c>
      <c r="O205" s="9">
        <v>3</v>
      </c>
    </row>
    <row r="206" spans="1:15" x14ac:dyDescent="0.35">
      <c r="A206" s="1">
        <v>45107</v>
      </c>
      <c r="B206" t="s">
        <v>1</v>
      </c>
      <c r="C206" t="s">
        <v>93</v>
      </c>
      <c r="D206" t="s">
        <v>433</v>
      </c>
      <c r="E206" t="s">
        <v>434</v>
      </c>
      <c r="F206" s="3">
        <v>5267</v>
      </c>
      <c r="G206" s="3">
        <v>5267</v>
      </c>
      <c r="H206" s="8">
        <v>10</v>
      </c>
      <c r="I206" s="60">
        <v>4</v>
      </c>
      <c r="J206" s="9">
        <v>0</v>
      </c>
      <c r="K206" s="9">
        <v>1</v>
      </c>
      <c r="L206" s="9">
        <v>0</v>
      </c>
      <c r="M206" s="9">
        <v>3</v>
      </c>
      <c r="N206" s="9">
        <v>3</v>
      </c>
      <c r="O206" s="9">
        <v>3</v>
      </c>
    </row>
    <row r="207" spans="1:15" x14ac:dyDescent="0.35">
      <c r="A207" s="1">
        <v>45107</v>
      </c>
      <c r="B207" t="s">
        <v>1</v>
      </c>
      <c r="C207" t="s">
        <v>93</v>
      </c>
      <c r="D207" t="s">
        <v>435</v>
      </c>
      <c r="E207" t="s">
        <v>436</v>
      </c>
      <c r="F207" s="3">
        <v>173</v>
      </c>
      <c r="G207" s="3">
        <v>173</v>
      </c>
      <c r="H207" s="8">
        <v>10</v>
      </c>
      <c r="I207" s="60">
        <v>3</v>
      </c>
      <c r="J207" s="9">
        <v>0</v>
      </c>
      <c r="K207" s="9">
        <v>0</v>
      </c>
      <c r="L207" s="9">
        <v>0</v>
      </c>
      <c r="M207" s="9">
        <v>3</v>
      </c>
      <c r="N207" s="9">
        <v>3</v>
      </c>
      <c r="O207" s="9">
        <v>4</v>
      </c>
    </row>
    <row r="208" spans="1:15" x14ac:dyDescent="0.35">
      <c r="A208" s="1">
        <v>45107</v>
      </c>
      <c r="B208" t="s">
        <v>1</v>
      </c>
      <c r="C208" t="s">
        <v>106</v>
      </c>
      <c r="D208" t="s">
        <v>485</v>
      </c>
      <c r="E208" t="s">
        <v>486</v>
      </c>
      <c r="F208" s="3">
        <v>611</v>
      </c>
      <c r="G208" s="3">
        <v>611</v>
      </c>
      <c r="H208" s="8">
        <v>10</v>
      </c>
      <c r="I208" s="60">
        <v>3</v>
      </c>
      <c r="J208" s="9">
        <v>0</v>
      </c>
      <c r="K208" s="9">
        <v>0</v>
      </c>
      <c r="L208" s="9">
        <v>0</v>
      </c>
      <c r="M208" s="9">
        <v>3</v>
      </c>
      <c r="N208" s="9">
        <v>3</v>
      </c>
      <c r="O208" s="9">
        <v>4</v>
      </c>
    </row>
    <row r="209" spans="1:15" x14ac:dyDescent="0.35">
      <c r="A209" s="1">
        <v>45107</v>
      </c>
      <c r="B209" t="s">
        <v>1</v>
      </c>
      <c r="C209" t="s">
        <v>93</v>
      </c>
      <c r="D209" t="s">
        <v>497</v>
      </c>
      <c r="E209" t="s">
        <v>498</v>
      </c>
      <c r="F209" s="3">
        <v>4272</v>
      </c>
      <c r="G209" s="3">
        <v>4272</v>
      </c>
      <c r="H209" s="8">
        <v>10</v>
      </c>
      <c r="I209" s="60">
        <v>4</v>
      </c>
      <c r="J209" s="9">
        <v>0</v>
      </c>
      <c r="K209" s="9">
        <v>2</v>
      </c>
      <c r="L209" s="9">
        <v>0</v>
      </c>
      <c r="M209" s="9">
        <v>3</v>
      </c>
      <c r="N209" s="9">
        <v>2</v>
      </c>
      <c r="O209" s="9">
        <v>3</v>
      </c>
    </row>
    <row r="210" spans="1:15" x14ac:dyDescent="0.35">
      <c r="A210" s="1">
        <v>45107</v>
      </c>
      <c r="B210" t="s">
        <v>1</v>
      </c>
      <c r="C210" t="s">
        <v>106</v>
      </c>
      <c r="D210" t="s">
        <v>523</v>
      </c>
      <c r="E210" t="s">
        <v>524</v>
      </c>
      <c r="F210" s="3">
        <v>223</v>
      </c>
      <c r="G210" s="3">
        <v>223</v>
      </c>
      <c r="H210" s="8">
        <v>10</v>
      </c>
      <c r="I210" s="60">
        <v>3</v>
      </c>
      <c r="J210" s="9">
        <v>0</v>
      </c>
      <c r="K210" s="9">
        <v>0</v>
      </c>
      <c r="L210" s="9">
        <v>0</v>
      </c>
      <c r="M210" s="9">
        <v>3</v>
      </c>
      <c r="N210" s="9">
        <v>3</v>
      </c>
      <c r="O210" s="9">
        <v>4</v>
      </c>
    </row>
    <row r="211" spans="1:15" x14ac:dyDescent="0.35">
      <c r="A211" s="1">
        <v>45107</v>
      </c>
      <c r="B211" t="s">
        <v>1</v>
      </c>
      <c r="C211" t="s">
        <v>93</v>
      </c>
      <c r="D211" t="s">
        <v>533</v>
      </c>
      <c r="E211" t="s">
        <v>534</v>
      </c>
      <c r="F211" s="3">
        <v>1844</v>
      </c>
      <c r="G211" s="3">
        <v>1844</v>
      </c>
      <c r="H211" s="8">
        <v>10</v>
      </c>
      <c r="I211" s="60">
        <v>5</v>
      </c>
      <c r="J211" s="9">
        <v>1</v>
      </c>
      <c r="K211" s="9">
        <v>1</v>
      </c>
      <c r="L211" s="9">
        <v>0</v>
      </c>
      <c r="M211" s="9">
        <v>3</v>
      </c>
      <c r="N211" s="9">
        <v>2</v>
      </c>
      <c r="O211" s="9">
        <v>3</v>
      </c>
    </row>
    <row r="212" spans="1:15" x14ac:dyDescent="0.35">
      <c r="A212" s="1">
        <v>45107</v>
      </c>
      <c r="B212" t="s">
        <v>1</v>
      </c>
      <c r="C212" t="s">
        <v>106</v>
      </c>
      <c r="D212" t="s">
        <v>128</v>
      </c>
      <c r="E212" t="s">
        <v>129</v>
      </c>
      <c r="F212" s="3">
        <v>1455</v>
      </c>
      <c r="G212" s="3">
        <v>1455</v>
      </c>
      <c r="H212" s="8">
        <v>9</v>
      </c>
      <c r="I212" s="60">
        <v>4</v>
      </c>
      <c r="J212" s="9">
        <v>0</v>
      </c>
      <c r="K212" s="9">
        <v>1</v>
      </c>
      <c r="L212" s="9">
        <v>0</v>
      </c>
      <c r="M212" s="9">
        <v>3</v>
      </c>
      <c r="N212" s="9">
        <v>2</v>
      </c>
      <c r="O212" s="9">
        <v>3</v>
      </c>
    </row>
    <row r="213" spans="1:15" x14ac:dyDescent="0.35">
      <c r="A213" s="1">
        <v>45107</v>
      </c>
      <c r="B213" t="s">
        <v>1</v>
      </c>
      <c r="C213" t="s">
        <v>90</v>
      </c>
      <c r="D213" t="s">
        <v>168</v>
      </c>
      <c r="E213" t="s">
        <v>169</v>
      </c>
      <c r="F213" s="3">
        <v>514</v>
      </c>
      <c r="G213" s="3">
        <v>514</v>
      </c>
      <c r="H213" s="8">
        <v>9</v>
      </c>
      <c r="I213" s="60">
        <v>4</v>
      </c>
      <c r="J213" s="9">
        <v>0</v>
      </c>
      <c r="K213" s="9">
        <v>0</v>
      </c>
      <c r="L213" s="9">
        <v>1</v>
      </c>
      <c r="M213" s="9">
        <v>3</v>
      </c>
      <c r="N213" s="9">
        <v>2</v>
      </c>
      <c r="O213" s="9">
        <v>3</v>
      </c>
    </row>
    <row r="214" spans="1:15" x14ac:dyDescent="0.35">
      <c r="A214" s="1">
        <v>45107</v>
      </c>
      <c r="B214" t="s">
        <v>1</v>
      </c>
      <c r="C214" t="s">
        <v>106</v>
      </c>
      <c r="D214" t="s">
        <v>225</v>
      </c>
      <c r="E214" t="s">
        <v>226</v>
      </c>
      <c r="F214" s="3">
        <v>296</v>
      </c>
      <c r="G214" s="3">
        <v>296</v>
      </c>
      <c r="H214" s="8">
        <v>9</v>
      </c>
      <c r="I214" s="60">
        <v>3</v>
      </c>
      <c r="J214" s="9">
        <v>0</v>
      </c>
      <c r="K214" s="9">
        <v>0</v>
      </c>
      <c r="L214" s="9">
        <v>0</v>
      </c>
      <c r="M214" s="9">
        <v>3</v>
      </c>
      <c r="N214" s="9">
        <v>2</v>
      </c>
      <c r="O214" s="9">
        <v>4</v>
      </c>
    </row>
    <row r="215" spans="1:15" x14ac:dyDescent="0.35">
      <c r="A215" s="1">
        <v>45107</v>
      </c>
      <c r="B215" t="s">
        <v>1</v>
      </c>
      <c r="C215" t="s">
        <v>106</v>
      </c>
      <c r="D215" t="s">
        <v>233</v>
      </c>
      <c r="E215" t="s">
        <v>234</v>
      </c>
      <c r="F215" s="3">
        <v>243</v>
      </c>
      <c r="G215" s="3">
        <v>243</v>
      </c>
      <c r="H215" s="8">
        <v>9</v>
      </c>
      <c r="I215" s="60">
        <v>4</v>
      </c>
      <c r="J215" s="9">
        <v>0</v>
      </c>
      <c r="K215" s="9">
        <v>1</v>
      </c>
      <c r="L215" s="9">
        <v>0</v>
      </c>
      <c r="M215" s="9">
        <v>3</v>
      </c>
      <c r="N215" s="9">
        <v>2</v>
      </c>
      <c r="O215" s="9">
        <v>3</v>
      </c>
    </row>
    <row r="216" spans="1:15" x14ac:dyDescent="0.35">
      <c r="A216" s="1">
        <v>45107</v>
      </c>
      <c r="B216" t="s">
        <v>1</v>
      </c>
      <c r="C216" t="s">
        <v>90</v>
      </c>
      <c r="D216" t="s">
        <v>247</v>
      </c>
      <c r="E216" t="s">
        <v>248</v>
      </c>
      <c r="F216" s="3">
        <v>1440</v>
      </c>
      <c r="G216" s="3">
        <v>1440</v>
      </c>
      <c r="H216" s="8">
        <v>9</v>
      </c>
      <c r="I216" s="60">
        <v>3</v>
      </c>
      <c r="J216" s="9">
        <v>0</v>
      </c>
      <c r="K216" s="9">
        <v>0</v>
      </c>
      <c r="L216" s="9">
        <v>0</v>
      </c>
      <c r="M216" s="9">
        <v>3</v>
      </c>
      <c r="N216" s="9">
        <v>3</v>
      </c>
      <c r="O216" s="9">
        <v>3</v>
      </c>
    </row>
    <row r="217" spans="1:15" x14ac:dyDescent="0.35">
      <c r="A217" s="1">
        <v>45107</v>
      </c>
      <c r="B217" t="s">
        <v>1</v>
      </c>
      <c r="C217" t="s">
        <v>93</v>
      </c>
      <c r="D217" t="s">
        <v>273</v>
      </c>
      <c r="E217" t="s">
        <v>274</v>
      </c>
      <c r="F217" s="3">
        <v>443</v>
      </c>
      <c r="G217" s="3">
        <v>443</v>
      </c>
      <c r="H217" s="8">
        <v>9</v>
      </c>
      <c r="I217" s="60">
        <v>3</v>
      </c>
      <c r="J217" s="9">
        <v>0</v>
      </c>
      <c r="K217" s="9">
        <v>0</v>
      </c>
      <c r="L217" s="9">
        <v>0</v>
      </c>
      <c r="M217" s="9">
        <v>3</v>
      </c>
      <c r="N217" s="9">
        <v>2</v>
      </c>
      <c r="O217" s="9">
        <v>4</v>
      </c>
    </row>
    <row r="218" spans="1:15" x14ac:dyDescent="0.35">
      <c r="A218" s="1">
        <v>45107</v>
      </c>
      <c r="B218" t="s">
        <v>1</v>
      </c>
      <c r="C218" t="s">
        <v>180</v>
      </c>
      <c r="D218" t="s">
        <v>377</v>
      </c>
      <c r="E218" t="s">
        <v>378</v>
      </c>
      <c r="F218" s="3">
        <v>180</v>
      </c>
      <c r="G218" s="3">
        <v>180</v>
      </c>
      <c r="H218" s="8">
        <v>9</v>
      </c>
      <c r="I218" s="60">
        <v>3</v>
      </c>
      <c r="J218" s="9">
        <v>0</v>
      </c>
      <c r="K218" s="9">
        <v>0</v>
      </c>
      <c r="L218" s="9">
        <v>0</v>
      </c>
      <c r="M218" s="9">
        <v>3</v>
      </c>
      <c r="N218" s="9">
        <v>2</v>
      </c>
      <c r="O218" s="9">
        <v>4</v>
      </c>
    </row>
    <row r="219" spans="1:15" x14ac:dyDescent="0.35">
      <c r="A219" s="1">
        <v>45107</v>
      </c>
      <c r="B219" t="s">
        <v>1</v>
      </c>
      <c r="C219" t="s">
        <v>93</v>
      </c>
      <c r="D219" t="s">
        <v>499</v>
      </c>
      <c r="E219" t="s">
        <v>500</v>
      </c>
      <c r="F219" s="3">
        <v>1177</v>
      </c>
      <c r="G219" s="3">
        <v>1177</v>
      </c>
      <c r="H219" s="8">
        <v>9</v>
      </c>
      <c r="I219" s="60">
        <v>4</v>
      </c>
      <c r="J219" s="9">
        <v>0</v>
      </c>
      <c r="K219" s="9">
        <v>1</v>
      </c>
      <c r="L219" s="9">
        <v>0</v>
      </c>
      <c r="M219" s="9">
        <v>3</v>
      </c>
      <c r="N219" s="9">
        <v>2</v>
      </c>
      <c r="O219" s="9">
        <v>3</v>
      </c>
    </row>
    <row r="220" spans="1:15" x14ac:dyDescent="0.35">
      <c r="A220" s="1">
        <v>45107</v>
      </c>
      <c r="B220" t="s">
        <v>1</v>
      </c>
      <c r="C220" t="s">
        <v>93</v>
      </c>
      <c r="D220" t="s">
        <v>146</v>
      </c>
      <c r="E220" t="s">
        <v>147</v>
      </c>
      <c r="F220" s="3">
        <v>663</v>
      </c>
      <c r="G220" s="3">
        <v>663</v>
      </c>
      <c r="H220" s="8">
        <v>8</v>
      </c>
      <c r="I220" s="60">
        <v>3</v>
      </c>
      <c r="J220" s="9">
        <v>0</v>
      </c>
      <c r="K220" s="9">
        <v>0</v>
      </c>
      <c r="L220" s="9">
        <v>0</v>
      </c>
      <c r="M220" s="9">
        <v>3</v>
      </c>
      <c r="N220" s="9">
        <v>2</v>
      </c>
      <c r="O220" s="9">
        <v>3</v>
      </c>
    </row>
    <row r="221" spans="1:15" x14ac:dyDescent="0.35">
      <c r="A221" s="1">
        <v>45107</v>
      </c>
      <c r="B221" t="s">
        <v>1</v>
      </c>
      <c r="C221" t="s">
        <v>93</v>
      </c>
      <c r="D221" t="s">
        <v>160</v>
      </c>
      <c r="E221" t="s">
        <v>161</v>
      </c>
      <c r="F221" s="3">
        <v>65</v>
      </c>
      <c r="G221" s="3">
        <v>65</v>
      </c>
      <c r="H221" s="8">
        <v>8</v>
      </c>
      <c r="I221" s="60">
        <v>3</v>
      </c>
      <c r="J221" s="9">
        <v>0</v>
      </c>
      <c r="K221" s="9">
        <v>0</v>
      </c>
      <c r="L221" s="9">
        <v>0</v>
      </c>
      <c r="M221" s="9">
        <v>3</v>
      </c>
      <c r="N221" s="9">
        <v>2</v>
      </c>
      <c r="O221" s="9">
        <v>3</v>
      </c>
    </row>
    <row r="222" spans="1:15" x14ac:dyDescent="0.35">
      <c r="A222" s="1">
        <v>45107</v>
      </c>
      <c r="B222" t="s">
        <v>1</v>
      </c>
      <c r="C222" t="s">
        <v>93</v>
      </c>
      <c r="D222" t="s">
        <v>309</v>
      </c>
      <c r="E222" t="s">
        <v>310</v>
      </c>
      <c r="F222" s="3">
        <v>535</v>
      </c>
      <c r="G222" s="3">
        <v>535</v>
      </c>
      <c r="H222" s="8">
        <v>8</v>
      </c>
      <c r="I222" s="60">
        <v>3</v>
      </c>
      <c r="J222" s="9">
        <v>0</v>
      </c>
      <c r="K222" s="9">
        <v>0</v>
      </c>
      <c r="L222" s="9">
        <v>0</v>
      </c>
      <c r="M222" s="9">
        <v>3</v>
      </c>
      <c r="N222" s="9">
        <v>2</v>
      </c>
      <c r="O222" s="9">
        <v>3</v>
      </c>
    </row>
    <row r="224" spans="1:15" x14ac:dyDescent="0.35">
      <c r="D224" s="59" t="s">
        <v>555</v>
      </c>
      <c r="H224" s="9">
        <f>SUM(H2:H222)</f>
        <v>3258</v>
      </c>
    </row>
    <row r="225" spans="4:10" x14ac:dyDescent="0.35">
      <c r="D225" s="59" t="s">
        <v>556</v>
      </c>
      <c r="H225" s="34">
        <f>AVERAGE(H2:H222)</f>
        <v>14.7420814479638</v>
      </c>
    </row>
    <row r="227" spans="4:10" x14ac:dyDescent="0.35">
      <c r="D227" t="s">
        <v>557</v>
      </c>
    </row>
    <row r="228" spans="4:10" x14ac:dyDescent="0.35">
      <c r="D228" s="59" t="s">
        <v>558</v>
      </c>
      <c r="I228" s="7">
        <f>COUNTIF($I$2:$I$222,"3")</f>
        <v>23</v>
      </c>
      <c r="J228" s="57">
        <f>I228/$I$232</f>
        <v>0.10407239819004525</v>
      </c>
    </row>
    <row r="229" spans="4:10" x14ac:dyDescent="0.35">
      <c r="D229" s="59" t="s">
        <v>559</v>
      </c>
      <c r="I229" s="7">
        <f>COUNTIF($I$2:$I$222,"4")</f>
        <v>50</v>
      </c>
      <c r="J229" s="57">
        <f>I229/$I$232</f>
        <v>0.22624434389140272</v>
      </c>
    </row>
    <row r="230" spans="4:10" x14ac:dyDescent="0.35">
      <c r="D230" s="59" t="s">
        <v>560</v>
      </c>
      <c r="I230" s="7">
        <f>COUNTIF($I$2:$I$222,"5")</f>
        <v>79</v>
      </c>
      <c r="J230" s="57">
        <f>I230/$I$232</f>
        <v>0.3574660633484163</v>
      </c>
    </row>
    <row r="231" spans="4:10" x14ac:dyDescent="0.35">
      <c r="D231" s="59" t="s">
        <v>561</v>
      </c>
      <c r="I231" s="7">
        <f>COUNTIF($I$2:$I$222,"6")</f>
        <v>69</v>
      </c>
      <c r="J231" s="57">
        <f>I231/$I$232</f>
        <v>0.31221719457013575</v>
      </c>
    </row>
    <row r="232" spans="4:10" x14ac:dyDescent="0.35">
      <c r="I232" s="7">
        <f>SUM(I228:I231)</f>
        <v>221</v>
      </c>
      <c r="J232" s="57">
        <f>I232/$I$232</f>
        <v>1</v>
      </c>
    </row>
  </sheetData>
  <autoFilter ref="A1:O222" xr:uid="{0A218BB3-8D55-4061-88AD-A5CE907B69DA}"/>
  <sortState xmlns:xlrd2="http://schemas.microsoft.com/office/spreadsheetml/2017/richdata2" ref="A2:O222">
    <sortCondition descending="1" ref="H2:H222"/>
  </sortState>
  <pageMargins left="0.7" right="0.7" top="0.75" bottom="0.75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9C6AC-95A7-4883-BBD8-5896981DEDF9}">
  <sheetPr>
    <tabColor rgb="FFFF0000"/>
  </sheetPr>
  <dimension ref="B2:V28"/>
  <sheetViews>
    <sheetView showGridLines="0" topLeftCell="J1" zoomScale="99" zoomScaleNormal="99" zoomScaleSheetLayoutView="100" workbookViewId="0">
      <selection activeCell="R16" sqref="R16"/>
    </sheetView>
  </sheetViews>
  <sheetFormatPr defaultRowHeight="14.5" x14ac:dyDescent="0.35"/>
  <cols>
    <col min="2" max="2" width="29.81640625" bestFit="1" customWidth="1"/>
    <col min="7" max="7" width="4.26953125" customWidth="1"/>
    <col min="10" max="10" width="5.6328125" customWidth="1"/>
    <col min="11" max="11" width="6.26953125" customWidth="1"/>
    <col min="12" max="12" width="17.6328125" customWidth="1"/>
    <col min="13" max="13" width="11.08984375" customWidth="1"/>
    <col min="14" max="14" width="11.6328125" customWidth="1"/>
    <col min="15" max="15" width="13.36328125" customWidth="1"/>
    <col min="16" max="16" width="12.54296875" customWidth="1"/>
    <col min="17" max="17" width="13.36328125" style="24" customWidth="1"/>
    <col min="18" max="18" width="13.6328125" style="24" customWidth="1"/>
    <col min="19" max="22" width="11.7265625" customWidth="1"/>
  </cols>
  <sheetData>
    <row r="2" spans="2:22" s="10" customFormat="1" x14ac:dyDescent="0.35">
      <c r="Q2" s="24"/>
      <c r="R2" s="24"/>
    </row>
    <row r="3" spans="2:22" ht="43.5" x14ac:dyDescent="0.35">
      <c r="B3" s="11"/>
      <c r="C3" s="11">
        <v>2019</v>
      </c>
      <c r="D3" s="11">
        <v>2019</v>
      </c>
      <c r="E3" s="11">
        <v>2021</v>
      </c>
      <c r="F3" s="11">
        <v>2022</v>
      </c>
      <c r="H3" s="11">
        <v>2001</v>
      </c>
      <c r="I3" s="11">
        <v>2019</v>
      </c>
      <c r="M3" s="19"/>
      <c r="N3" s="31" t="s">
        <v>562</v>
      </c>
      <c r="O3" s="31" t="s">
        <v>563</v>
      </c>
      <c r="P3" s="32" t="s">
        <v>564</v>
      </c>
      <c r="Q3" s="33" t="s">
        <v>565</v>
      </c>
      <c r="R3" s="33" t="s">
        <v>566</v>
      </c>
      <c r="S3" s="31" t="s">
        <v>555</v>
      </c>
      <c r="T3" s="32" t="s">
        <v>567</v>
      </c>
      <c r="U3" s="32" t="s">
        <v>568</v>
      </c>
      <c r="V3" s="32" t="s">
        <v>569</v>
      </c>
    </row>
    <row r="4" spans="2:22" x14ac:dyDescent="0.35">
      <c r="B4" s="11" t="s">
        <v>565</v>
      </c>
      <c r="C4" s="12">
        <v>5.3999999999999999E-2</v>
      </c>
      <c r="D4" s="12">
        <f>Q24/S24</f>
        <v>5.4496456732208806E-2</v>
      </c>
      <c r="E4" s="12">
        <f>Q25/S25</f>
        <v>4.8536123909420643E-2</v>
      </c>
      <c r="F4" s="12">
        <f>Q26/S26</f>
        <v>0</v>
      </c>
      <c r="H4" s="12">
        <v>0.4203419971536857</v>
      </c>
      <c r="I4" s="12">
        <v>4.4585758178203504E-2</v>
      </c>
      <c r="M4" s="19">
        <v>1999</v>
      </c>
      <c r="N4" s="16"/>
      <c r="O4" s="16"/>
      <c r="P4" s="16"/>
      <c r="Q4" s="72">
        <v>1400000</v>
      </c>
      <c r="R4" s="72"/>
      <c r="S4" s="26">
        <v>1400000</v>
      </c>
      <c r="T4" s="16"/>
      <c r="U4" s="16"/>
      <c r="V4" s="26">
        <f>T4+O4</f>
        <v>0</v>
      </c>
    </row>
    <row r="5" spans="2:22" x14ac:dyDescent="0.35">
      <c r="B5" s="11" t="s">
        <v>570</v>
      </c>
      <c r="C5" s="12">
        <v>2.5999999999999999E-2</v>
      </c>
      <c r="D5" s="12">
        <f>N24/S24</f>
        <v>2.5152210799480986E-2</v>
      </c>
      <c r="E5" s="12">
        <f>N25/S25</f>
        <v>1.8908244289775514E-2</v>
      </c>
      <c r="F5" s="12">
        <f>N26/S26</f>
        <v>6.2776389155931547E-2</v>
      </c>
      <c r="H5" s="12">
        <v>0.14790961102503195</v>
      </c>
      <c r="I5" s="12">
        <v>4.1804988252304352E-2</v>
      </c>
      <c r="M5" s="19">
        <v>2000</v>
      </c>
      <c r="N5" s="16"/>
      <c r="O5" s="16"/>
      <c r="P5" s="16"/>
      <c r="Q5" s="73"/>
      <c r="R5" s="73"/>
      <c r="S5" s="11"/>
      <c r="T5" s="16"/>
      <c r="U5" s="16"/>
      <c r="V5" s="26">
        <f t="shared" ref="V5:V25" si="0">T5+O5</f>
        <v>0</v>
      </c>
    </row>
    <row r="6" spans="2:22" x14ac:dyDescent="0.35">
      <c r="B6" s="11" t="s">
        <v>571</v>
      </c>
      <c r="C6" s="12">
        <v>0.15</v>
      </c>
      <c r="D6" s="12">
        <f>O24/S24</f>
        <v>0.15021459227467812</v>
      </c>
      <c r="E6" s="12">
        <f>O25/S25</f>
        <v>0.14714243701597882</v>
      </c>
      <c r="F6" s="12">
        <f>O26/S26</f>
        <v>0.15006729475100941</v>
      </c>
      <c r="H6" s="12">
        <v>4.2576234304456624E-2</v>
      </c>
      <c r="I6" s="12">
        <v>0.13338152900777156</v>
      </c>
      <c r="M6" s="19">
        <v>2001</v>
      </c>
      <c r="N6" s="16"/>
      <c r="O6" s="16"/>
      <c r="P6" s="16"/>
      <c r="Q6" s="74">
        <v>1511351</v>
      </c>
      <c r="R6" s="74"/>
      <c r="S6" s="26">
        <v>1511351</v>
      </c>
      <c r="T6" s="16"/>
      <c r="U6" s="16"/>
      <c r="V6" s="26">
        <f t="shared" si="0"/>
        <v>0</v>
      </c>
    </row>
    <row r="7" spans="2:22" x14ac:dyDescent="0.35">
      <c r="B7" s="11" t="s">
        <v>572</v>
      </c>
      <c r="C7" s="12">
        <v>0.77</v>
      </c>
      <c r="D7" s="12">
        <f>P24/S24</f>
        <v>0.7701367401936321</v>
      </c>
      <c r="E7" s="12">
        <f>P25/S25</f>
        <v>0.78541319478482496</v>
      </c>
      <c r="F7" s="12">
        <f>P26/S26</f>
        <v>0.78715631609305903</v>
      </c>
      <c r="H7" s="12">
        <v>0.38917215751682577</v>
      </c>
      <c r="I7" s="12">
        <v>0.78022772456172063</v>
      </c>
      <c r="M7" s="19">
        <v>2002</v>
      </c>
      <c r="N7" s="16"/>
      <c r="O7" s="16"/>
      <c r="P7" s="16"/>
      <c r="Q7" s="73"/>
      <c r="R7" s="73"/>
      <c r="S7" s="11"/>
      <c r="T7" s="16"/>
      <c r="U7" s="16"/>
      <c r="V7" s="26">
        <f t="shared" si="0"/>
        <v>0</v>
      </c>
    </row>
    <row r="8" spans="2:22" x14ac:dyDescent="0.35">
      <c r="B8" s="11" t="s">
        <v>566</v>
      </c>
      <c r="C8" s="12"/>
      <c r="D8" s="12"/>
      <c r="E8" s="12"/>
      <c r="F8" s="12">
        <f>R26/S26</f>
        <v>0</v>
      </c>
      <c r="H8" s="12"/>
      <c r="I8" s="12"/>
      <c r="M8" s="19">
        <v>2003</v>
      </c>
      <c r="N8" s="16"/>
      <c r="O8" s="16"/>
      <c r="P8" s="16"/>
      <c r="Q8" s="73"/>
      <c r="R8" s="73"/>
      <c r="S8" s="11"/>
      <c r="T8" s="16"/>
      <c r="U8" s="16"/>
      <c r="V8" s="26">
        <f t="shared" si="0"/>
        <v>0</v>
      </c>
    </row>
    <row r="9" spans="2:22" x14ac:dyDescent="0.35">
      <c r="C9" s="13">
        <f>SUM(C4:C8)</f>
        <v>1</v>
      </c>
      <c r="D9" s="13">
        <f>SUM(D4:D8)</f>
        <v>1</v>
      </c>
      <c r="E9" s="13">
        <f>SUM(E4:E8)</f>
        <v>1</v>
      </c>
      <c r="F9" s="13">
        <f>SUM(F4:F8)</f>
        <v>1</v>
      </c>
      <c r="H9" s="13">
        <f>SUM(H4:H8)</f>
        <v>1</v>
      </c>
      <c r="M9" s="19">
        <v>2004</v>
      </c>
      <c r="N9" s="16"/>
      <c r="O9" s="16"/>
      <c r="P9" s="16"/>
      <c r="Q9" s="73"/>
      <c r="R9" s="73"/>
      <c r="S9" s="11"/>
      <c r="T9" s="16"/>
      <c r="U9" s="16"/>
      <c r="V9" s="26">
        <f t="shared" si="0"/>
        <v>0</v>
      </c>
    </row>
    <row r="10" spans="2:22" x14ac:dyDescent="0.35">
      <c r="C10" s="15"/>
      <c r="D10" s="15"/>
      <c r="M10" s="19">
        <v>2005</v>
      </c>
      <c r="N10" s="16"/>
      <c r="O10" s="17"/>
      <c r="P10" s="17"/>
      <c r="Q10" s="73"/>
      <c r="R10" s="73"/>
      <c r="S10" s="11"/>
      <c r="T10" s="16"/>
      <c r="U10" s="16"/>
      <c r="V10" s="26">
        <f t="shared" si="0"/>
        <v>0</v>
      </c>
    </row>
    <row r="11" spans="2:22" x14ac:dyDescent="0.35">
      <c r="C11" s="15"/>
      <c r="D11" s="15"/>
      <c r="M11" s="19">
        <v>2006</v>
      </c>
      <c r="N11" s="16"/>
      <c r="O11" s="17"/>
      <c r="P11" s="17"/>
      <c r="Q11" s="73"/>
      <c r="R11" s="73"/>
      <c r="S11" s="11"/>
      <c r="T11" s="16"/>
      <c r="U11" s="16"/>
      <c r="V11" s="26">
        <f t="shared" si="0"/>
        <v>0</v>
      </c>
    </row>
    <row r="12" spans="2:22" x14ac:dyDescent="0.35">
      <c r="M12" s="19">
        <v>2007</v>
      </c>
      <c r="N12" s="16"/>
      <c r="O12" s="16"/>
      <c r="P12" s="16"/>
      <c r="Q12" s="73"/>
      <c r="R12" s="73"/>
      <c r="S12" s="11"/>
      <c r="T12" s="16"/>
      <c r="U12" s="16"/>
      <c r="V12" s="26">
        <f t="shared" si="0"/>
        <v>0</v>
      </c>
    </row>
    <row r="13" spans="2:22" x14ac:dyDescent="0.35">
      <c r="C13" s="15"/>
      <c r="M13" s="19">
        <v>2008</v>
      </c>
      <c r="N13" s="16"/>
      <c r="O13" s="16"/>
      <c r="P13" s="16"/>
      <c r="Q13" s="73"/>
      <c r="R13" s="73"/>
      <c r="S13" s="11"/>
      <c r="T13" s="16"/>
      <c r="U13" s="16"/>
      <c r="V13" s="26">
        <f t="shared" si="0"/>
        <v>0</v>
      </c>
    </row>
    <row r="14" spans="2:22" x14ac:dyDescent="0.35">
      <c r="C14" s="15"/>
      <c r="M14" s="19">
        <v>2009</v>
      </c>
      <c r="N14" s="16"/>
      <c r="O14" s="16"/>
      <c r="P14" s="16"/>
      <c r="Q14" s="73"/>
      <c r="R14" s="73"/>
      <c r="S14" s="11"/>
      <c r="T14" s="16"/>
      <c r="U14" s="16"/>
      <c r="V14" s="26">
        <f t="shared" si="0"/>
        <v>0</v>
      </c>
    </row>
    <row r="15" spans="2:22" x14ac:dyDescent="0.35">
      <c r="C15" s="15"/>
      <c r="K15" s="14"/>
      <c r="M15" s="19">
        <v>2010</v>
      </c>
      <c r="N15" s="16"/>
      <c r="O15" s="16"/>
      <c r="P15" s="16"/>
      <c r="Q15" s="73"/>
      <c r="R15" s="73"/>
      <c r="S15" s="11"/>
      <c r="T15" s="16"/>
      <c r="U15" s="16"/>
      <c r="V15" s="26">
        <f t="shared" si="0"/>
        <v>0</v>
      </c>
    </row>
    <row r="16" spans="2:22" x14ac:dyDescent="0.35">
      <c r="K16" s="14"/>
      <c r="M16" s="19">
        <v>2011</v>
      </c>
      <c r="N16" s="16"/>
      <c r="O16" s="16"/>
      <c r="P16" s="16"/>
      <c r="Q16" s="73"/>
      <c r="R16" s="73"/>
      <c r="S16" s="11"/>
      <c r="T16" s="16"/>
      <c r="U16" s="16"/>
      <c r="V16" s="26">
        <f t="shared" si="0"/>
        <v>0</v>
      </c>
    </row>
    <row r="17" spans="11:22" x14ac:dyDescent="0.35">
      <c r="K17" s="14"/>
      <c r="M17" s="19">
        <v>2012</v>
      </c>
      <c r="N17" s="16"/>
      <c r="O17" s="16"/>
      <c r="P17" s="16"/>
      <c r="Q17" s="73"/>
      <c r="R17" s="73"/>
      <c r="S17" s="11"/>
      <c r="T17" s="16"/>
      <c r="U17" s="16"/>
      <c r="V17" s="26">
        <f t="shared" si="0"/>
        <v>0</v>
      </c>
    </row>
    <row r="18" spans="11:22" x14ac:dyDescent="0.35">
      <c r="M18" s="19">
        <v>2013</v>
      </c>
      <c r="N18" s="16"/>
      <c r="O18" s="16"/>
      <c r="P18" s="16"/>
      <c r="Q18" s="73"/>
      <c r="R18" s="73"/>
      <c r="S18" s="11"/>
      <c r="T18" s="16"/>
      <c r="U18" s="16"/>
      <c r="V18" s="26">
        <f t="shared" si="0"/>
        <v>0</v>
      </c>
    </row>
    <row r="19" spans="11:22" x14ac:dyDescent="0.35">
      <c r="M19" s="19">
        <v>2014</v>
      </c>
      <c r="N19" s="16"/>
      <c r="O19" s="16"/>
      <c r="P19" s="16"/>
      <c r="Q19" s="73"/>
      <c r="R19" s="73"/>
      <c r="S19" s="11"/>
      <c r="T19" s="16"/>
      <c r="U19" s="16"/>
      <c r="V19" s="26">
        <f t="shared" si="0"/>
        <v>0</v>
      </c>
    </row>
    <row r="20" spans="11:22" x14ac:dyDescent="0.35">
      <c r="M20" s="19">
        <v>2015</v>
      </c>
      <c r="N20" s="16"/>
      <c r="O20" s="16"/>
      <c r="P20" s="16"/>
      <c r="Q20" s="73"/>
      <c r="R20" s="73"/>
      <c r="S20" s="11"/>
      <c r="T20" s="16"/>
      <c r="U20" s="16"/>
      <c r="V20" s="26">
        <f t="shared" si="0"/>
        <v>0</v>
      </c>
    </row>
    <row r="21" spans="11:22" x14ac:dyDescent="0.35">
      <c r="M21" s="19">
        <v>2016</v>
      </c>
      <c r="N21" s="16"/>
      <c r="O21" s="16"/>
      <c r="P21" s="16"/>
      <c r="Q21" s="73"/>
      <c r="R21" s="73"/>
      <c r="S21" s="11"/>
      <c r="T21" s="16"/>
      <c r="U21" s="16"/>
      <c r="V21" s="26">
        <f t="shared" si="0"/>
        <v>0</v>
      </c>
    </row>
    <row r="22" spans="11:22" x14ac:dyDescent="0.35">
      <c r="M22" s="19">
        <v>2017</v>
      </c>
      <c r="N22" s="16"/>
      <c r="O22" s="16"/>
      <c r="P22" s="16"/>
      <c r="Q22" s="73"/>
      <c r="R22" s="73"/>
      <c r="S22" s="11"/>
      <c r="T22" s="16"/>
      <c r="U22" s="16"/>
      <c r="V22" s="26">
        <f t="shared" si="0"/>
        <v>0</v>
      </c>
    </row>
    <row r="23" spans="11:22" x14ac:dyDescent="0.35">
      <c r="M23" s="19">
        <v>2018</v>
      </c>
      <c r="N23" s="16"/>
      <c r="O23" s="16"/>
      <c r="P23" s="16"/>
      <c r="Q23" s="73"/>
      <c r="R23" s="73"/>
      <c r="S23" s="11"/>
      <c r="T23" s="16"/>
      <c r="U23" s="16"/>
      <c r="V23" s="26">
        <f t="shared" si="0"/>
        <v>0</v>
      </c>
    </row>
    <row r="24" spans="11:22" x14ac:dyDescent="0.35">
      <c r="M24" s="20">
        <v>43617</v>
      </c>
      <c r="N24" s="16">
        <f>T24-Q24</f>
        <v>252000</v>
      </c>
      <c r="O24" s="16">
        <v>1505000</v>
      </c>
      <c r="P24" s="16">
        <v>7716000</v>
      </c>
      <c r="Q24" s="74">
        <v>546000</v>
      </c>
      <c r="R24" s="74"/>
      <c r="S24" s="26">
        <f>SUM(N24:Q24)</f>
        <v>10019000</v>
      </c>
      <c r="T24" s="16">
        <v>798000</v>
      </c>
      <c r="U24" s="16"/>
      <c r="V24" s="26">
        <f t="shared" si="0"/>
        <v>2303000</v>
      </c>
    </row>
    <row r="25" spans="11:22" x14ac:dyDescent="0.35">
      <c r="M25" s="18">
        <v>44348</v>
      </c>
      <c r="N25" s="16">
        <f>T25-Q25</f>
        <v>192883</v>
      </c>
      <c r="O25" s="16">
        <v>1501000</v>
      </c>
      <c r="P25" s="16">
        <v>8012000</v>
      </c>
      <c r="Q25" s="74">
        <v>495117</v>
      </c>
      <c r="R25" s="74"/>
      <c r="S25" s="26">
        <f>SUM(N25:Q25)</f>
        <v>10201000</v>
      </c>
      <c r="T25" s="16">
        <v>688000</v>
      </c>
      <c r="U25" s="16"/>
      <c r="V25" s="26">
        <f t="shared" si="0"/>
        <v>2189000</v>
      </c>
    </row>
    <row r="26" spans="11:22" x14ac:dyDescent="0.35">
      <c r="M26" s="18">
        <v>44713</v>
      </c>
      <c r="N26" s="29">
        <f>T26-Q26</f>
        <v>653000</v>
      </c>
      <c r="O26" s="29">
        <f>U26-R26</f>
        <v>1561000</v>
      </c>
      <c r="P26" s="25">
        <v>8188000</v>
      </c>
      <c r="Q26" s="74">
        <f>'Access Line Count Data(R)'!H23</f>
        <v>0</v>
      </c>
      <c r="R26" s="74">
        <f>'Access Line Count Data(R)'!H20</f>
        <v>0</v>
      </c>
      <c r="S26" s="30">
        <f>SUM(N26:R26)</f>
        <v>10402000</v>
      </c>
      <c r="T26" s="25">
        <v>653000</v>
      </c>
      <c r="U26" s="25">
        <v>1561000</v>
      </c>
      <c r="V26" s="28">
        <v>2214000</v>
      </c>
    </row>
    <row r="28" spans="11:22" x14ac:dyDescent="0.35">
      <c r="N28" s="79" t="s">
        <v>573</v>
      </c>
      <c r="O28" s="80"/>
      <c r="Q28" s="77" t="s">
        <v>574</v>
      </c>
      <c r="R28" s="78"/>
      <c r="U28" s="75" t="s">
        <v>575</v>
      </c>
      <c r="V28" s="76"/>
    </row>
  </sheetData>
  <mergeCells count="3">
    <mergeCell ref="U28:V28"/>
    <mergeCell ref="Q28:R28"/>
    <mergeCell ref="N28:O28"/>
  </mergeCells>
  <printOptions horizontalCentered="1"/>
  <pageMargins left="0.45" right="0.45" top="0.25" bottom="0.5" header="0.3" footer="0.4"/>
  <pageSetup scale="95" orientation="landscape" horizontalDpi="4294967295" verticalDpi="4294967295" r:id="rId1"/>
  <headerFooter>
    <oddFooter>&amp;C&amp;"-,Bold"REDACTED
Shaded Information is designated as CONFIDENTIAL Per WAC 480-07-160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47CF4-C78F-44D3-9FD4-BD0FDDE4D116}">
  <sheetPr>
    <tabColor rgb="FFFF0000"/>
  </sheetPr>
  <dimension ref="A1:H37"/>
  <sheetViews>
    <sheetView view="pageLayout" topLeftCell="A22" zoomScaleNormal="100" workbookViewId="0">
      <selection activeCell="J32" sqref="J32"/>
    </sheetView>
  </sheetViews>
  <sheetFormatPr defaultColWidth="8.7265625" defaultRowHeight="15.5" x14ac:dyDescent="0.35"/>
  <cols>
    <col min="1" max="1" width="5.1796875" style="22" bestFit="1" customWidth="1"/>
    <col min="2" max="2" width="11.453125" style="22" customWidth="1"/>
    <col min="3" max="3" width="11.54296875" style="22" customWidth="1"/>
    <col min="4" max="4" width="18.26953125" style="22" bestFit="1" customWidth="1"/>
    <col min="5" max="5" width="22.26953125" style="22" customWidth="1"/>
    <col min="6" max="6" width="13.81640625" style="22" customWidth="1"/>
    <col min="7" max="7" width="8.7265625" style="22"/>
    <col min="8" max="8" width="9.1796875" style="22" bestFit="1" customWidth="1"/>
    <col min="9" max="16384" width="8.7265625" style="22"/>
  </cols>
  <sheetData>
    <row r="1" spans="1:6" x14ac:dyDescent="0.35">
      <c r="A1" s="21" t="s">
        <v>576</v>
      </c>
      <c r="B1" s="23" t="s">
        <v>577</v>
      </c>
      <c r="C1" s="23" t="s">
        <v>578</v>
      </c>
      <c r="D1" s="23" t="s">
        <v>579</v>
      </c>
      <c r="E1" s="23" t="s">
        <v>580</v>
      </c>
      <c r="F1" s="23" t="s">
        <v>581</v>
      </c>
    </row>
    <row r="2" spans="1:6" x14ac:dyDescent="0.35">
      <c r="A2" s="22">
        <v>1</v>
      </c>
      <c r="B2" s="66"/>
      <c r="C2" s="67"/>
      <c r="D2" s="67"/>
      <c r="E2" s="67"/>
      <c r="F2" s="68"/>
    </row>
    <row r="3" spans="1:6" x14ac:dyDescent="0.35">
      <c r="A3" s="22">
        <v>2</v>
      </c>
      <c r="B3" s="66"/>
      <c r="C3" s="67"/>
      <c r="D3" s="67"/>
      <c r="E3" s="67"/>
      <c r="F3" s="68"/>
    </row>
    <row r="4" spans="1:6" x14ac:dyDescent="0.35">
      <c r="A4" s="22">
        <v>3</v>
      </c>
      <c r="B4" s="66"/>
      <c r="C4" s="67"/>
      <c r="D4" s="67"/>
      <c r="E4" s="67"/>
      <c r="F4" s="68"/>
    </row>
    <row r="5" spans="1:6" x14ac:dyDescent="0.35">
      <c r="A5" s="22">
        <v>4</v>
      </c>
      <c r="B5" s="66"/>
      <c r="C5" s="67"/>
      <c r="D5" s="67"/>
      <c r="E5" s="67"/>
      <c r="F5" s="68"/>
    </row>
    <row r="6" spans="1:6" x14ac:dyDescent="0.35">
      <c r="A6" s="22">
        <v>5</v>
      </c>
      <c r="B6" s="66"/>
      <c r="C6" s="67"/>
      <c r="D6" s="67"/>
      <c r="E6" s="67"/>
      <c r="F6" s="68"/>
    </row>
    <row r="7" spans="1:6" x14ac:dyDescent="0.35">
      <c r="A7" s="22">
        <v>6</v>
      </c>
      <c r="B7" s="66"/>
      <c r="C7" s="67"/>
      <c r="D7" s="67"/>
      <c r="E7" s="67"/>
      <c r="F7" s="68"/>
    </row>
    <row r="8" spans="1:6" x14ac:dyDescent="0.35">
      <c r="A8" s="22">
        <v>7</v>
      </c>
      <c r="B8" s="66"/>
      <c r="C8" s="67"/>
      <c r="D8" s="67"/>
      <c r="E8" s="67"/>
      <c r="F8" s="68"/>
    </row>
    <row r="9" spans="1:6" x14ac:dyDescent="0.35">
      <c r="A9" s="22">
        <v>8</v>
      </c>
      <c r="B9" s="66"/>
      <c r="C9" s="67"/>
      <c r="D9" s="67"/>
      <c r="E9" s="67"/>
      <c r="F9" s="68"/>
    </row>
    <row r="10" spans="1:6" x14ac:dyDescent="0.35">
      <c r="A10" s="22">
        <v>9</v>
      </c>
      <c r="B10" s="66"/>
      <c r="C10" s="67"/>
      <c r="D10" s="67"/>
      <c r="E10" s="67"/>
      <c r="F10" s="68"/>
    </row>
    <row r="11" spans="1:6" x14ac:dyDescent="0.35">
      <c r="A11" s="22">
        <v>10</v>
      </c>
      <c r="B11" s="66"/>
      <c r="C11" s="67"/>
      <c r="D11" s="67"/>
      <c r="E11" s="67"/>
      <c r="F11" s="68"/>
    </row>
    <row r="12" spans="1:6" x14ac:dyDescent="0.35">
      <c r="A12" s="22">
        <v>11</v>
      </c>
      <c r="B12" s="66"/>
      <c r="C12" s="67"/>
      <c r="D12" s="67"/>
      <c r="E12" s="67"/>
      <c r="F12" s="68"/>
    </row>
    <row r="13" spans="1:6" x14ac:dyDescent="0.35">
      <c r="A13" s="22">
        <v>12</v>
      </c>
      <c r="B13" s="66"/>
      <c r="C13" s="67"/>
      <c r="D13" s="67"/>
      <c r="E13" s="67"/>
      <c r="F13" s="68"/>
    </row>
    <row r="14" spans="1:6" x14ac:dyDescent="0.35">
      <c r="A14" s="22">
        <v>13</v>
      </c>
      <c r="B14" s="66"/>
      <c r="C14" s="67"/>
      <c r="D14" s="67"/>
      <c r="E14" s="67"/>
      <c r="F14" s="68"/>
    </row>
    <row r="15" spans="1:6" x14ac:dyDescent="0.35">
      <c r="A15" s="22">
        <v>14</v>
      </c>
      <c r="B15" s="66"/>
      <c r="C15" s="67"/>
      <c r="D15" s="67"/>
      <c r="E15" s="67"/>
      <c r="F15" s="68"/>
    </row>
    <row r="16" spans="1:6" x14ac:dyDescent="0.35">
      <c r="A16" s="22">
        <v>15</v>
      </c>
      <c r="B16" s="66"/>
      <c r="C16" s="67"/>
      <c r="D16" s="67"/>
      <c r="E16" s="67"/>
      <c r="F16" s="68"/>
    </row>
    <row r="17" spans="1:8" x14ac:dyDescent="0.35">
      <c r="A17" s="22">
        <v>16</v>
      </c>
      <c r="B17" s="66"/>
      <c r="C17" s="67"/>
      <c r="D17" s="67"/>
      <c r="E17" s="67"/>
      <c r="F17" s="68"/>
    </row>
    <row r="19" spans="1:8" x14ac:dyDescent="0.35">
      <c r="A19" s="23">
        <v>2022</v>
      </c>
      <c r="B19" s="21" t="s">
        <v>577</v>
      </c>
      <c r="C19" s="21" t="s">
        <v>578</v>
      </c>
      <c r="D19" s="21" t="s">
        <v>579</v>
      </c>
      <c r="E19" s="21" t="s">
        <v>580</v>
      </c>
      <c r="F19" s="21" t="s">
        <v>581</v>
      </c>
    </row>
    <row r="20" spans="1:8" x14ac:dyDescent="0.35">
      <c r="A20" s="22">
        <v>1</v>
      </c>
      <c r="B20" s="66"/>
      <c r="C20" s="67"/>
      <c r="D20" s="67"/>
      <c r="E20" s="67"/>
      <c r="F20" s="68"/>
      <c r="G20" s="67"/>
      <c r="H20" s="69"/>
    </row>
    <row r="21" spans="1:8" x14ac:dyDescent="0.35">
      <c r="A21" s="22">
        <v>3</v>
      </c>
      <c r="B21" s="66"/>
      <c r="C21" s="67"/>
      <c r="D21" s="67"/>
      <c r="E21" s="67"/>
      <c r="F21" s="68"/>
      <c r="G21" s="67"/>
      <c r="H21" s="67"/>
    </row>
    <row r="22" spans="1:8" x14ac:dyDescent="0.35">
      <c r="A22" s="22">
        <v>5</v>
      </c>
      <c r="B22" s="66"/>
      <c r="C22" s="67"/>
      <c r="D22" s="67"/>
      <c r="E22" s="67"/>
      <c r="F22" s="68"/>
      <c r="G22" s="67"/>
      <c r="H22" s="67"/>
    </row>
    <row r="23" spans="1:8" x14ac:dyDescent="0.35">
      <c r="A23" s="22">
        <v>7</v>
      </c>
      <c r="B23" s="66"/>
      <c r="C23" s="67"/>
      <c r="D23" s="67"/>
      <c r="E23" s="67"/>
      <c r="F23" s="68"/>
      <c r="G23" s="67"/>
      <c r="H23" s="69"/>
    </row>
    <row r="24" spans="1:8" x14ac:dyDescent="0.35">
      <c r="A24" s="22">
        <v>9</v>
      </c>
      <c r="B24" s="66"/>
      <c r="C24" s="67"/>
      <c r="D24" s="67"/>
      <c r="E24" s="67"/>
      <c r="F24" s="68"/>
      <c r="G24" s="67"/>
      <c r="H24" s="67"/>
    </row>
    <row r="25" spans="1:8" x14ac:dyDescent="0.35">
      <c r="A25" s="22">
        <v>11</v>
      </c>
      <c r="B25" s="66"/>
      <c r="C25" s="67"/>
      <c r="D25" s="67"/>
      <c r="E25" s="67"/>
      <c r="F25" s="68"/>
      <c r="G25" s="67"/>
      <c r="H25" s="67"/>
    </row>
    <row r="26" spans="1:8" x14ac:dyDescent="0.35">
      <c r="A26" s="22">
        <v>13</v>
      </c>
      <c r="B26" s="66"/>
      <c r="C26" s="67"/>
      <c r="D26" s="67"/>
      <c r="E26" s="67"/>
      <c r="F26" s="68"/>
      <c r="G26" s="67"/>
      <c r="H26" s="67"/>
    </row>
    <row r="27" spans="1:8" x14ac:dyDescent="0.35">
      <c r="A27" s="22">
        <v>15</v>
      </c>
      <c r="B27" s="66"/>
      <c r="C27" s="67"/>
      <c r="D27" s="67"/>
      <c r="E27" s="67"/>
      <c r="F27" s="68"/>
      <c r="G27" s="67"/>
      <c r="H27" s="67"/>
    </row>
    <row r="28" spans="1:8" x14ac:dyDescent="0.35">
      <c r="B28" s="67"/>
      <c r="C28" s="67"/>
      <c r="D28" s="67"/>
      <c r="E28" s="67"/>
      <c r="F28" s="67"/>
      <c r="G28" s="67"/>
      <c r="H28" s="67"/>
    </row>
    <row r="29" spans="1:8" x14ac:dyDescent="0.35">
      <c r="A29" s="21" t="s">
        <v>576</v>
      </c>
      <c r="B29" s="70"/>
      <c r="C29" s="70"/>
      <c r="D29" s="70"/>
      <c r="E29" s="70"/>
      <c r="F29" s="70"/>
      <c r="G29" s="67"/>
      <c r="H29" s="67"/>
    </row>
    <row r="30" spans="1:8" x14ac:dyDescent="0.35">
      <c r="A30" s="22">
        <v>2</v>
      </c>
      <c r="B30" s="66"/>
      <c r="C30" s="67"/>
      <c r="D30" s="67"/>
      <c r="E30" s="67"/>
      <c r="F30" s="68"/>
      <c r="G30" s="67"/>
      <c r="H30" s="67"/>
    </row>
    <row r="31" spans="1:8" x14ac:dyDescent="0.35">
      <c r="A31" s="22">
        <v>4</v>
      </c>
      <c r="B31" s="66"/>
      <c r="C31" s="67"/>
      <c r="D31" s="67"/>
      <c r="E31" s="67"/>
      <c r="F31" s="68"/>
      <c r="G31" s="67"/>
      <c r="H31" s="67"/>
    </row>
    <row r="32" spans="1:8" x14ac:dyDescent="0.35">
      <c r="A32" s="22">
        <v>6</v>
      </c>
      <c r="B32" s="66"/>
      <c r="C32" s="67"/>
      <c r="D32" s="67"/>
      <c r="E32" s="67"/>
      <c r="F32" s="68"/>
      <c r="G32" s="67"/>
      <c r="H32" s="67"/>
    </row>
    <row r="33" spans="1:8" x14ac:dyDescent="0.35">
      <c r="A33" s="22">
        <v>8</v>
      </c>
      <c r="B33" s="66"/>
      <c r="C33" s="67"/>
      <c r="D33" s="67"/>
      <c r="E33" s="67"/>
      <c r="F33" s="68"/>
      <c r="G33" s="71"/>
      <c r="H33" s="69"/>
    </row>
    <row r="34" spans="1:8" x14ac:dyDescent="0.35">
      <c r="A34" s="22">
        <v>10</v>
      </c>
      <c r="B34" s="66"/>
      <c r="C34" s="67"/>
      <c r="D34" s="67"/>
      <c r="E34" s="67"/>
      <c r="F34" s="68"/>
      <c r="G34" s="71"/>
      <c r="H34" s="67"/>
    </row>
    <row r="35" spans="1:8" x14ac:dyDescent="0.35">
      <c r="A35" s="22">
        <v>12</v>
      </c>
      <c r="B35" s="66"/>
      <c r="C35" s="67"/>
      <c r="D35" s="67"/>
      <c r="E35" s="67"/>
      <c r="F35" s="68"/>
      <c r="G35" s="67"/>
      <c r="H35" s="67"/>
    </row>
    <row r="36" spans="1:8" x14ac:dyDescent="0.35">
      <c r="A36" s="22">
        <v>14</v>
      </c>
      <c r="B36" s="66"/>
      <c r="C36" s="67"/>
      <c r="D36" s="67"/>
      <c r="E36" s="67"/>
      <c r="F36" s="68"/>
      <c r="G36" s="67"/>
      <c r="H36" s="67"/>
    </row>
    <row r="37" spans="1:8" x14ac:dyDescent="0.35">
      <c r="A37" s="22">
        <v>16</v>
      </c>
      <c r="B37" s="66"/>
      <c r="C37" s="67"/>
      <c r="D37" s="67"/>
      <c r="E37" s="67"/>
      <c r="F37" s="68"/>
      <c r="G37" s="67"/>
      <c r="H37" s="67"/>
    </row>
  </sheetData>
  <printOptions horizontalCentered="1"/>
  <pageMargins left="0.45" right="0.45" top="0.5" bottom="0.75" header="0.3" footer="0.4"/>
  <pageSetup scale="90" orientation="landscape" r:id="rId1"/>
  <headerFooter>
    <oddFooter>&amp;C&amp;"-,Bold"REDACTED
Shaded Information is designated as CONFIDENTIAL Per WAC 480-07-160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6073-C0E6-46E1-9ADC-26115BFE363D}">
  <sheetPr>
    <tabColor rgb="FFFF0000"/>
  </sheetPr>
  <dimension ref="A1:Q222"/>
  <sheetViews>
    <sheetView showGridLines="0" view="pageLayout" zoomScaleNormal="100" workbookViewId="0">
      <pane ySplit="3180" topLeftCell="A253"/>
      <selection activeCell="E1" sqref="E1"/>
      <selection pane="bottomLeft" activeCell="E219" sqref="E219"/>
    </sheetView>
  </sheetViews>
  <sheetFormatPr defaultRowHeight="14.5" x14ac:dyDescent="0.35"/>
  <cols>
    <col min="1" max="1" width="11.81640625" bestFit="1" customWidth="1"/>
    <col min="2" max="2" width="20.453125" customWidth="1"/>
    <col min="3" max="4" width="15.54296875" style="40" customWidth="1"/>
    <col min="5" max="5" width="15.54296875" style="39" customWidth="1"/>
    <col min="8" max="8" width="11.81640625" bestFit="1" customWidth="1"/>
    <col min="9" max="9" width="20.453125" customWidth="1"/>
    <col min="10" max="11" width="15.54296875" style="40" customWidth="1"/>
    <col min="12" max="12" width="15.54296875" style="39" customWidth="1"/>
    <col min="15" max="15" width="12.54296875" customWidth="1"/>
    <col min="16" max="17" width="8.7265625" style="7"/>
  </cols>
  <sheetData>
    <row r="1" spans="1:17" s="2" customFormat="1" ht="58" x14ac:dyDescent="0.35">
      <c r="A1" s="2" t="s">
        <v>5</v>
      </c>
      <c r="B1" s="2" t="s">
        <v>583</v>
      </c>
      <c r="C1" s="36" t="s">
        <v>584</v>
      </c>
      <c r="D1" s="36" t="s">
        <v>585</v>
      </c>
      <c r="E1" s="37" t="s">
        <v>586</v>
      </c>
      <c r="H1" s="41" t="s">
        <v>5</v>
      </c>
      <c r="I1" s="41" t="s">
        <v>583</v>
      </c>
      <c r="J1" s="42" t="s">
        <v>584</v>
      </c>
      <c r="K1" s="42" t="s">
        <v>585</v>
      </c>
      <c r="L1" s="43" t="s">
        <v>586</v>
      </c>
      <c r="P1" s="44"/>
      <c r="Q1" s="44"/>
    </row>
    <row r="2" spans="1:17" x14ac:dyDescent="0.35">
      <c r="A2" t="s">
        <v>92</v>
      </c>
      <c r="B2" t="s">
        <v>91</v>
      </c>
      <c r="C2" s="38">
        <v>13712</v>
      </c>
      <c r="D2" s="64"/>
      <c r="E2" s="65"/>
      <c r="H2" t="s">
        <v>478</v>
      </c>
      <c r="I2" t="s">
        <v>477</v>
      </c>
      <c r="J2" s="38">
        <v>8527</v>
      </c>
      <c r="K2" s="64"/>
      <c r="L2" s="65"/>
    </row>
    <row r="3" spans="1:17" x14ac:dyDescent="0.35">
      <c r="A3" t="s">
        <v>95</v>
      </c>
      <c r="B3" t="s">
        <v>94</v>
      </c>
      <c r="C3" s="38">
        <v>278</v>
      </c>
      <c r="D3" s="64"/>
      <c r="E3" s="65"/>
      <c r="H3" t="s">
        <v>466</v>
      </c>
      <c r="I3" t="s">
        <v>465</v>
      </c>
      <c r="J3" s="38">
        <v>7466</v>
      </c>
      <c r="K3" s="64"/>
      <c r="L3" s="65"/>
      <c r="O3" t="s">
        <v>587</v>
      </c>
      <c r="P3" s="7">
        <f>COUNTIF($L$2:$L$222,"&lt;5%")</f>
        <v>0</v>
      </c>
      <c r="Q3" s="45">
        <f>P3/221</f>
        <v>0</v>
      </c>
    </row>
    <row r="4" spans="1:17" x14ac:dyDescent="0.35">
      <c r="A4" t="s">
        <v>97</v>
      </c>
      <c r="B4" t="s">
        <v>96</v>
      </c>
      <c r="C4" s="38">
        <v>2796</v>
      </c>
      <c r="D4" s="64"/>
      <c r="E4" s="65"/>
      <c r="H4" t="s">
        <v>480</v>
      </c>
      <c r="I4" t="s">
        <v>479</v>
      </c>
      <c r="J4" s="38">
        <v>37370</v>
      </c>
      <c r="K4" s="64"/>
      <c r="L4" s="65"/>
      <c r="O4" t="s">
        <v>588</v>
      </c>
      <c r="P4" s="7">
        <f>COUNTIFS($L$2:$L$222,"&gt;4.99%",$L$2:$L$222,"&lt;10%")</f>
        <v>0</v>
      </c>
      <c r="Q4" s="45">
        <f t="shared" ref="Q4:Q9" si="0">P4/221</f>
        <v>0</v>
      </c>
    </row>
    <row r="5" spans="1:17" x14ac:dyDescent="0.35">
      <c r="A5" t="s">
        <v>99</v>
      </c>
      <c r="B5" t="s">
        <v>98</v>
      </c>
      <c r="C5" s="38">
        <v>666</v>
      </c>
      <c r="D5" s="64"/>
      <c r="E5" s="65"/>
      <c r="H5" t="s">
        <v>454</v>
      </c>
      <c r="I5" t="s">
        <v>453</v>
      </c>
      <c r="J5" s="38">
        <v>14883</v>
      </c>
      <c r="K5" s="64"/>
      <c r="L5" s="65"/>
      <c r="O5" t="s">
        <v>589</v>
      </c>
      <c r="P5" s="7">
        <f>COUNTIFS($L$2:$L$222,"&gt;9.99%",$L$2:$L$222,"&lt;20%")</f>
        <v>0</v>
      </c>
      <c r="Q5" s="45">
        <f t="shared" si="0"/>
        <v>0</v>
      </c>
    </row>
    <row r="6" spans="1:17" x14ac:dyDescent="0.35">
      <c r="A6" t="s">
        <v>101</v>
      </c>
      <c r="B6" t="s">
        <v>100</v>
      </c>
      <c r="C6" s="38">
        <v>659</v>
      </c>
      <c r="D6" s="64"/>
      <c r="E6" s="65"/>
      <c r="H6" t="s">
        <v>340</v>
      </c>
      <c r="I6" t="s">
        <v>339</v>
      </c>
      <c r="J6" s="38">
        <v>4904</v>
      </c>
      <c r="K6" s="64"/>
      <c r="L6" s="65"/>
      <c r="O6" t="s">
        <v>590</v>
      </c>
      <c r="P6" s="7">
        <f>COUNTIFS($L$2:$L$222,"&gt;19.99%",$L$2:$L$222,"&lt;30%")</f>
        <v>0</v>
      </c>
      <c r="Q6" s="45">
        <f t="shared" si="0"/>
        <v>0</v>
      </c>
    </row>
    <row r="7" spans="1:17" x14ac:dyDescent="0.35">
      <c r="A7" t="s">
        <v>103</v>
      </c>
      <c r="B7" t="s">
        <v>102</v>
      </c>
      <c r="C7" s="38">
        <v>37309</v>
      </c>
      <c r="D7" s="64"/>
      <c r="E7" s="65"/>
      <c r="H7" t="s">
        <v>364</v>
      </c>
      <c r="I7" t="s">
        <v>363</v>
      </c>
      <c r="J7" s="38">
        <v>15166</v>
      </c>
      <c r="K7" s="64"/>
      <c r="L7" s="65"/>
      <c r="O7" t="s">
        <v>591</v>
      </c>
      <c r="P7" s="7">
        <f>COUNTIFS($L$2:$L$222,"&gt;29.99%",$L$2:$L$222,"&lt;40%")</f>
        <v>0</v>
      </c>
      <c r="Q7" s="45">
        <f t="shared" si="0"/>
        <v>0</v>
      </c>
    </row>
    <row r="8" spans="1:17" x14ac:dyDescent="0.35">
      <c r="A8" t="s">
        <v>105</v>
      </c>
      <c r="B8" t="s">
        <v>104</v>
      </c>
      <c r="C8" s="38">
        <v>3726</v>
      </c>
      <c r="D8" s="64"/>
      <c r="E8" s="65"/>
      <c r="H8" t="s">
        <v>167</v>
      </c>
      <c r="I8" t="s">
        <v>166</v>
      </c>
      <c r="J8" s="38">
        <v>9718</v>
      </c>
      <c r="K8" s="64"/>
      <c r="L8" s="65"/>
      <c r="O8" t="s">
        <v>592</v>
      </c>
      <c r="P8" s="7">
        <f>COUNTIFS($L$2:$L$222,"&gt;39.99%",$L$2:$L$222,"&lt;50%")</f>
        <v>0</v>
      </c>
      <c r="Q8" s="45">
        <f t="shared" si="0"/>
        <v>0</v>
      </c>
    </row>
    <row r="9" spans="1:17" x14ac:dyDescent="0.35">
      <c r="A9" t="s">
        <v>108</v>
      </c>
      <c r="B9" t="s">
        <v>107</v>
      </c>
      <c r="C9" s="38">
        <v>129</v>
      </c>
      <c r="D9" s="64"/>
      <c r="E9" s="65"/>
      <c r="H9" t="s">
        <v>202</v>
      </c>
      <c r="I9" t="s">
        <v>201</v>
      </c>
      <c r="J9" s="38">
        <v>9220</v>
      </c>
      <c r="K9" s="64"/>
      <c r="L9" s="65"/>
      <c r="O9" t="s">
        <v>593</v>
      </c>
      <c r="P9" s="7">
        <f>COUNTIF($L$2:$L$222,"&gt;49.99%")</f>
        <v>0</v>
      </c>
      <c r="Q9" s="45">
        <f t="shared" si="0"/>
        <v>0</v>
      </c>
    </row>
    <row r="10" spans="1:17" x14ac:dyDescent="0.35">
      <c r="A10" t="s">
        <v>110</v>
      </c>
      <c r="B10" t="s">
        <v>109</v>
      </c>
      <c r="C10" s="38">
        <v>5434</v>
      </c>
      <c r="D10" s="64"/>
      <c r="E10" s="65"/>
      <c r="H10" t="s">
        <v>446</v>
      </c>
      <c r="I10" t="s">
        <v>445</v>
      </c>
      <c r="J10" s="38">
        <v>25881</v>
      </c>
      <c r="K10" s="64"/>
      <c r="L10" s="65"/>
    </row>
    <row r="11" spans="1:17" x14ac:dyDescent="0.35">
      <c r="A11" t="s">
        <v>112</v>
      </c>
      <c r="B11" t="s">
        <v>111</v>
      </c>
      <c r="C11" s="38">
        <v>7278</v>
      </c>
      <c r="D11" s="64"/>
      <c r="E11" s="65"/>
      <c r="H11" t="s">
        <v>254</v>
      </c>
      <c r="I11" t="s">
        <v>253</v>
      </c>
      <c r="J11" s="38">
        <v>2005</v>
      </c>
      <c r="K11" s="64"/>
      <c r="L11" s="65"/>
    </row>
    <row r="12" spans="1:17" x14ac:dyDescent="0.35">
      <c r="A12" t="s">
        <v>114</v>
      </c>
      <c r="B12" t="s">
        <v>113</v>
      </c>
      <c r="C12" s="38">
        <v>50035</v>
      </c>
      <c r="D12" s="64"/>
      <c r="E12" s="65"/>
      <c r="H12" t="s">
        <v>342</v>
      </c>
      <c r="I12" t="s">
        <v>341</v>
      </c>
      <c r="J12" s="38">
        <v>26796</v>
      </c>
      <c r="K12" s="64"/>
      <c r="L12" s="65"/>
    </row>
    <row r="13" spans="1:17" x14ac:dyDescent="0.35">
      <c r="A13" t="s">
        <v>116</v>
      </c>
      <c r="B13" t="s">
        <v>115</v>
      </c>
      <c r="C13" s="38">
        <v>1517</v>
      </c>
      <c r="D13" s="64"/>
      <c r="E13" s="65"/>
      <c r="H13" t="s">
        <v>464</v>
      </c>
      <c r="I13" t="s">
        <v>463</v>
      </c>
      <c r="J13" s="38">
        <v>20112</v>
      </c>
      <c r="K13" s="64"/>
      <c r="L13" s="65"/>
    </row>
    <row r="14" spans="1:17" x14ac:dyDescent="0.35">
      <c r="A14" t="s">
        <v>119</v>
      </c>
      <c r="B14" t="s">
        <v>118</v>
      </c>
      <c r="C14" s="38">
        <v>246</v>
      </c>
      <c r="D14" s="64"/>
      <c r="E14" s="65"/>
      <c r="H14" t="s">
        <v>250</v>
      </c>
      <c r="I14" t="s">
        <v>249</v>
      </c>
      <c r="J14" s="38">
        <v>37251</v>
      </c>
      <c r="K14" s="64"/>
      <c r="L14" s="65"/>
    </row>
    <row r="15" spans="1:17" x14ac:dyDescent="0.35">
      <c r="A15" t="s">
        <v>121</v>
      </c>
      <c r="B15" t="s">
        <v>120</v>
      </c>
      <c r="C15" s="38">
        <v>18325</v>
      </c>
      <c r="D15" s="64"/>
      <c r="E15" s="65"/>
      <c r="H15" t="s">
        <v>448</v>
      </c>
      <c r="I15" t="s">
        <v>447</v>
      </c>
      <c r="J15" s="38">
        <v>20939</v>
      </c>
      <c r="K15" s="64"/>
      <c r="L15" s="65"/>
    </row>
    <row r="16" spans="1:17" x14ac:dyDescent="0.35">
      <c r="A16" t="s">
        <v>123</v>
      </c>
      <c r="B16" t="s">
        <v>122</v>
      </c>
      <c r="C16" s="38">
        <v>39562</v>
      </c>
      <c r="D16" s="64"/>
      <c r="E16" s="65"/>
      <c r="H16" t="s">
        <v>530</v>
      </c>
      <c r="I16" t="s">
        <v>529</v>
      </c>
      <c r="J16" s="38">
        <v>32865</v>
      </c>
      <c r="K16" s="64"/>
      <c r="L16" s="65"/>
    </row>
    <row r="17" spans="1:12" x14ac:dyDescent="0.35">
      <c r="A17" t="s">
        <v>125</v>
      </c>
      <c r="B17" t="s">
        <v>124</v>
      </c>
      <c r="C17" s="38">
        <v>24900</v>
      </c>
      <c r="D17" s="64"/>
      <c r="E17" s="65"/>
      <c r="H17" t="s">
        <v>114</v>
      </c>
      <c r="I17" t="s">
        <v>113</v>
      </c>
      <c r="J17" s="38">
        <v>50035</v>
      </c>
      <c r="K17" s="64"/>
      <c r="L17" s="65"/>
    </row>
    <row r="18" spans="1:12" x14ac:dyDescent="0.35">
      <c r="A18" t="s">
        <v>127</v>
      </c>
      <c r="B18" t="s">
        <v>126</v>
      </c>
      <c r="C18" s="38">
        <v>10518</v>
      </c>
      <c r="D18" s="64"/>
      <c r="E18" s="65"/>
      <c r="H18" t="s">
        <v>135</v>
      </c>
      <c r="I18" t="s">
        <v>134</v>
      </c>
      <c r="J18" s="38">
        <v>15510</v>
      </c>
      <c r="K18" s="64"/>
      <c r="L18" s="65"/>
    </row>
    <row r="19" spans="1:12" x14ac:dyDescent="0.35">
      <c r="A19" t="s">
        <v>129</v>
      </c>
      <c r="B19" t="s">
        <v>128</v>
      </c>
      <c r="C19" s="38">
        <v>628</v>
      </c>
      <c r="D19" s="64"/>
      <c r="E19" s="65"/>
      <c r="H19" t="s">
        <v>306</v>
      </c>
      <c r="I19" t="s">
        <v>305</v>
      </c>
      <c r="J19" s="38">
        <v>2381</v>
      </c>
      <c r="K19" s="64"/>
      <c r="L19" s="65"/>
    </row>
    <row r="20" spans="1:12" x14ac:dyDescent="0.35">
      <c r="A20" t="s">
        <v>131</v>
      </c>
      <c r="B20" t="s">
        <v>130</v>
      </c>
      <c r="C20" s="38">
        <v>966</v>
      </c>
      <c r="D20" s="64"/>
      <c r="E20" s="65"/>
      <c r="H20" t="s">
        <v>103</v>
      </c>
      <c r="I20" t="s">
        <v>102</v>
      </c>
      <c r="J20" s="38">
        <v>37309</v>
      </c>
      <c r="K20" s="64"/>
      <c r="L20" s="65"/>
    </row>
    <row r="21" spans="1:12" x14ac:dyDescent="0.35">
      <c r="A21" t="s">
        <v>133</v>
      </c>
      <c r="B21" t="s">
        <v>132</v>
      </c>
      <c r="C21" s="38">
        <v>13578</v>
      </c>
      <c r="D21" s="64"/>
      <c r="E21" s="65"/>
      <c r="H21" t="s">
        <v>302</v>
      </c>
      <c r="I21" t="s">
        <v>301</v>
      </c>
      <c r="J21" s="38">
        <v>2938</v>
      </c>
      <c r="K21" s="64"/>
      <c r="L21" s="65"/>
    </row>
    <row r="22" spans="1:12" x14ac:dyDescent="0.35">
      <c r="A22" t="s">
        <v>135</v>
      </c>
      <c r="B22" t="s">
        <v>134</v>
      </c>
      <c r="C22" s="38">
        <v>15510</v>
      </c>
      <c r="D22" s="64"/>
      <c r="E22" s="65"/>
      <c r="H22" t="s">
        <v>300</v>
      </c>
      <c r="I22" t="s">
        <v>299</v>
      </c>
      <c r="J22" s="38">
        <v>13396</v>
      </c>
      <c r="K22" s="64"/>
      <c r="L22" s="65"/>
    </row>
    <row r="23" spans="1:12" x14ac:dyDescent="0.35">
      <c r="A23" t="s">
        <v>137</v>
      </c>
      <c r="B23" t="s">
        <v>136</v>
      </c>
      <c r="C23" s="38">
        <v>9844</v>
      </c>
      <c r="D23" s="64"/>
      <c r="E23" s="65"/>
      <c r="H23" t="s">
        <v>492</v>
      </c>
      <c r="I23" t="s">
        <v>491</v>
      </c>
      <c r="J23" s="38">
        <v>37830</v>
      </c>
      <c r="K23" s="64"/>
      <c r="L23" s="65"/>
    </row>
    <row r="24" spans="1:12" x14ac:dyDescent="0.35">
      <c r="A24" t="s">
        <v>139</v>
      </c>
      <c r="B24" t="s">
        <v>138</v>
      </c>
      <c r="C24" s="38">
        <v>291</v>
      </c>
      <c r="D24" s="64"/>
      <c r="E24" s="65"/>
      <c r="H24" t="s">
        <v>420</v>
      </c>
      <c r="I24" t="s">
        <v>419</v>
      </c>
      <c r="J24" s="38">
        <v>22823</v>
      </c>
      <c r="K24" s="64"/>
      <c r="L24" s="65"/>
    </row>
    <row r="25" spans="1:12" x14ac:dyDescent="0.35">
      <c r="A25" t="s">
        <v>141</v>
      </c>
      <c r="B25" t="s">
        <v>140</v>
      </c>
      <c r="C25" s="38">
        <v>6947</v>
      </c>
      <c r="D25" s="64"/>
      <c r="E25" s="65"/>
      <c r="H25" t="s">
        <v>370</v>
      </c>
      <c r="I25" t="s">
        <v>369</v>
      </c>
      <c r="J25" s="38">
        <v>44533</v>
      </c>
      <c r="K25" s="64"/>
      <c r="L25" s="65"/>
    </row>
    <row r="26" spans="1:12" x14ac:dyDescent="0.35">
      <c r="A26" t="s">
        <v>143</v>
      </c>
      <c r="B26" t="s">
        <v>142</v>
      </c>
      <c r="C26" s="38">
        <v>6024</v>
      </c>
      <c r="D26" s="64"/>
      <c r="E26" s="65"/>
      <c r="H26" t="s">
        <v>414</v>
      </c>
      <c r="I26" t="s">
        <v>413</v>
      </c>
      <c r="J26" s="38">
        <v>23789</v>
      </c>
      <c r="K26" s="64"/>
      <c r="L26" s="65"/>
    </row>
    <row r="27" spans="1:12" x14ac:dyDescent="0.35">
      <c r="A27" t="s">
        <v>145</v>
      </c>
      <c r="B27" t="s">
        <v>144</v>
      </c>
      <c r="C27" s="38">
        <v>2929</v>
      </c>
      <c r="D27" s="64"/>
      <c r="E27" s="65"/>
      <c r="H27" t="s">
        <v>212</v>
      </c>
      <c r="I27" t="s">
        <v>211</v>
      </c>
      <c r="J27" s="38">
        <v>23400</v>
      </c>
      <c r="K27" s="64"/>
      <c r="L27" s="65"/>
    </row>
    <row r="28" spans="1:12" x14ac:dyDescent="0.35">
      <c r="A28" t="s">
        <v>147</v>
      </c>
      <c r="B28" t="s">
        <v>146</v>
      </c>
      <c r="C28" s="38">
        <v>430</v>
      </c>
      <c r="D28" s="64"/>
      <c r="E28" s="65"/>
      <c r="H28" t="s">
        <v>422</v>
      </c>
      <c r="I28" t="s">
        <v>421</v>
      </c>
      <c r="J28" s="38">
        <v>16324</v>
      </c>
      <c r="K28" s="64"/>
      <c r="L28" s="65"/>
    </row>
    <row r="29" spans="1:12" x14ac:dyDescent="0.35">
      <c r="A29" t="s">
        <v>149</v>
      </c>
      <c r="B29" t="s">
        <v>148</v>
      </c>
      <c r="C29" s="38">
        <v>759</v>
      </c>
      <c r="D29" s="64"/>
      <c r="E29" s="65"/>
      <c r="H29" t="s">
        <v>468</v>
      </c>
      <c r="I29" t="s">
        <v>467</v>
      </c>
      <c r="J29" s="38">
        <v>31478</v>
      </c>
      <c r="K29" s="64"/>
      <c r="L29" s="65"/>
    </row>
    <row r="30" spans="1:12" x14ac:dyDescent="0.35">
      <c r="A30" t="s">
        <v>151</v>
      </c>
      <c r="B30" t="s">
        <v>150</v>
      </c>
      <c r="C30" s="38">
        <v>2155</v>
      </c>
      <c r="D30" s="64"/>
      <c r="E30" s="65"/>
      <c r="H30" t="s">
        <v>404</v>
      </c>
      <c r="I30" t="s">
        <v>403</v>
      </c>
      <c r="J30" s="38">
        <v>10334</v>
      </c>
      <c r="K30" s="64"/>
      <c r="L30" s="65"/>
    </row>
    <row r="31" spans="1:12" x14ac:dyDescent="0.35">
      <c r="A31" t="s">
        <v>153</v>
      </c>
      <c r="B31" t="s">
        <v>152</v>
      </c>
      <c r="C31" s="38">
        <v>2740</v>
      </c>
      <c r="D31" s="64"/>
      <c r="E31" s="65"/>
      <c r="H31" t="s">
        <v>204</v>
      </c>
      <c r="I31" t="s">
        <v>203</v>
      </c>
      <c r="J31" s="38">
        <v>3702</v>
      </c>
      <c r="K31" s="64"/>
      <c r="L31" s="65"/>
    </row>
    <row r="32" spans="1:12" x14ac:dyDescent="0.35">
      <c r="A32" t="s">
        <v>155</v>
      </c>
      <c r="B32" t="s">
        <v>154</v>
      </c>
      <c r="C32" s="38">
        <v>1983</v>
      </c>
      <c r="D32" s="64"/>
      <c r="E32" s="65"/>
      <c r="H32" t="s">
        <v>184</v>
      </c>
      <c r="I32" t="s">
        <v>183</v>
      </c>
      <c r="J32" s="38">
        <v>15230</v>
      </c>
      <c r="K32" s="64"/>
      <c r="L32" s="65"/>
    </row>
    <row r="33" spans="1:12" x14ac:dyDescent="0.35">
      <c r="A33" t="s">
        <v>157</v>
      </c>
      <c r="B33" t="s">
        <v>156</v>
      </c>
      <c r="C33" s="38">
        <v>1</v>
      </c>
      <c r="D33" s="64"/>
      <c r="E33" s="65"/>
      <c r="H33" t="s">
        <v>228</v>
      </c>
      <c r="I33" t="s">
        <v>227</v>
      </c>
      <c r="J33" s="38">
        <v>3118</v>
      </c>
      <c r="K33" s="64"/>
      <c r="L33" s="65"/>
    </row>
    <row r="34" spans="1:12" x14ac:dyDescent="0.35">
      <c r="A34" t="s">
        <v>159</v>
      </c>
      <c r="B34" t="s">
        <v>158</v>
      </c>
      <c r="C34" s="38">
        <v>5481</v>
      </c>
      <c r="D34" s="64"/>
      <c r="E34" s="65"/>
      <c r="H34" t="s">
        <v>470</v>
      </c>
      <c r="I34" t="s">
        <v>469</v>
      </c>
      <c r="J34" s="38">
        <v>31102</v>
      </c>
      <c r="K34" s="64"/>
      <c r="L34" s="65"/>
    </row>
    <row r="35" spans="1:12" x14ac:dyDescent="0.35">
      <c r="A35" t="s">
        <v>161</v>
      </c>
      <c r="B35" t="s">
        <v>160</v>
      </c>
      <c r="C35" s="38">
        <v>46</v>
      </c>
      <c r="D35" s="64"/>
      <c r="E35" s="65"/>
      <c r="H35" t="s">
        <v>344</v>
      </c>
      <c r="I35" t="s">
        <v>343</v>
      </c>
      <c r="J35" s="38">
        <v>89</v>
      </c>
      <c r="K35" s="64"/>
      <c r="L35" s="65"/>
    </row>
    <row r="36" spans="1:12" x14ac:dyDescent="0.35">
      <c r="A36" t="s">
        <v>163</v>
      </c>
      <c r="B36" t="s">
        <v>162</v>
      </c>
      <c r="C36" s="38">
        <v>1494</v>
      </c>
      <c r="D36" s="64"/>
      <c r="E36" s="65"/>
      <c r="H36" t="s">
        <v>444</v>
      </c>
      <c r="I36" t="s">
        <v>443</v>
      </c>
      <c r="J36" s="38">
        <v>37409</v>
      </c>
      <c r="K36" s="64"/>
      <c r="L36" s="65"/>
    </row>
    <row r="37" spans="1:12" x14ac:dyDescent="0.35">
      <c r="A37" t="s">
        <v>165</v>
      </c>
      <c r="B37" t="s">
        <v>164</v>
      </c>
      <c r="C37" s="38">
        <v>759</v>
      </c>
      <c r="D37" s="64"/>
      <c r="E37" s="65"/>
      <c r="H37" t="s">
        <v>472</v>
      </c>
      <c r="I37" t="s">
        <v>471</v>
      </c>
      <c r="J37" s="38">
        <v>38010</v>
      </c>
      <c r="K37" s="64"/>
      <c r="L37" s="65"/>
    </row>
    <row r="38" spans="1:12" x14ac:dyDescent="0.35">
      <c r="A38" t="s">
        <v>167</v>
      </c>
      <c r="B38" t="s">
        <v>166</v>
      </c>
      <c r="C38" s="38">
        <v>9718</v>
      </c>
      <c r="D38" s="64"/>
      <c r="E38" s="65"/>
      <c r="H38" t="s">
        <v>264</v>
      </c>
      <c r="I38" t="s">
        <v>263</v>
      </c>
      <c r="J38" s="38">
        <v>49051</v>
      </c>
      <c r="K38" s="64"/>
      <c r="L38" s="65"/>
    </row>
    <row r="39" spans="1:12" x14ac:dyDescent="0.35">
      <c r="A39" t="s">
        <v>169</v>
      </c>
      <c r="B39" t="s">
        <v>168</v>
      </c>
      <c r="C39" s="38">
        <v>291</v>
      </c>
      <c r="D39" s="64"/>
      <c r="E39" s="65"/>
      <c r="H39" t="s">
        <v>426</v>
      </c>
      <c r="I39" t="s">
        <v>425</v>
      </c>
      <c r="J39" s="38">
        <v>55301</v>
      </c>
      <c r="K39" s="64"/>
      <c r="L39" s="65"/>
    </row>
    <row r="40" spans="1:12" x14ac:dyDescent="0.35">
      <c r="A40" t="s">
        <v>171</v>
      </c>
      <c r="B40" t="s">
        <v>170</v>
      </c>
      <c r="C40" s="38">
        <v>1809</v>
      </c>
      <c r="D40" s="64"/>
      <c r="E40" s="65"/>
      <c r="H40" t="s">
        <v>512</v>
      </c>
      <c r="I40" t="s">
        <v>511</v>
      </c>
      <c r="J40" s="38">
        <v>20739</v>
      </c>
      <c r="K40" s="64"/>
      <c r="L40" s="65"/>
    </row>
    <row r="41" spans="1:12" x14ac:dyDescent="0.35">
      <c r="A41" t="s">
        <v>173</v>
      </c>
      <c r="B41" t="s">
        <v>172</v>
      </c>
      <c r="C41" s="38">
        <v>3091</v>
      </c>
      <c r="D41" s="64"/>
      <c r="E41" s="65"/>
      <c r="H41" t="s">
        <v>440</v>
      </c>
      <c r="I41" t="s">
        <v>439</v>
      </c>
      <c r="J41" s="38">
        <v>59981</v>
      </c>
      <c r="K41" s="64"/>
      <c r="L41" s="65"/>
    </row>
    <row r="42" spans="1:12" x14ac:dyDescent="0.35">
      <c r="A42" t="s">
        <v>175</v>
      </c>
      <c r="B42" t="s">
        <v>174</v>
      </c>
      <c r="C42" s="38">
        <v>373</v>
      </c>
      <c r="D42" s="64"/>
      <c r="E42" s="65"/>
      <c r="H42" t="s">
        <v>334</v>
      </c>
      <c r="I42" t="s">
        <v>333</v>
      </c>
      <c r="J42" s="38">
        <v>76739</v>
      </c>
      <c r="K42" s="64"/>
      <c r="L42" s="65"/>
    </row>
    <row r="43" spans="1:12" x14ac:dyDescent="0.35">
      <c r="A43" t="s">
        <v>177</v>
      </c>
      <c r="B43" t="s">
        <v>176</v>
      </c>
      <c r="C43" s="38">
        <v>4770</v>
      </c>
      <c r="D43" s="64"/>
      <c r="E43" s="65"/>
      <c r="H43" t="s">
        <v>308</v>
      </c>
      <c r="I43" t="s">
        <v>307</v>
      </c>
      <c r="J43" s="38">
        <v>12552</v>
      </c>
      <c r="K43" s="64"/>
      <c r="L43" s="65"/>
    </row>
    <row r="44" spans="1:12" x14ac:dyDescent="0.35">
      <c r="A44" t="s">
        <v>179</v>
      </c>
      <c r="B44" t="s">
        <v>178</v>
      </c>
      <c r="C44" s="38">
        <v>1030</v>
      </c>
      <c r="D44" s="64"/>
      <c r="E44" s="65"/>
      <c r="H44" t="s">
        <v>520</v>
      </c>
      <c r="I44" t="s">
        <v>519</v>
      </c>
      <c r="J44" s="38">
        <v>1399</v>
      </c>
      <c r="K44" s="64"/>
      <c r="L44" s="65"/>
    </row>
    <row r="45" spans="1:12" x14ac:dyDescent="0.35">
      <c r="A45" t="s">
        <v>182</v>
      </c>
      <c r="B45" t="s">
        <v>181</v>
      </c>
      <c r="C45" s="38">
        <v>981</v>
      </c>
      <c r="D45" s="64"/>
      <c r="E45" s="65"/>
      <c r="H45" t="s">
        <v>246</v>
      </c>
      <c r="I45" t="s">
        <v>245</v>
      </c>
      <c r="J45" s="38">
        <v>31933</v>
      </c>
      <c r="K45" s="64"/>
      <c r="L45" s="65"/>
    </row>
    <row r="46" spans="1:12" x14ac:dyDescent="0.35">
      <c r="A46" t="s">
        <v>184</v>
      </c>
      <c r="B46" t="s">
        <v>183</v>
      </c>
      <c r="C46" s="38">
        <v>15230</v>
      </c>
      <c r="D46" s="64"/>
      <c r="E46" s="65"/>
      <c r="H46" t="s">
        <v>380</v>
      </c>
      <c r="I46" t="s">
        <v>379</v>
      </c>
      <c r="J46" s="38">
        <v>69926</v>
      </c>
      <c r="K46" s="64"/>
      <c r="L46" s="65"/>
    </row>
    <row r="47" spans="1:12" x14ac:dyDescent="0.35">
      <c r="A47" t="s">
        <v>186</v>
      </c>
      <c r="B47" t="s">
        <v>185</v>
      </c>
      <c r="C47" s="38">
        <v>557</v>
      </c>
      <c r="D47" s="64"/>
      <c r="E47" s="65"/>
      <c r="H47" t="s">
        <v>290</v>
      </c>
      <c r="I47" t="s">
        <v>289</v>
      </c>
      <c r="J47" s="38">
        <v>428</v>
      </c>
      <c r="K47" s="64"/>
      <c r="L47" s="65"/>
    </row>
    <row r="48" spans="1:12" x14ac:dyDescent="0.35">
      <c r="A48" t="s">
        <v>188</v>
      </c>
      <c r="B48" t="s">
        <v>187</v>
      </c>
      <c r="C48" s="38">
        <v>7189</v>
      </c>
      <c r="D48" s="64"/>
      <c r="E48" s="65"/>
      <c r="H48" t="s">
        <v>284</v>
      </c>
      <c r="I48" t="s">
        <v>283</v>
      </c>
      <c r="J48" s="38">
        <v>1020</v>
      </c>
      <c r="K48" s="64"/>
      <c r="L48" s="65"/>
    </row>
    <row r="49" spans="1:12" x14ac:dyDescent="0.35">
      <c r="A49" t="s">
        <v>190</v>
      </c>
      <c r="B49" t="s">
        <v>189</v>
      </c>
      <c r="C49" s="38">
        <v>1644</v>
      </c>
      <c r="D49" s="64"/>
      <c r="E49" s="65"/>
      <c r="H49" t="s">
        <v>418</v>
      </c>
      <c r="I49" t="s">
        <v>417</v>
      </c>
      <c r="J49" s="38">
        <v>26351</v>
      </c>
      <c r="K49" s="64"/>
      <c r="L49" s="65"/>
    </row>
    <row r="50" spans="1:12" x14ac:dyDescent="0.35">
      <c r="A50" t="s">
        <v>192</v>
      </c>
      <c r="B50" t="s">
        <v>191</v>
      </c>
      <c r="C50" s="38">
        <v>1562</v>
      </c>
      <c r="D50" s="64"/>
      <c r="E50" s="65"/>
      <c r="H50" t="s">
        <v>416</v>
      </c>
      <c r="I50" t="s">
        <v>415</v>
      </c>
      <c r="J50" s="38">
        <v>4770</v>
      </c>
      <c r="K50" s="64"/>
      <c r="L50" s="65"/>
    </row>
    <row r="51" spans="1:12" x14ac:dyDescent="0.35">
      <c r="A51" t="s">
        <v>194</v>
      </c>
      <c r="B51" t="s">
        <v>193</v>
      </c>
      <c r="C51" s="38">
        <v>407</v>
      </c>
      <c r="D51" s="64"/>
      <c r="E51" s="65"/>
      <c r="H51" t="s">
        <v>474</v>
      </c>
      <c r="I51" t="s">
        <v>473</v>
      </c>
      <c r="J51" s="38">
        <v>22040</v>
      </c>
      <c r="K51" s="64"/>
      <c r="L51" s="65"/>
    </row>
    <row r="52" spans="1:12" x14ac:dyDescent="0.35">
      <c r="A52" t="s">
        <v>196</v>
      </c>
      <c r="B52" t="s">
        <v>195</v>
      </c>
      <c r="C52" s="38">
        <v>2947</v>
      </c>
      <c r="D52" s="64"/>
      <c r="E52" s="65"/>
      <c r="H52" t="s">
        <v>121</v>
      </c>
      <c r="I52" t="s">
        <v>120</v>
      </c>
      <c r="J52" s="38">
        <v>18325</v>
      </c>
      <c r="K52" s="64"/>
      <c r="L52" s="65"/>
    </row>
    <row r="53" spans="1:12" x14ac:dyDescent="0.35">
      <c r="A53" t="s">
        <v>198</v>
      </c>
      <c r="B53" t="s">
        <v>197</v>
      </c>
      <c r="C53" s="38">
        <v>4441</v>
      </c>
      <c r="D53" s="64"/>
      <c r="E53" s="65"/>
      <c r="H53" t="s">
        <v>125</v>
      </c>
      <c r="I53" t="s">
        <v>124</v>
      </c>
      <c r="J53" s="38">
        <v>24900</v>
      </c>
      <c r="K53" s="64"/>
      <c r="L53" s="65"/>
    </row>
    <row r="54" spans="1:12" x14ac:dyDescent="0.35">
      <c r="A54" t="s">
        <v>200</v>
      </c>
      <c r="B54" t="s">
        <v>199</v>
      </c>
      <c r="C54" s="38">
        <v>317</v>
      </c>
      <c r="D54" s="64"/>
      <c r="E54" s="65"/>
      <c r="H54" t="s">
        <v>494</v>
      </c>
      <c r="I54" t="s">
        <v>493</v>
      </c>
      <c r="J54" s="38">
        <v>30192</v>
      </c>
      <c r="K54" s="64"/>
      <c r="L54" s="65"/>
    </row>
    <row r="55" spans="1:12" x14ac:dyDescent="0.35">
      <c r="A55" t="s">
        <v>202</v>
      </c>
      <c r="B55" t="s">
        <v>201</v>
      </c>
      <c r="C55" s="38">
        <v>9220</v>
      </c>
      <c r="D55" s="64"/>
      <c r="E55" s="65"/>
      <c r="H55" t="s">
        <v>186</v>
      </c>
      <c r="I55" t="s">
        <v>185</v>
      </c>
      <c r="J55" s="38">
        <v>557</v>
      </c>
      <c r="K55" s="64"/>
      <c r="L55" s="65"/>
    </row>
    <row r="56" spans="1:12" x14ac:dyDescent="0.35">
      <c r="A56" t="s">
        <v>204</v>
      </c>
      <c r="B56" t="s">
        <v>203</v>
      </c>
      <c r="C56" s="38">
        <v>3702</v>
      </c>
      <c r="D56" s="64"/>
      <c r="E56" s="65"/>
      <c r="H56" t="s">
        <v>123</v>
      </c>
      <c r="I56" t="s">
        <v>122</v>
      </c>
      <c r="J56" s="38">
        <v>39562</v>
      </c>
      <c r="K56" s="64"/>
      <c r="L56" s="65"/>
    </row>
    <row r="57" spans="1:12" x14ac:dyDescent="0.35">
      <c r="A57" t="s">
        <v>206</v>
      </c>
      <c r="B57" t="s">
        <v>205</v>
      </c>
      <c r="C57" s="38">
        <v>2911</v>
      </c>
      <c r="D57" s="64"/>
      <c r="E57" s="65"/>
      <c r="H57" t="s">
        <v>328</v>
      </c>
      <c r="I57" t="s">
        <v>327</v>
      </c>
      <c r="J57" s="38">
        <v>40991</v>
      </c>
      <c r="K57" s="64"/>
      <c r="L57" s="65"/>
    </row>
    <row r="58" spans="1:12" x14ac:dyDescent="0.35">
      <c r="A58" t="s">
        <v>208</v>
      </c>
      <c r="B58" t="s">
        <v>207</v>
      </c>
      <c r="C58" s="38">
        <v>456</v>
      </c>
      <c r="D58" s="64"/>
      <c r="E58" s="65"/>
      <c r="H58" t="s">
        <v>408</v>
      </c>
      <c r="I58" t="s">
        <v>407</v>
      </c>
      <c r="J58" s="38">
        <v>7734</v>
      </c>
      <c r="K58" s="64"/>
      <c r="L58" s="65"/>
    </row>
    <row r="59" spans="1:12" x14ac:dyDescent="0.35">
      <c r="A59" t="s">
        <v>210</v>
      </c>
      <c r="B59" t="s">
        <v>209</v>
      </c>
      <c r="C59" s="38">
        <v>240</v>
      </c>
      <c r="D59" s="64"/>
      <c r="E59" s="65"/>
      <c r="H59" t="s">
        <v>230</v>
      </c>
      <c r="I59" t="s">
        <v>229</v>
      </c>
      <c r="J59" s="38">
        <v>28996</v>
      </c>
      <c r="K59" s="64"/>
      <c r="L59" s="65"/>
    </row>
    <row r="60" spans="1:12" x14ac:dyDescent="0.35">
      <c r="A60" t="s">
        <v>212</v>
      </c>
      <c r="B60" t="s">
        <v>211</v>
      </c>
      <c r="C60" s="38">
        <v>23400</v>
      </c>
      <c r="D60" s="64"/>
      <c r="E60" s="65"/>
      <c r="H60" t="s">
        <v>484</v>
      </c>
      <c r="I60" t="s">
        <v>483</v>
      </c>
      <c r="J60" s="38">
        <v>4093</v>
      </c>
      <c r="K60" s="64"/>
      <c r="L60" s="65"/>
    </row>
    <row r="61" spans="1:12" x14ac:dyDescent="0.35">
      <c r="A61" t="s">
        <v>214</v>
      </c>
      <c r="B61" t="s">
        <v>213</v>
      </c>
      <c r="C61" s="38">
        <v>3685</v>
      </c>
      <c r="D61" s="64"/>
      <c r="E61" s="65"/>
      <c r="H61" t="s">
        <v>428</v>
      </c>
      <c r="I61" t="s">
        <v>427</v>
      </c>
      <c r="J61" s="38">
        <v>30311</v>
      </c>
      <c r="K61" s="64"/>
      <c r="L61" s="65"/>
    </row>
    <row r="62" spans="1:12" x14ac:dyDescent="0.35">
      <c r="A62" t="s">
        <v>216</v>
      </c>
      <c r="B62" t="s">
        <v>215</v>
      </c>
      <c r="C62" s="38">
        <v>4094</v>
      </c>
      <c r="D62" s="64"/>
      <c r="E62" s="65"/>
      <c r="H62" t="s">
        <v>450</v>
      </c>
      <c r="I62" t="s">
        <v>449</v>
      </c>
      <c r="J62" s="38">
        <v>43359</v>
      </c>
      <c r="K62" s="64"/>
      <c r="L62" s="65"/>
    </row>
    <row r="63" spans="1:12" x14ac:dyDescent="0.35">
      <c r="A63" t="s">
        <v>218</v>
      </c>
      <c r="B63" t="s">
        <v>217</v>
      </c>
      <c r="C63" s="38">
        <v>2800</v>
      </c>
      <c r="D63" s="64"/>
      <c r="E63" s="65"/>
      <c r="H63" t="s">
        <v>462</v>
      </c>
      <c r="I63" t="s">
        <v>461</v>
      </c>
      <c r="J63" s="38">
        <v>36919</v>
      </c>
      <c r="K63" s="64"/>
      <c r="L63" s="65"/>
    </row>
    <row r="64" spans="1:12" x14ac:dyDescent="0.35">
      <c r="A64" t="s">
        <v>220</v>
      </c>
      <c r="B64" t="s">
        <v>219</v>
      </c>
      <c r="C64" s="38">
        <v>4335</v>
      </c>
      <c r="D64" s="64"/>
      <c r="E64" s="65"/>
      <c r="H64" t="s">
        <v>460</v>
      </c>
      <c r="I64" t="s">
        <v>459</v>
      </c>
      <c r="J64" s="38">
        <v>40787</v>
      </c>
      <c r="K64" s="64"/>
      <c r="L64" s="65"/>
    </row>
    <row r="65" spans="1:12" x14ac:dyDescent="0.35">
      <c r="A65" t="s">
        <v>222</v>
      </c>
      <c r="B65" t="s">
        <v>221</v>
      </c>
      <c r="C65" s="38">
        <v>23908</v>
      </c>
      <c r="D65" s="64"/>
      <c r="E65" s="65"/>
      <c r="H65" t="s">
        <v>442</v>
      </c>
      <c r="I65" t="s">
        <v>441</v>
      </c>
      <c r="J65" s="38">
        <v>49321</v>
      </c>
      <c r="K65" s="64"/>
      <c r="L65" s="65"/>
    </row>
    <row r="66" spans="1:12" x14ac:dyDescent="0.35">
      <c r="A66" t="s">
        <v>224</v>
      </c>
      <c r="B66" t="s">
        <v>223</v>
      </c>
      <c r="C66" s="38">
        <v>3740</v>
      </c>
      <c r="D66" s="64"/>
      <c r="E66" s="65"/>
      <c r="H66" t="s">
        <v>294</v>
      </c>
      <c r="I66" t="s">
        <v>293</v>
      </c>
      <c r="J66" s="38">
        <v>15396</v>
      </c>
      <c r="K66" s="64"/>
      <c r="L66" s="65"/>
    </row>
    <row r="67" spans="1:12" x14ac:dyDescent="0.35">
      <c r="A67" t="s">
        <v>226</v>
      </c>
      <c r="B67" t="s">
        <v>225</v>
      </c>
      <c r="C67" s="38">
        <v>194</v>
      </c>
      <c r="D67" s="64"/>
      <c r="E67" s="65"/>
      <c r="H67" t="s">
        <v>220</v>
      </c>
      <c r="I67" t="s">
        <v>219</v>
      </c>
      <c r="J67" s="38">
        <v>4335</v>
      </c>
      <c r="K67" s="64"/>
      <c r="L67" s="65"/>
    </row>
    <row r="68" spans="1:12" x14ac:dyDescent="0.35">
      <c r="A68" t="s">
        <v>228</v>
      </c>
      <c r="B68" t="s">
        <v>227</v>
      </c>
      <c r="C68" s="38">
        <v>3118</v>
      </c>
      <c r="D68" s="64"/>
      <c r="E68" s="65"/>
      <c r="H68" t="s">
        <v>92</v>
      </c>
      <c r="I68" t="s">
        <v>91</v>
      </c>
      <c r="J68" s="38">
        <v>13712</v>
      </c>
      <c r="K68" s="64"/>
      <c r="L68" s="65"/>
    </row>
    <row r="69" spans="1:12" x14ac:dyDescent="0.35">
      <c r="A69" t="s">
        <v>230</v>
      </c>
      <c r="B69" t="s">
        <v>229</v>
      </c>
      <c r="C69" s="38">
        <v>28996</v>
      </c>
      <c r="D69" s="64"/>
      <c r="E69" s="65"/>
      <c r="H69" t="s">
        <v>476</v>
      </c>
      <c r="I69" t="s">
        <v>475</v>
      </c>
      <c r="J69" s="38">
        <v>21699</v>
      </c>
      <c r="K69" s="64"/>
      <c r="L69" s="65"/>
    </row>
    <row r="70" spans="1:12" x14ac:dyDescent="0.35">
      <c r="A70" t="s">
        <v>232</v>
      </c>
      <c r="B70" t="s">
        <v>231</v>
      </c>
      <c r="C70" s="38">
        <v>1570</v>
      </c>
      <c r="D70" s="64"/>
      <c r="E70" s="65"/>
      <c r="H70" t="s">
        <v>452</v>
      </c>
      <c r="I70" t="s">
        <v>451</v>
      </c>
      <c r="J70" s="38">
        <v>15551</v>
      </c>
      <c r="K70" s="64"/>
      <c r="L70" s="65"/>
    </row>
    <row r="71" spans="1:12" x14ac:dyDescent="0.35">
      <c r="A71" t="s">
        <v>234</v>
      </c>
      <c r="B71" t="s">
        <v>233</v>
      </c>
      <c r="C71" s="38">
        <v>298</v>
      </c>
      <c r="D71" s="64"/>
      <c r="E71" s="65"/>
      <c r="H71" t="s">
        <v>232</v>
      </c>
      <c r="I71" t="s">
        <v>231</v>
      </c>
      <c r="J71" s="38">
        <v>1570</v>
      </c>
      <c r="K71" s="64"/>
      <c r="L71" s="65"/>
    </row>
    <row r="72" spans="1:12" x14ac:dyDescent="0.35">
      <c r="A72" t="s">
        <v>236</v>
      </c>
      <c r="B72" t="s">
        <v>235</v>
      </c>
      <c r="C72" s="38">
        <v>1708</v>
      </c>
      <c r="D72" s="64"/>
      <c r="E72" s="65"/>
      <c r="H72" t="s">
        <v>456</v>
      </c>
      <c r="I72" t="s">
        <v>455</v>
      </c>
      <c r="J72" s="38">
        <v>46110</v>
      </c>
      <c r="K72" s="64"/>
      <c r="L72" s="65"/>
    </row>
    <row r="73" spans="1:12" x14ac:dyDescent="0.35">
      <c r="A73" t="s">
        <v>238</v>
      </c>
      <c r="B73" t="s">
        <v>237</v>
      </c>
      <c r="C73" s="38">
        <v>298</v>
      </c>
      <c r="D73" s="64"/>
      <c r="E73" s="65"/>
      <c r="H73" t="s">
        <v>252</v>
      </c>
      <c r="I73" t="s">
        <v>251</v>
      </c>
      <c r="J73" s="38">
        <v>23251</v>
      </c>
      <c r="K73" s="64"/>
      <c r="L73" s="65"/>
    </row>
    <row r="74" spans="1:12" x14ac:dyDescent="0.35">
      <c r="A74" t="s">
        <v>240</v>
      </c>
      <c r="B74" t="s">
        <v>239</v>
      </c>
      <c r="C74" s="38">
        <v>1067</v>
      </c>
      <c r="D74" s="64"/>
      <c r="E74" s="65"/>
      <c r="H74" t="s">
        <v>200</v>
      </c>
      <c r="I74" t="s">
        <v>199</v>
      </c>
      <c r="J74" s="38">
        <v>317</v>
      </c>
      <c r="K74" s="64"/>
      <c r="L74" s="65"/>
    </row>
    <row r="75" spans="1:12" x14ac:dyDescent="0.35">
      <c r="A75" t="s">
        <v>242</v>
      </c>
      <c r="B75" t="s">
        <v>241</v>
      </c>
      <c r="C75" s="38">
        <v>317</v>
      </c>
      <c r="D75" s="64"/>
      <c r="E75" s="65"/>
      <c r="H75" t="s">
        <v>518</v>
      </c>
      <c r="I75" t="s">
        <v>517</v>
      </c>
      <c r="J75" s="38">
        <v>3406</v>
      </c>
      <c r="K75" s="64"/>
      <c r="L75" s="65"/>
    </row>
    <row r="76" spans="1:12" x14ac:dyDescent="0.35">
      <c r="A76" t="s">
        <v>244</v>
      </c>
      <c r="B76" t="s">
        <v>243</v>
      </c>
      <c r="C76" s="38">
        <v>1068</v>
      </c>
      <c r="D76" s="64"/>
      <c r="E76" s="65"/>
      <c r="H76" t="s">
        <v>266</v>
      </c>
      <c r="I76" t="s">
        <v>265</v>
      </c>
      <c r="J76" s="38">
        <v>1310</v>
      </c>
      <c r="K76" s="64"/>
      <c r="L76" s="65"/>
    </row>
    <row r="77" spans="1:12" x14ac:dyDescent="0.35">
      <c r="A77" t="s">
        <v>246</v>
      </c>
      <c r="B77" t="s">
        <v>245</v>
      </c>
      <c r="C77" s="38">
        <v>31933</v>
      </c>
      <c r="D77" s="64"/>
      <c r="E77" s="65"/>
      <c r="H77" t="s">
        <v>376</v>
      </c>
      <c r="I77" t="s">
        <v>375</v>
      </c>
      <c r="J77" s="38">
        <v>6287</v>
      </c>
      <c r="K77" s="64"/>
      <c r="L77" s="65"/>
    </row>
    <row r="78" spans="1:12" x14ac:dyDescent="0.35">
      <c r="A78" t="s">
        <v>248</v>
      </c>
      <c r="B78" t="s">
        <v>247</v>
      </c>
      <c r="C78" s="38">
        <v>1088</v>
      </c>
      <c r="D78" s="64"/>
      <c r="E78" s="65"/>
      <c r="H78" t="s">
        <v>358</v>
      </c>
      <c r="I78" t="s">
        <v>357</v>
      </c>
      <c r="J78" s="38">
        <v>4078</v>
      </c>
      <c r="K78" s="64"/>
      <c r="L78" s="65"/>
    </row>
    <row r="79" spans="1:12" x14ac:dyDescent="0.35">
      <c r="A79" t="s">
        <v>250</v>
      </c>
      <c r="B79" t="s">
        <v>249</v>
      </c>
      <c r="C79" s="38">
        <v>37251</v>
      </c>
      <c r="D79" s="64"/>
      <c r="E79" s="65"/>
      <c r="H79" t="s">
        <v>105</v>
      </c>
      <c r="I79" t="s">
        <v>104</v>
      </c>
      <c r="J79" s="38">
        <v>3726</v>
      </c>
      <c r="K79" s="64"/>
      <c r="L79" s="65"/>
    </row>
    <row r="80" spans="1:12" x14ac:dyDescent="0.35">
      <c r="A80" t="s">
        <v>252</v>
      </c>
      <c r="B80" t="s">
        <v>251</v>
      </c>
      <c r="C80" s="38">
        <v>23251</v>
      </c>
      <c r="D80" s="64"/>
      <c r="E80" s="65"/>
      <c r="H80" t="s">
        <v>434</v>
      </c>
      <c r="I80" t="s">
        <v>433</v>
      </c>
      <c r="J80" s="38">
        <v>4547</v>
      </c>
      <c r="K80" s="64"/>
      <c r="L80" s="65"/>
    </row>
    <row r="81" spans="1:12" x14ac:dyDescent="0.35">
      <c r="A81" t="s">
        <v>254</v>
      </c>
      <c r="B81" t="s">
        <v>253</v>
      </c>
      <c r="C81" s="38">
        <v>2005</v>
      </c>
      <c r="D81" s="64"/>
      <c r="E81" s="65"/>
      <c r="H81" t="s">
        <v>402</v>
      </c>
      <c r="I81" t="s">
        <v>401</v>
      </c>
      <c r="J81" s="38">
        <v>16908</v>
      </c>
      <c r="K81" s="64"/>
      <c r="L81" s="65"/>
    </row>
    <row r="82" spans="1:12" x14ac:dyDescent="0.35">
      <c r="A82" t="s">
        <v>256</v>
      </c>
      <c r="B82" t="s">
        <v>255</v>
      </c>
      <c r="C82" s="38">
        <v>6834</v>
      </c>
      <c r="D82" s="64"/>
      <c r="E82" s="65"/>
      <c r="H82" t="s">
        <v>286</v>
      </c>
      <c r="I82" t="s">
        <v>285</v>
      </c>
      <c r="J82" s="38">
        <v>1647</v>
      </c>
      <c r="K82" s="64"/>
      <c r="L82" s="65"/>
    </row>
    <row r="83" spans="1:12" x14ac:dyDescent="0.35">
      <c r="A83" t="s">
        <v>258</v>
      </c>
      <c r="B83" t="s">
        <v>257</v>
      </c>
      <c r="C83" s="38">
        <v>158</v>
      </c>
      <c r="D83" s="64"/>
      <c r="E83" s="65"/>
      <c r="H83" t="s">
        <v>131</v>
      </c>
      <c r="I83" t="s">
        <v>130</v>
      </c>
      <c r="J83" s="38">
        <v>966</v>
      </c>
      <c r="K83" s="64"/>
      <c r="L83" s="65"/>
    </row>
    <row r="84" spans="1:12" x14ac:dyDescent="0.35">
      <c r="A84" t="s">
        <v>260</v>
      </c>
      <c r="B84" t="s">
        <v>259</v>
      </c>
      <c r="C84" s="38">
        <v>276</v>
      </c>
      <c r="D84" s="64"/>
      <c r="E84" s="65"/>
      <c r="H84" t="s">
        <v>424</v>
      </c>
      <c r="I84" t="s">
        <v>423</v>
      </c>
      <c r="J84" s="38">
        <v>12925</v>
      </c>
      <c r="K84" s="64"/>
      <c r="L84" s="65"/>
    </row>
    <row r="85" spans="1:12" x14ac:dyDescent="0.35">
      <c r="A85" t="s">
        <v>262</v>
      </c>
      <c r="B85" t="s">
        <v>261</v>
      </c>
      <c r="C85" s="38">
        <v>2427</v>
      </c>
      <c r="D85" s="64"/>
      <c r="E85" s="65"/>
      <c r="H85" t="s">
        <v>458</v>
      </c>
      <c r="I85" t="s">
        <v>457</v>
      </c>
      <c r="J85" s="38">
        <v>28179</v>
      </c>
      <c r="K85" s="64"/>
      <c r="L85" s="65"/>
    </row>
    <row r="86" spans="1:12" x14ac:dyDescent="0.35">
      <c r="A86" t="s">
        <v>264</v>
      </c>
      <c r="B86" t="s">
        <v>263</v>
      </c>
      <c r="C86" s="38">
        <v>49051</v>
      </c>
      <c r="D86" s="64"/>
      <c r="E86" s="65"/>
      <c r="H86" t="s">
        <v>532</v>
      </c>
      <c r="I86" t="s">
        <v>531</v>
      </c>
      <c r="J86" s="38">
        <v>18193</v>
      </c>
      <c r="K86" s="64"/>
      <c r="L86" s="65"/>
    </row>
    <row r="87" spans="1:12" x14ac:dyDescent="0.35">
      <c r="A87" t="s">
        <v>266</v>
      </c>
      <c r="B87" t="s">
        <v>265</v>
      </c>
      <c r="C87" s="38">
        <v>1310</v>
      </c>
      <c r="D87" s="64"/>
      <c r="E87" s="65"/>
      <c r="H87" t="s">
        <v>110</v>
      </c>
      <c r="I87" t="s">
        <v>109</v>
      </c>
      <c r="J87" s="38">
        <v>5434</v>
      </c>
      <c r="K87" s="64"/>
      <c r="L87" s="65"/>
    </row>
    <row r="88" spans="1:12" x14ac:dyDescent="0.35">
      <c r="A88" t="s">
        <v>268</v>
      </c>
      <c r="B88" t="s">
        <v>267</v>
      </c>
      <c r="C88" s="38">
        <v>31338</v>
      </c>
      <c r="D88" s="64"/>
      <c r="E88" s="65"/>
      <c r="H88" t="s">
        <v>268</v>
      </c>
      <c r="I88" t="s">
        <v>267</v>
      </c>
      <c r="J88" s="38">
        <v>31338</v>
      </c>
      <c r="K88" s="64"/>
      <c r="L88" s="65"/>
    </row>
    <row r="89" spans="1:12" x14ac:dyDescent="0.35">
      <c r="A89" t="s">
        <v>270</v>
      </c>
      <c r="B89" t="s">
        <v>269</v>
      </c>
      <c r="C89" s="38">
        <v>382</v>
      </c>
      <c r="D89" s="64"/>
      <c r="E89" s="65"/>
      <c r="H89" t="s">
        <v>137</v>
      </c>
      <c r="I89" t="s">
        <v>136</v>
      </c>
      <c r="J89" s="38">
        <v>9844</v>
      </c>
      <c r="K89" s="64"/>
      <c r="L89" s="65"/>
    </row>
    <row r="90" spans="1:12" x14ac:dyDescent="0.35">
      <c r="A90" t="s">
        <v>272</v>
      </c>
      <c r="B90" t="s">
        <v>271</v>
      </c>
      <c r="C90" s="38">
        <v>6218</v>
      </c>
      <c r="D90" s="64"/>
      <c r="E90" s="65"/>
      <c r="H90" t="s">
        <v>222</v>
      </c>
      <c r="I90" t="s">
        <v>221</v>
      </c>
      <c r="J90" s="38">
        <v>23908</v>
      </c>
      <c r="K90" s="64"/>
      <c r="L90" s="65"/>
    </row>
    <row r="91" spans="1:12" x14ac:dyDescent="0.35">
      <c r="A91" t="s">
        <v>274</v>
      </c>
      <c r="B91" t="s">
        <v>273</v>
      </c>
      <c r="C91" s="38">
        <v>362</v>
      </c>
      <c r="D91" s="64"/>
      <c r="E91" s="65"/>
      <c r="H91" t="s">
        <v>214</v>
      </c>
      <c r="I91" t="s">
        <v>213</v>
      </c>
      <c r="J91" s="38">
        <v>3685</v>
      </c>
      <c r="K91" s="64"/>
      <c r="L91" s="65"/>
    </row>
    <row r="92" spans="1:12" x14ac:dyDescent="0.35">
      <c r="A92" t="s">
        <v>276</v>
      </c>
      <c r="B92" t="s">
        <v>275</v>
      </c>
      <c r="C92" s="38">
        <v>2905</v>
      </c>
      <c r="D92" s="64"/>
      <c r="E92" s="65"/>
      <c r="H92" t="s">
        <v>163</v>
      </c>
      <c r="I92" t="s">
        <v>162</v>
      </c>
      <c r="J92" s="38">
        <v>1494</v>
      </c>
      <c r="K92" s="64"/>
      <c r="L92" s="65"/>
    </row>
    <row r="93" spans="1:12" x14ac:dyDescent="0.35">
      <c r="A93" t="s">
        <v>278</v>
      </c>
      <c r="B93" t="s">
        <v>277</v>
      </c>
      <c r="C93" s="38">
        <v>1165</v>
      </c>
      <c r="D93" s="64"/>
      <c r="E93" s="65"/>
      <c r="H93" t="s">
        <v>354</v>
      </c>
      <c r="I93" t="s">
        <v>353</v>
      </c>
      <c r="J93" s="38">
        <v>16937</v>
      </c>
      <c r="K93" s="64"/>
      <c r="L93" s="65"/>
    </row>
    <row r="94" spans="1:12" x14ac:dyDescent="0.35">
      <c r="A94" t="s">
        <v>280</v>
      </c>
      <c r="B94" t="s">
        <v>279</v>
      </c>
      <c r="C94" s="38">
        <v>1378</v>
      </c>
      <c r="D94" s="64"/>
      <c r="E94" s="65"/>
      <c r="H94" t="s">
        <v>336</v>
      </c>
      <c r="I94" t="s">
        <v>335</v>
      </c>
      <c r="J94" s="38">
        <v>9330</v>
      </c>
      <c r="K94" s="64"/>
      <c r="L94" s="65"/>
    </row>
    <row r="95" spans="1:12" x14ac:dyDescent="0.35">
      <c r="A95" t="s">
        <v>282</v>
      </c>
      <c r="B95" t="s">
        <v>281</v>
      </c>
      <c r="C95" s="38">
        <v>770</v>
      </c>
      <c r="D95" s="64"/>
      <c r="E95" s="65"/>
      <c r="H95" t="s">
        <v>210</v>
      </c>
      <c r="I95" t="s">
        <v>209</v>
      </c>
      <c r="J95" s="38">
        <v>240</v>
      </c>
      <c r="K95" s="64"/>
      <c r="L95" s="65"/>
    </row>
    <row r="96" spans="1:12" x14ac:dyDescent="0.35">
      <c r="A96" t="s">
        <v>284</v>
      </c>
      <c r="B96" t="s">
        <v>283</v>
      </c>
      <c r="C96" s="38">
        <v>1020</v>
      </c>
      <c r="D96" s="64"/>
      <c r="E96" s="65"/>
      <c r="H96" t="s">
        <v>296</v>
      </c>
      <c r="I96" t="s">
        <v>295</v>
      </c>
      <c r="J96" s="38">
        <v>10395</v>
      </c>
      <c r="K96" s="64"/>
      <c r="L96" s="65"/>
    </row>
    <row r="97" spans="1:12" x14ac:dyDescent="0.35">
      <c r="A97" t="s">
        <v>286</v>
      </c>
      <c r="B97" t="s">
        <v>285</v>
      </c>
      <c r="C97" s="38">
        <v>1647</v>
      </c>
      <c r="D97" s="64"/>
      <c r="E97" s="65"/>
      <c r="H97" t="s">
        <v>410</v>
      </c>
      <c r="I97" t="s">
        <v>409</v>
      </c>
      <c r="J97" s="38">
        <v>839</v>
      </c>
      <c r="K97" s="64"/>
      <c r="L97" s="65"/>
    </row>
    <row r="98" spans="1:12" x14ac:dyDescent="0.35">
      <c r="A98" t="s">
        <v>288</v>
      </c>
      <c r="B98" t="s">
        <v>287</v>
      </c>
      <c r="C98" s="38">
        <v>3615</v>
      </c>
      <c r="D98" s="64"/>
      <c r="E98" s="65"/>
      <c r="H98" t="s">
        <v>536</v>
      </c>
      <c r="I98" t="s">
        <v>535</v>
      </c>
      <c r="J98" s="38">
        <v>1981</v>
      </c>
      <c r="K98" s="64"/>
      <c r="L98" s="65"/>
    </row>
    <row r="99" spans="1:12" x14ac:dyDescent="0.35">
      <c r="A99" t="s">
        <v>290</v>
      </c>
      <c r="B99" t="s">
        <v>289</v>
      </c>
      <c r="C99" s="38">
        <v>428</v>
      </c>
      <c r="D99" s="64"/>
      <c r="E99" s="65"/>
      <c r="H99" t="s">
        <v>322</v>
      </c>
      <c r="I99" t="s">
        <v>321</v>
      </c>
      <c r="J99" s="38">
        <v>3886</v>
      </c>
      <c r="K99" s="64"/>
      <c r="L99" s="65"/>
    </row>
    <row r="100" spans="1:12" x14ac:dyDescent="0.35">
      <c r="A100" t="s">
        <v>292</v>
      </c>
      <c r="B100" t="s">
        <v>291</v>
      </c>
      <c r="C100" s="38">
        <v>3202</v>
      </c>
      <c r="D100" s="64"/>
      <c r="E100" s="65"/>
      <c r="H100" t="s">
        <v>504</v>
      </c>
      <c r="I100" t="s">
        <v>503</v>
      </c>
      <c r="J100" s="38">
        <v>487</v>
      </c>
      <c r="K100" s="64"/>
      <c r="L100" s="65"/>
    </row>
    <row r="101" spans="1:12" x14ac:dyDescent="0.35">
      <c r="A101" t="s">
        <v>294</v>
      </c>
      <c r="B101" t="s">
        <v>293</v>
      </c>
      <c r="C101" s="38">
        <v>15396</v>
      </c>
      <c r="D101" s="64"/>
      <c r="E101" s="65"/>
      <c r="H101" t="s">
        <v>330</v>
      </c>
      <c r="I101" t="s">
        <v>329</v>
      </c>
      <c r="J101" s="38">
        <v>7534</v>
      </c>
      <c r="K101" s="64"/>
      <c r="L101" s="65"/>
    </row>
    <row r="102" spans="1:12" x14ac:dyDescent="0.35">
      <c r="A102" t="s">
        <v>296</v>
      </c>
      <c r="B102" t="s">
        <v>295</v>
      </c>
      <c r="C102" s="38">
        <v>10395</v>
      </c>
      <c r="D102" s="64"/>
      <c r="E102" s="65"/>
      <c r="H102" t="s">
        <v>171</v>
      </c>
      <c r="I102" t="s">
        <v>170</v>
      </c>
      <c r="J102" s="38">
        <v>1809</v>
      </c>
      <c r="K102" s="64"/>
      <c r="L102" s="65"/>
    </row>
    <row r="103" spans="1:12" x14ac:dyDescent="0.35">
      <c r="A103" t="s">
        <v>298</v>
      </c>
      <c r="B103" t="s">
        <v>297</v>
      </c>
      <c r="C103" s="38">
        <v>1830</v>
      </c>
      <c r="D103" s="64"/>
      <c r="E103" s="65"/>
      <c r="H103" t="s">
        <v>97</v>
      </c>
      <c r="I103" t="s">
        <v>96</v>
      </c>
      <c r="J103" s="38">
        <v>2796</v>
      </c>
      <c r="K103" s="64"/>
      <c r="L103" s="65"/>
    </row>
    <row r="104" spans="1:12" x14ac:dyDescent="0.35">
      <c r="A104" t="s">
        <v>300</v>
      </c>
      <c r="B104" t="s">
        <v>299</v>
      </c>
      <c r="C104" s="38">
        <v>13396</v>
      </c>
      <c r="D104" s="64"/>
      <c r="E104" s="65"/>
      <c r="H104" t="s">
        <v>332</v>
      </c>
      <c r="I104" t="s">
        <v>331</v>
      </c>
      <c r="J104" s="38">
        <v>6950</v>
      </c>
      <c r="K104" s="64"/>
      <c r="L104" s="65"/>
    </row>
    <row r="105" spans="1:12" x14ac:dyDescent="0.35">
      <c r="A105" t="s">
        <v>302</v>
      </c>
      <c r="B105" t="s">
        <v>301</v>
      </c>
      <c r="C105" s="38">
        <v>2938</v>
      </c>
      <c r="D105" s="64"/>
      <c r="E105" s="65"/>
      <c r="H105" t="s">
        <v>318</v>
      </c>
      <c r="I105" t="s">
        <v>317</v>
      </c>
      <c r="J105" s="38">
        <v>2322</v>
      </c>
      <c r="K105" s="64"/>
      <c r="L105" s="65"/>
    </row>
    <row r="106" spans="1:12" x14ac:dyDescent="0.35">
      <c r="A106" t="s">
        <v>304</v>
      </c>
      <c r="B106" t="s">
        <v>303</v>
      </c>
      <c r="C106" s="38">
        <v>564</v>
      </c>
      <c r="D106" s="64"/>
      <c r="E106" s="65"/>
      <c r="H106" t="s">
        <v>392</v>
      </c>
      <c r="I106" t="s">
        <v>391</v>
      </c>
      <c r="J106" s="38">
        <v>1773</v>
      </c>
      <c r="K106" s="64"/>
      <c r="L106" s="65"/>
    </row>
    <row r="107" spans="1:12" x14ac:dyDescent="0.35">
      <c r="A107" t="s">
        <v>306</v>
      </c>
      <c r="B107" t="s">
        <v>305</v>
      </c>
      <c r="C107" s="38">
        <v>2381</v>
      </c>
      <c r="D107" s="64"/>
      <c r="E107" s="65"/>
      <c r="H107" t="s">
        <v>236</v>
      </c>
      <c r="I107" t="s">
        <v>235</v>
      </c>
      <c r="J107" s="38">
        <v>1708</v>
      </c>
      <c r="K107" s="64"/>
      <c r="L107" s="65"/>
    </row>
    <row r="108" spans="1:12" x14ac:dyDescent="0.35">
      <c r="A108" t="s">
        <v>308</v>
      </c>
      <c r="B108" t="s">
        <v>307</v>
      </c>
      <c r="C108" s="38">
        <v>12552</v>
      </c>
      <c r="D108" s="64"/>
      <c r="E108" s="65"/>
      <c r="H108" t="s">
        <v>500</v>
      </c>
      <c r="I108" t="s">
        <v>499</v>
      </c>
      <c r="J108" s="38">
        <v>1509</v>
      </c>
      <c r="K108" s="64"/>
      <c r="L108" s="65"/>
    </row>
    <row r="109" spans="1:12" x14ac:dyDescent="0.35">
      <c r="A109" t="s">
        <v>310</v>
      </c>
      <c r="B109" t="s">
        <v>309</v>
      </c>
      <c r="C109" s="38">
        <v>566</v>
      </c>
      <c r="D109" s="64"/>
      <c r="E109" s="65"/>
      <c r="H109" t="s">
        <v>360</v>
      </c>
      <c r="I109" t="s">
        <v>359</v>
      </c>
      <c r="J109" s="38">
        <v>15520</v>
      </c>
      <c r="K109" s="64"/>
      <c r="L109" s="65"/>
    </row>
    <row r="110" spans="1:12" x14ac:dyDescent="0.35">
      <c r="A110" t="s">
        <v>312</v>
      </c>
      <c r="B110" t="s">
        <v>311</v>
      </c>
      <c r="C110" s="38">
        <v>907</v>
      </c>
      <c r="D110" s="64"/>
      <c r="E110" s="65"/>
      <c r="H110" t="s">
        <v>506</v>
      </c>
      <c r="I110" t="s">
        <v>505</v>
      </c>
      <c r="J110" s="38">
        <v>642</v>
      </c>
      <c r="K110" s="64"/>
      <c r="L110" s="65"/>
    </row>
    <row r="111" spans="1:12" x14ac:dyDescent="0.35">
      <c r="A111" t="s">
        <v>314</v>
      </c>
      <c r="B111" t="s">
        <v>313</v>
      </c>
      <c r="C111" s="38">
        <v>2704</v>
      </c>
      <c r="D111" s="64"/>
      <c r="E111" s="65"/>
      <c r="H111" t="s">
        <v>240</v>
      </c>
      <c r="I111" t="s">
        <v>239</v>
      </c>
      <c r="J111" s="38">
        <v>1067</v>
      </c>
      <c r="K111" s="64"/>
      <c r="L111" s="65"/>
    </row>
    <row r="112" spans="1:12" x14ac:dyDescent="0.35">
      <c r="A112" t="s">
        <v>316</v>
      </c>
      <c r="B112" t="s">
        <v>315</v>
      </c>
      <c r="C112" s="38">
        <v>566</v>
      </c>
      <c r="D112" s="64"/>
      <c r="E112" s="65"/>
      <c r="H112" t="s">
        <v>382</v>
      </c>
      <c r="I112" t="s">
        <v>381</v>
      </c>
      <c r="J112" s="38">
        <v>7262</v>
      </c>
      <c r="K112" s="64"/>
      <c r="L112" s="65"/>
    </row>
    <row r="113" spans="1:12" x14ac:dyDescent="0.35">
      <c r="A113" t="s">
        <v>318</v>
      </c>
      <c r="B113" t="s">
        <v>317</v>
      </c>
      <c r="C113" s="38">
        <v>2322</v>
      </c>
      <c r="D113" s="64"/>
      <c r="E113" s="65"/>
      <c r="H113" t="s">
        <v>304</v>
      </c>
      <c r="I113" t="s">
        <v>303</v>
      </c>
      <c r="J113" s="38">
        <v>564</v>
      </c>
      <c r="K113" s="64"/>
      <c r="L113" s="65"/>
    </row>
    <row r="114" spans="1:12" x14ac:dyDescent="0.35">
      <c r="A114" t="s">
        <v>320</v>
      </c>
      <c r="B114" t="s">
        <v>319</v>
      </c>
      <c r="C114" s="38">
        <v>2683</v>
      </c>
      <c r="D114" s="64"/>
      <c r="E114" s="65"/>
      <c r="H114" t="s">
        <v>324</v>
      </c>
      <c r="I114" t="s">
        <v>323</v>
      </c>
      <c r="J114" s="38">
        <v>343</v>
      </c>
      <c r="K114" s="64"/>
      <c r="L114" s="65"/>
    </row>
    <row r="115" spans="1:12" x14ac:dyDescent="0.35">
      <c r="A115" t="s">
        <v>322</v>
      </c>
      <c r="B115" t="s">
        <v>321</v>
      </c>
      <c r="C115" s="38">
        <v>3886</v>
      </c>
      <c r="D115" s="64"/>
      <c r="E115" s="65"/>
      <c r="H115" t="s">
        <v>151</v>
      </c>
      <c r="I115" t="s">
        <v>150</v>
      </c>
      <c r="J115" s="38">
        <v>2155</v>
      </c>
      <c r="K115" s="64"/>
      <c r="L115" s="65"/>
    </row>
    <row r="116" spans="1:12" x14ac:dyDescent="0.35">
      <c r="A116" t="s">
        <v>324</v>
      </c>
      <c r="B116" t="s">
        <v>323</v>
      </c>
      <c r="C116" s="38">
        <v>343</v>
      </c>
      <c r="D116" s="64"/>
      <c r="E116" s="65"/>
      <c r="H116" t="s">
        <v>528</v>
      </c>
      <c r="I116" t="s">
        <v>527</v>
      </c>
      <c r="J116" s="38">
        <v>723</v>
      </c>
      <c r="K116" s="64"/>
      <c r="L116" s="65"/>
    </row>
    <row r="117" spans="1:12" x14ac:dyDescent="0.35">
      <c r="A117" t="s">
        <v>326</v>
      </c>
      <c r="B117" t="s">
        <v>325</v>
      </c>
      <c r="C117" s="38">
        <v>658</v>
      </c>
      <c r="D117" s="64"/>
      <c r="E117" s="65"/>
      <c r="H117" t="s">
        <v>524</v>
      </c>
      <c r="I117" t="s">
        <v>523</v>
      </c>
      <c r="J117" s="38">
        <v>184</v>
      </c>
      <c r="K117" s="64"/>
      <c r="L117" s="65"/>
    </row>
    <row r="118" spans="1:12" x14ac:dyDescent="0.35">
      <c r="A118" t="s">
        <v>328</v>
      </c>
      <c r="B118" t="s">
        <v>327</v>
      </c>
      <c r="C118" s="38">
        <v>40991</v>
      </c>
      <c r="D118" s="64"/>
      <c r="E118" s="65"/>
      <c r="H118" t="s">
        <v>400</v>
      </c>
      <c r="I118" t="s">
        <v>399</v>
      </c>
      <c r="J118" s="38">
        <v>15620</v>
      </c>
      <c r="K118" s="64"/>
      <c r="L118" s="65"/>
    </row>
    <row r="119" spans="1:12" x14ac:dyDescent="0.35">
      <c r="A119" t="s">
        <v>330</v>
      </c>
      <c r="B119" t="s">
        <v>329</v>
      </c>
      <c r="C119" s="38">
        <v>7534</v>
      </c>
      <c r="D119" s="64"/>
      <c r="E119" s="65"/>
      <c r="H119" t="s">
        <v>338</v>
      </c>
      <c r="I119" t="s">
        <v>337</v>
      </c>
      <c r="J119" s="38">
        <v>1703</v>
      </c>
      <c r="K119" s="64"/>
      <c r="L119" s="65"/>
    </row>
    <row r="120" spans="1:12" x14ac:dyDescent="0.35">
      <c r="A120" t="s">
        <v>332</v>
      </c>
      <c r="B120" t="s">
        <v>331</v>
      </c>
      <c r="C120" s="38">
        <v>6950</v>
      </c>
      <c r="D120" s="64"/>
      <c r="E120" s="65"/>
      <c r="H120" t="s">
        <v>149</v>
      </c>
      <c r="I120" t="s">
        <v>148</v>
      </c>
      <c r="J120" s="38">
        <v>759</v>
      </c>
      <c r="K120" s="64"/>
      <c r="L120" s="65"/>
    </row>
    <row r="121" spans="1:12" x14ac:dyDescent="0.35">
      <c r="A121" t="s">
        <v>334</v>
      </c>
      <c r="B121" t="s">
        <v>333</v>
      </c>
      <c r="C121" s="38">
        <v>76739</v>
      </c>
      <c r="D121" s="64"/>
      <c r="E121" s="65"/>
      <c r="H121" t="s">
        <v>143</v>
      </c>
      <c r="I121" t="s">
        <v>142</v>
      </c>
      <c r="J121" s="38">
        <v>6024</v>
      </c>
      <c r="K121" s="64"/>
      <c r="L121" s="65"/>
    </row>
    <row r="122" spans="1:12" x14ac:dyDescent="0.35">
      <c r="A122" t="s">
        <v>336</v>
      </c>
      <c r="B122" t="s">
        <v>335</v>
      </c>
      <c r="C122" s="38">
        <v>9330</v>
      </c>
      <c r="D122" s="64"/>
      <c r="E122" s="65"/>
      <c r="H122" t="s">
        <v>177</v>
      </c>
      <c r="I122" t="s">
        <v>176</v>
      </c>
      <c r="J122" s="38">
        <v>4770</v>
      </c>
      <c r="K122" s="64"/>
      <c r="L122" s="65"/>
    </row>
    <row r="123" spans="1:12" x14ac:dyDescent="0.35">
      <c r="A123" t="s">
        <v>338</v>
      </c>
      <c r="B123" t="s">
        <v>337</v>
      </c>
      <c r="C123" s="38">
        <v>1703</v>
      </c>
      <c r="D123" s="64"/>
      <c r="E123" s="65"/>
      <c r="H123" t="s">
        <v>482</v>
      </c>
      <c r="I123" t="s">
        <v>481</v>
      </c>
      <c r="J123" s="38">
        <v>730</v>
      </c>
      <c r="K123" s="64"/>
      <c r="L123" s="65"/>
    </row>
    <row r="124" spans="1:12" x14ac:dyDescent="0.35">
      <c r="A124" t="s">
        <v>340</v>
      </c>
      <c r="B124" t="s">
        <v>339</v>
      </c>
      <c r="C124" s="38">
        <v>4904</v>
      </c>
      <c r="D124" s="64"/>
      <c r="E124" s="65"/>
      <c r="H124" t="s">
        <v>127</v>
      </c>
      <c r="I124" t="s">
        <v>126</v>
      </c>
      <c r="J124" s="38">
        <v>10518</v>
      </c>
      <c r="K124" s="64"/>
      <c r="L124" s="65"/>
    </row>
    <row r="125" spans="1:12" x14ac:dyDescent="0.35">
      <c r="A125" t="s">
        <v>342</v>
      </c>
      <c r="B125" t="s">
        <v>341</v>
      </c>
      <c r="C125" s="38">
        <v>26796</v>
      </c>
      <c r="D125" s="64"/>
      <c r="E125" s="65"/>
      <c r="H125" t="s">
        <v>362</v>
      </c>
      <c r="I125" t="s">
        <v>361</v>
      </c>
      <c r="J125" s="38">
        <v>2547</v>
      </c>
      <c r="K125" s="64"/>
      <c r="L125" s="65"/>
    </row>
    <row r="126" spans="1:12" x14ac:dyDescent="0.35">
      <c r="A126" t="s">
        <v>344</v>
      </c>
      <c r="B126" t="s">
        <v>343</v>
      </c>
      <c r="C126" s="38">
        <v>89</v>
      </c>
      <c r="D126" s="64"/>
      <c r="E126" s="65"/>
      <c r="H126" t="s">
        <v>276</v>
      </c>
      <c r="I126" t="s">
        <v>275</v>
      </c>
      <c r="J126" s="38">
        <v>2905</v>
      </c>
      <c r="K126" s="64"/>
      <c r="L126" s="65"/>
    </row>
    <row r="127" spans="1:12" x14ac:dyDescent="0.35">
      <c r="A127" t="s">
        <v>346</v>
      </c>
      <c r="B127" t="s">
        <v>345</v>
      </c>
      <c r="C127" s="38">
        <v>615</v>
      </c>
      <c r="D127" s="64"/>
      <c r="E127" s="65"/>
      <c r="H127" t="s">
        <v>133</v>
      </c>
      <c r="I127" t="s">
        <v>132</v>
      </c>
      <c r="J127" s="38">
        <v>13578</v>
      </c>
      <c r="K127" s="64"/>
      <c r="L127" s="65"/>
    </row>
    <row r="128" spans="1:12" x14ac:dyDescent="0.35">
      <c r="A128" t="s">
        <v>348</v>
      </c>
      <c r="B128" t="s">
        <v>347</v>
      </c>
      <c r="C128" s="38">
        <v>737</v>
      </c>
      <c r="D128" s="64"/>
      <c r="E128" s="65"/>
      <c r="H128" t="s">
        <v>288</v>
      </c>
      <c r="I128" t="s">
        <v>287</v>
      </c>
      <c r="J128" s="38">
        <v>3615</v>
      </c>
      <c r="K128" s="64"/>
      <c r="L128" s="65"/>
    </row>
    <row r="129" spans="1:12" x14ac:dyDescent="0.35">
      <c r="A129" t="s">
        <v>350</v>
      </c>
      <c r="B129" t="s">
        <v>349</v>
      </c>
      <c r="C129" s="38">
        <v>795</v>
      </c>
      <c r="D129" s="64"/>
      <c r="E129" s="65"/>
      <c r="H129" t="s">
        <v>292</v>
      </c>
      <c r="I129" t="s">
        <v>291</v>
      </c>
      <c r="J129" s="38">
        <v>3202</v>
      </c>
      <c r="K129" s="64"/>
      <c r="L129" s="65"/>
    </row>
    <row r="130" spans="1:12" x14ac:dyDescent="0.35">
      <c r="A130" t="s">
        <v>352</v>
      </c>
      <c r="B130" t="s">
        <v>351</v>
      </c>
      <c r="C130" s="38">
        <v>366</v>
      </c>
      <c r="D130" s="64"/>
      <c r="E130" s="65"/>
      <c r="H130" t="s">
        <v>368</v>
      </c>
      <c r="I130" t="s">
        <v>367</v>
      </c>
      <c r="J130" s="38">
        <v>10266</v>
      </c>
      <c r="K130" s="64"/>
      <c r="L130" s="65"/>
    </row>
    <row r="131" spans="1:12" x14ac:dyDescent="0.35">
      <c r="A131" t="s">
        <v>354</v>
      </c>
      <c r="B131" t="s">
        <v>353</v>
      </c>
      <c r="C131" s="38">
        <v>16937</v>
      </c>
      <c r="D131" s="64"/>
      <c r="E131" s="65"/>
      <c r="H131" t="s">
        <v>396</v>
      </c>
      <c r="I131" t="s">
        <v>395</v>
      </c>
      <c r="J131" s="38">
        <v>1208</v>
      </c>
      <c r="K131" s="64"/>
      <c r="L131" s="65"/>
    </row>
    <row r="132" spans="1:12" x14ac:dyDescent="0.35">
      <c r="A132" t="s">
        <v>356</v>
      </c>
      <c r="B132" t="s">
        <v>355</v>
      </c>
      <c r="C132" s="38">
        <v>1038</v>
      </c>
      <c r="D132" s="64"/>
      <c r="E132" s="65"/>
      <c r="H132" t="s">
        <v>188</v>
      </c>
      <c r="I132" t="s">
        <v>187</v>
      </c>
      <c r="J132" s="38">
        <v>7189</v>
      </c>
      <c r="K132" s="64"/>
      <c r="L132" s="65"/>
    </row>
    <row r="133" spans="1:12" x14ac:dyDescent="0.35">
      <c r="A133" t="s">
        <v>358</v>
      </c>
      <c r="B133" t="s">
        <v>357</v>
      </c>
      <c r="C133" s="38">
        <v>4078</v>
      </c>
      <c r="D133" s="64"/>
      <c r="E133" s="65"/>
      <c r="H133" t="s">
        <v>112</v>
      </c>
      <c r="I133" t="s">
        <v>111</v>
      </c>
      <c r="J133" s="38">
        <v>7278</v>
      </c>
      <c r="K133" s="64"/>
      <c r="L133" s="65"/>
    </row>
    <row r="134" spans="1:12" x14ac:dyDescent="0.35">
      <c r="A134" t="s">
        <v>360</v>
      </c>
      <c r="B134" t="s">
        <v>359</v>
      </c>
      <c r="C134" s="38">
        <v>15520</v>
      </c>
      <c r="D134" s="64"/>
      <c r="E134" s="65"/>
      <c r="H134" t="s">
        <v>498</v>
      </c>
      <c r="I134" t="s">
        <v>497</v>
      </c>
      <c r="J134" s="38">
        <v>4519</v>
      </c>
      <c r="K134" s="64"/>
      <c r="L134" s="65"/>
    </row>
    <row r="135" spans="1:12" x14ac:dyDescent="0.35">
      <c r="A135" t="s">
        <v>362</v>
      </c>
      <c r="B135" t="s">
        <v>361</v>
      </c>
      <c r="C135" s="38">
        <v>2547</v>
      </c>
      <c r="D135" s="64"/>
      <c r="E135" s="65"/>
      <c r="H135" t="s">
        <v>182</v>
      </c>
      <c r="I135" t="s">
        <v>181</v>
      </c>
      <c r="J135" s="38">
        <v>981</v>
      </c>
      <c r="K135" s="64"/>
      <c r="L135" s="65"/>
    </row>
    <row r="136" spans="1:12" x14ac:dyDescent="0.35">
      <c r="A136" t="s">
        <v>364</v>
      </c>
      <c r="B136" t="s">
        <v>363</v>
      </c>
      <c r="C136" s="38">
        <v>15166</v>
      </c>
      <c r="D136" s="64"/>
      <c r="E136" s="65"/>
      <c r="H136" t="s">
        <v>278</v>
      </c>
      <c r="I136" t="s">
        <v>277</v>
      </c>
      <c r="J136" s="38">
        <v>1165</v>
      </c>
      <c r="K136" s="64"/>
      <c r="L136" s="65"/>
    </row>
    <row r="137" spans="1:12" x14ac:dyDescent="0.35">
      <c r="A137" t="s">
        <v>366</v>
      </c>
      <c r="B137" t="s">
        <v>365</v>
      </c>
      <c r="C137" s="38">
        <v>627</v>
      </c>
      <c r="D137" s="64"/>
      <c r="E137" s="65"/>
      <c r="H137" t="s">
        <v>398</v>
      </c>
      <c r="I137" t="s">
        <v>397</v>
      </c>
      <c r="J137" s="38">
        <v>14124</v>
      </c>
      <c r="K137" s="64"/>
      <c r="L137" s="65"/>
    </row>
    <row r="138" spans="1:12" x14ac:dyDescent="0.35">
      <c r="A138" t="s">
        <v>368</v>
      </c>
      <c r="B138" t="s">
        <v>367</v>
      </c>
      <c r="C138" s="38">
        <v>10266</v>
      </c>
      <c r="D138" s="64"/>
      <c r="E138" s="65"/>
      <c r="H138" t="s">
        <v>198</v>
      </c>
      <c r="I138" t="s">
        <v>197</v>
      </c>
      <c r="J138" s="38">
        <v>4441</v>
      </c>
      <c r="K138" s="64"/>
      <c r="L138" s="65"/>
    </row>
    <row r="139" spans="1:12" x14ac:dyDescent="0.35">
      <c r="A139" t="s">
        <v>370</v>
      </c>
      <c r="B139" t="s">
        <v>369</v>
      </c>
      <c r="C139" s="38">
        <v>44533</v>
      </c>
      <c r="D139" s="64"/>
      <c r="E139" s="65"/>
      <c r="H139" t="s">
        <v>320</v>
      </c>
      <c r="I139" t="s">
        <v>319</v>
      </c>
      <c r="J139" s="38">
        <v>2683</v>
      </c>
      <c r="K139" s="64"/>
      <c r="L139" s="65"/>
    </row>
    <row r="140" spans="1:12" x14ac:dyDescent="0.35">
      <c r="A140" t="s">
        <v>372</v>
      </c>
      <c r="B140" t="s">
        <v>371</v>
      </c>
      <c r="C140" s="38">
        <v>1038</v>
      </c>
      <c r="D140" s="64"/>
      <c r="E140" s="65"/>
      <c r="H140" t="s">
        <v>366</v>
      </c>
      <c r="I140" t="s">
        <v>365</v>
      </c>
      <c r="J140" s="38">
        <v>627</v>
      </c>
      <c r="K140" s="64"/>
      <c r="L140" s="65"/>
    </row>
    <row r="141" spans="1:12" x14ac:dyDescent="0.35">
      <c r="A141" t="s">
        <v>374</v>
      </c>
      <c r="B141" t="s">
        <v>373</v>
      </c>
      <c r="C141" s="38">
        <v>903</v>
      </c>
      <c r="D141" s="64"/>
      <c r="E141" s="65"/>
      <c r="H141" t="s">
        <v>153</v>
      </c>
      <c r="I141" t="s">
        <v>152</v>
      </c>
      <c r="J141" s="38">
        <v>2740</v>
      </c>
      <c r="K141" s="64"/>
      <c r="L141" s="65"/>
    </row>
    <row r="142" spans="1:12" x14ac:dyDescent="0.35">
      <c r="A142" t="s">
        <v>376</v>
      </c>
      <c r="B142" t="s">
        <v>375</v>
      </c>
      <c r="C142" s="38">
        <v>6287</v>
      </c>
      <c r="D142" s="64"/>
      <c r="E142" s="65"/>
      <c r="H142" t="s">
        <v>141</v>
      </c>
      <c r="I142" t="s">
        <v>140</v>
      </c>
      <c r="J142" s="38">
        <v>6947</v>
      </c>
      <c r="K142" s="64"/>
      <c r="L142" s="65"/>
    </row>
    <row r="143" spans="1:12" x14ac:dyDescent="0.35">
      <c r="A143" t="s">
        <v>378</v>
      </c>
      <c r="B143" t="s">
        <v>377</v>
      </c>
      <c r="C143" s="38">
        <v>130</v>
      </c>
      <c r="D143" s="64"/>
      <c r="E143" s="65"/>
      <c r="H143" t="s">
        <v>256</v>
      </c>
      <c r="I143" t="s">
        <v>255</v>
      </c>
      <c r="J143" s="38">
        <v>6834</v>
      </c>
      <c r="K143" s="64"/>
      <c r="L143" s="65"/>
    </row>
    <row r="144" spans="1:12" x14ac:dyDescent="0.35">
      <c r="A144" t="s">
        <v>380</v>
      </c>
      <c r="B144" t="s">
        <v>379</v>
      </c>
      <c r="C144" s="38">
        <v>69926</v>
      </c>
      <c r="D144" s="64"/>
      <c r="E144" s="65"/>
      <c r="H144" t="s">
        <v>224</v>
      </c>
      <c r="I144" t="s">
        <v>223</v>
      </c>
      <c r="J144" s="38">
        <v>3740</v>
      </c>
      <c r="K144" s="64"/>
      <c r="L144" s="65"/>
    </row>
    <row r="145" spans="1:12" x14ac:dyDescent="0.35">
      <c r="A145" t="s">
        <v>382</v>
      </c>
      <c r="B145" t="s">
        <v>381</v>
      </c>
      <c r="C145" s="38">
        <v>7262</v>
      </c>
      <c r="D145" s="64"/>
      <c r="E145" s="65"/>
      <c r="H145" t="s">
        <v>270</v>
      </c>
      <c r="I145" t="s">
        <v>269</v>
      </c>
      <c r="J145" s="38">
        <v>382</v>
      </c>
      <c r="K145" s="64"/>
      <c r="L145" s="65"/>
    </row>
    <row r="146" spans="1:12" x14ac:dyDescent="0.35">
      <c r="A146" t="s">
        <v>384</v>
      </c>
      <c r="B146" t="s">
        <v>383</v>
      </c>
      <c r="C146" s="38">
        <v>3145</v>
      </c>
      <c r="D146" s="64"/>
      <c r="E146" s="65"/>
      <c r="H146" t="s">
        <v>502</v>
      </c>
      <c r="I146" t="s">
        <v>501</v>
      </c>
      <c r="J146" s="38">
        <v>3518</v>
      </c>
      <c r="K146" s="64"/>
      <c r="L146" s="65"/>
    </row>
    <row r="147" spans="1:12" x14ac:dyDescent="0.35">
      <c r="A147" t="s">
        <v>386</v>
      </c>
      <c r="B147" t="s">
        <v>385</v>
      </c>
      <c r="C147" s="38">
        <v>1368</v>
      </c>
      <c r="D147" s="64"/>
      <c r="E147" s="65"/>
      <c r="H147" t="s">
        <v>196</v>
      </c>
      <c r="I147" t="s">
        <v>195</v>
      </c>
      <c r="J147" s="38">
        <v>2947</v>
      </c>
      <c r="K147" s="64"/>
      <c r="L147" s="65"/>
    </row>
    <row r="148" spans="1:12" x14ac:dyDescent="0.35">
      <c r="A148" t="s">
        <v>388</v>
      </c>
      <c r="B148" t="s">
        <v>387</v>
      </c>
      <c r="C148" s="38">
        <v>83</v>
      </c>
      <c r="D148" s="64"/>
      <c r="E148" s="65"/>
      <c r="H148" t="s">
        <v>352</v>
      </c>
      <c r="I148" t="s">
        <v>351</v>
      </c>
      <c r="J148" s="38">
        <v>366</v>
      </c>
      <c r="K148" s="64"/>
      <c r="L148" s="65"/>
    </row>
    <row r="149" spans="1:12" x14ac:dyDescent="0.35">
      <c r="A149" t="s">
        <v>390</v>
      </c>
      <c r="B149" t="s">
        <v>389</v>
      </c>
      <c r="C149" s="38">
        <v>1099</v>
      </c>
      <c r="D149" s="64"/>
      <c r="E149" s="65"/>
      <c r="H149" t="s">
        <v>101</v>
      </c>
      <c r="I149" t="s">
        <v>100</v>
      </c>
      <c r="J149" s="38">
        <v>659</v>
      </c>
      <c r="K149" s="64"/>
      <c r="L149" s="65"/>
    </row>
    <row r="150" spans="1:12" x14ac:dyDescent="0.35">
      <c r="A150" t="s">
        <v>392</v>
      </c>
      <c r="B150" t="s">
        <v>391</v>
      </c>
      <c r="C150" s="38">
        <v>1773</v>
      </c>
      <c r="D150" s="64"/>
      <c r="E150" s="65"/>
      <c r="H150" t="s">
        <v>155</v>
      </c>
      <c r="I150" t="s">
        <v>154</v>
      </c>
      <c r="J150" s="38">
        <v>1983</v>
      </c>
      <c r="K150" s="64"/>
      <c r="L150" s="65"/>
    </row>
    <row r="151" spans="1:12" x14ac:dyDescent="0.35">
      <c r="A151" t="s">
        <v>394</v>
      </c>
      <c r="B151" t="s">
        <v>393</v>
      </c>
      <c r="C151" s="38">
        <v>2541</v>
      </c>
      <c r="D151" s="64"/>
      <c r="E151" s="65"/>
      <c r="H151" t="s">
        <v>173</v>
      </c>
      <c r="I151" t="s">
        <v>172</v>
      </c>
      <c r="J151" s="38">
        <v>3091</v>
      </c>
      <c r="K151" s="64"/>
      <c r="L151" s="65"/>
    </row>
    <row r="152" spans="1:12" x14ac:dyDescent="0.35">
      <c r="A152" t="s">
        <v>396</v>
      </c>
      <c r="B152" t="s">
        <v>395</v>
      </c>
      <c r="C152" s="38">
        <v>1208</v>
      </c>
      <c r="D152" s="64"/>
      <c r="E152" s="65"/>
      <c r="H152" t="s">
        <v>192</v>
      </c>
      <c r="I152" t="s">
        <v>191</v>
      </c>
      <c r="J152" s="38">
        <v>1562</v>
      </c>
      <c r="K152" s="64"/>
      <c r="L152" s="65"/>
    </row>
    <row r="153" spans="1:12" x14ac:dyDescent="0.35">
      <c r="A153" t="s">
        <v>398</v>
      </c>
      <c r="B153" t="s">
        <v>397</v>
      </c>
      <c r="C153" s="38">
        <v>14124</v>
      </c>
      <c r="D153" s="64"/>
      <c r="E153" s="65"/>
      <c r="H153" t="s">
        <v>388</v>
      </c>
      <c r="I153" t="s">
        <v>387</v>
      </c>
      <c r="J153" s="38">
        <v>83</v>
      </c>
      <c r="K153" s="64"/>
      <c r="L153" s="65"/>
    </row>
    <row r="154" spans="1:12" x14ac:dyDescent="0.35">
      <c r="A154" t="s">
        <v>400</v>
      </c>
      <c r="B154" t="s">
        <v>399</v>
      </c>
      <c r="C154" s="38">
        <v>15620</v>
      </c>
      <c r="D154" s="64"/>
      <c r="E154" s="65"/>
      <c r="H154" t="s">
        <v>348</v>
      </c>
      <c r="I154" t="s">
        <v>347</v>
      </c>
      <c r="J154" s="38">
        <v>737</v>
      </c>
      <c r="K154" s="64"/>
      <c r="L154" s="65"/>
    </row>
    <row r="155" spans="1:12" x14ac:dyDescent="0.35">
      <c r="A155" t="s">
        <v>402</v>
      </c>
      <c r="B155" t="s">
        <v>401</v>
      </c>
      <c r="C155" s="38">
        <v>16908</v>
      </c>
      <c r="D155" s="64"/>
      <c r="E155" s="65"/>
      <c r="H155" t="s">
        <v>116</v>
      </c>
      <c r="I155" t="s">
        <v>115</v>
      </c>
      <c r="J155" s="38">
        <v>1517</v>
      </c>
      <c r="K155" s="64"/>
      <c r="L155" s="65"/>
    </row>
    <row r="156" spans="1:12" x14ac:dyDescent="0.35">
      <c r="A156" t="s">
        <v>404</v>
      </c>
      <c r="B156" t="s">
        <v>403</v>
      </c>
      <c r="C156" s="38">
        <v>10334</v>
      </c>
      <c r="D156" s="64"/>
      <c r="E156" s="65"/>
      <c r="H156" t="s">
        <v>310</v>
      </c>
      <c r="I156" t="s">
        <v>309</v>
      </c>
      <c r="J156" s="38">
        <v>566</v>
      </c>
      <c r="K156" s="64"/>
      <c r="L156" s="65"/>
    </row>
    <row r="157" spans="1:12" x14ac:dyDescent="0.35">
      <c r="A157" t="s">
        <v>406</v>
      </c>
      <c r="B157" t="s">
        <v>405</v>
      </c>
      <c r="C157" s="38">
        <v>261</v>
      </c>
      <c r="D157" s="64"/>
      <c r="E157" s="65"/>
      <c r="H157" t="s">
        <v>436</v>
      </c>
      <c r="I157" t="s">
        <v>435</v>
      </c>
      <c r="J157" s="38">
        <v>98</v>
      </c>
      <c r="K157" s="64"/>
      <c r="L157" s="65"/>
    </row>
    <row r="158" spans="1:12" x14ac:dyDescent="0.35">
      <c r="A158" t="s">
        <v>408</v>
      </c>
      <c r="B158" t="s">
        <v>407</v>
      </c>
      <c r="C158" s="38">
        <v>7734</v>
      </c>
      <c r="D158" s="64"/>
      <c r="E158" s="65"/>
      <c r="H158" t="s">
        <v>522</v>
      </c>
      <c r="I158" t="s">
        <v>521</v>
      </c>
      <c r="J158" s="38">
        <v>337</v>
      </c>
      <c r="K158" s="64"/>
      <c r="L158" s="65"/>
    </row>
    <row r="159" spans="1:12" x14ac:dyDescent="0.35">
      <c r="A159" t="s">
        <v>410</v>
      </c>
      <c r="B159" t="s">
        <v>409</v>
      </c>
      <c r="C159" s="38">
        <v>839</v>
      </c>
      <c r="D159" s="64"/>
      <c r="E159" s="65"/>
      <c r="H159" t="s">
        <v>394</v>
      </c>
      <c r="I159" t="s">
        <v>393</v>
      </c>
      <c r="J159" s="38">
        <v>2541</v>
      </c>
      <c r="K159" s="64"/>
      <c r="L159" s="65"/>
    </row>
    <row r="160" spans="1:12" x14ac:dyDescent="0.35">
      <c r="A160" t="s">
        <v>412</v>
      </c>
      <c r="B160" t="s">
        <v>411</v>
      </c>
      <c r="C160" s="38">
        <v>1688</v>
      </c>
      <c r="D160" s="64"/>
      <c r="E160" s="65"/>
      <c r="H160" t="s">
        <v>432</v>
      </c>
      <c r="I160" t="s">
        <v>431</v>
      </c>
      <c r="J160" s="38">
        <v>397</v>
      </c>
      <c r="K160" s="64"/>
      <c r="L160" s="65"/>
    </row>
    <row r="161" spans="1:12" x14ac:dyDescent="0.35">
      <c r="A161" t="s">
        <v>414</v>
      </c>
      <c r="B161" t="s">
        <v>413</v>
      </c>
      <c r="C161" s="38">
        <v>23789</v>
      </c>
      <c r="D161" s="64"/>
      <c r="E161" s="65"/>
      <c r="H161" t="s">
        <v>384</v>
      </c>
      <c r="I161" t="s">
        <v>383</v>
      </c>
      <c r="J161" s="38">
        <v>3145</v>
      </c>
      <c r="K161" s="64"/>
      <c r="L161" s="65"/>
    </row>
    <row r="162" spans="1:12" x14ac:dyDescent="0.35">
      <c r="A162" t="s">
        <v>416</v>
      </c>
      <c r="B162" t="s">
        <v>415</v>
      </c>
      <c r="C162" s="38">
        <v>4770</v>
      </c>
      <c r="D162" s="64"/>
      <c r="E162" s="65"/>
      <c r="H162" t="s">
        <v>374</v>
      </c>
      <c r="I162" t="s">
        <v>373</v>
      </c>
      <c r="J162" s="38">
        <v>903</v>
      </c>
      <c r="K162" s="64"/>
      <c r="L162" s="65"/>
    </row>
    <row r="163" spans="1:12" x14ac:dyDescent="0.35">
      <c r="A163" t="s">
        <v>418</v>
      </c>
      <c r="B163" t="s">
        <v>417</v>
      </c>
      <c r="C163" s="38">
        <v>26351</v>
      </c>
      <c r="D163" s="64"/>
      <c r="E163" s="65"/>
      <c r="H163" t="s">
        <v>326</v>
      </c>
      <c r="I163" t="s">
        <v>325</v>
      </c>
      <c r="J163" s="38">
        <v>658</v>
      </c>
      <c r="K163" s="64"/>
      <c r="L163" s="65"/>
    </row>
    <row r="164" spans="1:12" x14ac:dyDescent="0.35">
      <c r="A164" t="s">
        <v>420</v>
      </c>
      <c r="B164" t="s">
        <v>419</v>
      </c>
      <c r="C164" s="38">
        <v>22823</v>
      </c>
      <c r="D164" s="64"/>
      <c r="E164" s="65"/>
      <c r="H164" t="s">
        <v>272</v>
      </c>
      <c r="I164" t="s">
        <v>271</v>
      </c>
      <c r="J164" s="38">
        <v>6218</v>
      </c>
      <c r="K164" s="64"/>
      <c r="L164" s="65"/>
    </row>
    <row r="165" spans="1:12" x14ac:dyDescent="0.35">
      <c r="A165" t="s">
        <v>422</v>
      </c>
      <c r="B165" t="s">
        <v>421</v>
      </c>
      <c r="C165" s="38">
        <v>16324</v>
      </c>
      <c r="D165" s="64"/>
      <c r="E165" s="65"/>
      <c r="H165" t="s">
        <v>234</v>
      </c>
      <c r="I165" t="s">
        <v>233</v>
      </c>
      <c r="J165" s="38">
        <v>298</v>
      </c>
      <c r="K165" s="64"/>
      <c r="L165" s="65"/>
    </row>
    <row r="166" spans="1:12" x14ac:dyDescent="0.35">
      <c r="A166" t="s">
        <v>424</v>
      </c>
      <c r="B166" t="s">
        <v>423</v>
      </c>
      <c r="C166" s="38">
        <v>12925</v>
      </c>
      <c r="D166" s="64"/>
      <c r="E166" s="65"/>
      <c r="H166" t="s">
        <v>438</v>
      </c>
      <c r="I166" t="s">
        <v>437</v>
      </c>
      <c r="J166" s="38">
        <v>3115</v>
      </c>
      <c r="K166" s="64"/>
      <c r="L166" s="65"/>
    </row>
    <row r="167" spans="1:12" x14ac:dyDescent="0.35">
      <c r="A167" t="s">
        <v>426</v>
      </c>
      <c r="B167" t="s">
        <v>425</v>
      </c>
      <c r="C167" s="38">
        <v>55301</v>
      </c>
      <c r="D167" s="64"/>
      <c r="E167" s="65"/>
      <c r="H167" t="s">
        <v>314</v>
      </c>
      <c r="I167" t="s">
        <v>313</v>
      </c>
      <c r="J167" s="38">
        <v>2704</v>
      </c>
      <c r="K167" s="64"/>
      <c r="L167" s="65"/>
    </row>
    <row r="168" spans="1:12" x14ac:dyDescent="0.35">
      <c r="A168" t="s">
        <v>428</v>
      </c>
      <c r="B168" t="s">
        <v>427</v>
      </c>
      <c r="C168" s="38">
        <v>30311</v>
      </c>
      <c r="D168" s="64"/>
      <c r="E168" s="65"/>
      <c r="H168" t="s">
        <v>390</v>
      </c>
      <c r="I168" t="s">
        <v>389</v>
      </c>
      <c r="J168" s="38">
        <v>1099</v>
      </c>
      <c r="K168" s="64"/>
      <c r="L168" s="65"/>
    </row>
    <row r="169" spans="1:12" x14ac:dyDescent="0.35">
      <c r="A169" t="s">
        <v>430</v>
      </c>
      <c r="B169" t="s">
        <v>429</v>
      </c>
      <c r="C169" s="38">
        <v>480</v>
      </c>
      <c r="D169" s="64"/>
      <c r="E169" s="65"/>
      <c r="H169" t="s">
        <v>262</v>
      </c>
      <c r="I169" t="s">
        <v>261</v>
      </c>
      <c r="J169" s="38">
        <v>2427</v>
      </c>
      <c r="K169" s="64"/>
      <c r="L169" s="65"/>
    </row>
    <row r="170" spans="1:12" x14ac:dyDescent="0.35">
      <c r="A170" t="s">
        <v>432</v>
      </c>
      <c r="B170" t="s">
        <v>431</v>
      </c>
      <c r="C170" s="38">
        <v>397</v>
      </c>
      <c r="D170" s="64"/>
      <c r="E170" s="65"/>
      <c r="H170" t="s">
        <v>430</v>
      </c>
      <c r="I170" t="s">
        <v>429</v>
      </c>
      <c r="J170" s="38">
        <v>480</v>
      </c>
      <c r="K170" s="64"/>
      <c r="L170" s="65"/>
    </row>
    <row r="171" spans="1:12" x14ac:dyDescent="0.35">
      <c r="A171" t="s">
        <v>434</v>
      </c>
      <c r="B171" t="s">
        <v>433</v>
      </c>
      <c r="C171" s="38">
        <v>4547</v>
      </c>
      <c r="D171" s="64"/>
      <c r="E171" s="65"/>
      <c r="H171" t="s">
        <v>258</v>
      </c>
      <c r="I171" t="s">
        <v>257</v>
      </c>
      <c r="J171" s="38">
        <v>158</v>
      </c>
      <c r="K171" s="64"/>
      <c r="L171" s="65"/>
    </row>
    <row r="172" spans="1:12" x14ac:dyDescent="0.35">
      <c r="A172" t="s">
        <v>436</v>
      </c>
      <c r="B172" t="s">
        <v>435</v>
      </c>
      <c r="C172" s="38">
        <v>98</v>
      </c>
      <c r="D172" s="64"/>
      <c r="E172" s="65"/>
      <c r="H172" t="s">
        <v>147</v>
      </c>
      <c r="I172" t="s">
        <v>146</v>
      </c>
      <c r="J172" s="38">
        <v>430</v>
      </c>
      <c r="K172" s="64"/>
      <c r="L172" s="65"/>
    </row>
    <row r="173" spans="1:12" x14ac:dyDescent="0.35">
      <c r="A173" t="s">
        <v>438</v>
      </c>
      <c r="B173" t="s">
        <v>437</v>
      </c>
      <c r="C173" s="38">
        <v>3115</v>
      </c>
      <c r="D173" s="64"/>
      <c r="E173" s="65"/>
      <c r="H173" t="s">
        <v>145</v>
      </c>
      <c r="I173" t="s">
        <v>144</v>
      </c>
      <c r="J173" s="38">
        <v>2929</v>
      </c>
      <c r="K173" s="64"/>
      <c r="L173" s="65"/>
    </row>
    <row r="174" spans="1:12" x14ac:dyDescent="0.35">
      <c r="A174" t="s">
        <v>440</v>
      </c>
      <c r="B174" t="s">
        <v>439</v>
      </c>
      <c r="C174" s="38">
        <v>59981</v>
      </c>
      <c r="D174" s="64"/>
      <c r="E174" s="65"/>
      <c r="H174" t="s">
        <v>350</v>
      </c>
      <c r="I174" t="s">
        <v>349</v>
      </c>
      <c r="J174" s="38">
        <v>795</v>
      </c>
      <c r="K174" s="64"/>
      <c r="L174" s="65"/>
    </row>
    <row r="175" spans="1:12" x14ac:dyDescent="0.35">
      <c r="A175" t="s">
        <v>442</v>
      </c>
      <c r="B175" t="s">
        <v>441</v>
      </c>
      <c r="C175" s="38">
        <v>49321</v>
      </c>
      <c r="D175" s="64"/>
      <c r="E175" s="65"/>
      <c r="H175" t="s">
        <v>356</v>
      </c>
      <c r="I175" t="s">
        <v>355</v>
      </c>
      <c r="J175" s="38">
        <v>1038</v>
      </c>
      <c r="K175" s="64"/>
      <c r="L175" s="65"/>
    </row>
    <row r="176" spans="1:12" x14ac:dyDescent="0.35">
      <c r="A176" t="s">
        <v>444</v>
      </c>
      <c r="B176" t="s">
        <v>443</v>
      </c>
      <c r="C176" s="38">
        <v>37409</v>
      </c>
      <c r="D176" s="64"/>
      <c r="E176" s="65"/>
      <c r="H176" t="s">
        <v>159</v>
      </c>
      <c r="I176" t="s">
        <v>158</v>
      </c>
      <c r="J176" s="38">
        <v>5481</v>
      </c>
      <c r="K176" s="64"/>
      <c r="L176" s="65"/>
    </row>
    <row r="177" spans="1:12" x14ac:dyDescent="0.35">
      <c r="A177" t="s">
        <v>446</v>
      </c>
      <c r="B177" t="s">
        <v>445</v>
      </c>
      <c r="C177" s="38">
        <v>25881</v>
      </c>
      <c r="D177" s="64"/>
      <c r="E177" s="65"/>
      <c r="H177" t="s">
        <v>514</v>
      </c>
      <c r="I177" t="s">
        <v>513</v>
      </c>
      <c r="J177" s="38">
        <v>2292</v>
      </c>
      <c r="K177" s="64"/>
      <c r="L177" s="65"/>
    </row>
    <row r="178" spans="1:12" x14ac:dyDescent="0.35">
      <c r="A178" t="s">
        <v>448</v>
      </c>
      <c r="B178" t="s">
        <v>447</v>
      </c>
      <c r="C178" s="38">
        <v>20939</v>
      </c>
      <c r="D178" s="64"/>
      <c r="E178" s="65"/>
      <c r="H178" t="s">
        <v>490</v>
      </c>
      <c r="I178" t="s">
        <v>489</v>
      </c>
      <c r="J178" s="38">
        <v>957</v>
      </c>
      <c r="K178" s="64"/>
      <c r="L178" s="65"/>
    </row>
    <row r="179" spans="1:12" x14ac:dyDescent="0.35">
      <c r="A179" t="s">
        <v>450</v>
      </c>
      <c r="B179" t="s">
        <v>449</v>
      </c>
      <c r="C179" s="38">
        <v>43359</v>
      </c>
      <c r="D179" s="64"/>
      <c r="E179" s="65"/>
      <c r="H179" t="s">
        <v>282</v>
      </c>
      <c r="I179" t="s">
        <v>281</v>
      </c>
      <c r="J179" s="38">
        <v>770</v>
      </c>
      <c r="K179" s="64"/>
      <c r="L179" s="65"/>
    </row>
    <row r="180" spans="1:12" x14ac:dyDescent="0.35">
      <c r="A180" t="s">
        <v>452</v>
      </c>
      <c r="B180" t="s">
        <v>451</v>
      </c>
      <c r="C180" s="38">
        <v>15551</v>
      </c>
      <c r="D180" s="64"/>
      <c r="E180" s="65"/>
      <c r="H180" t="s">
        <v>179</v>
      </c>
      <c r="I180" t="s">
        <v>178</v>
      </c>
      <c r="J180" s="38">
        <v>1030</v>
      </c>
      <c r="K180" s="64"/>
      <c r="L180" s="65"/>
    </row>
    <row r="181" spans="1:12" x14ac:dyDescent="0.35">
      <c r="A181" t="s">
        <v>454</v>
      </c>
      <c r="B181" t="s">
        <v>453</v>
      </c>
      <c r="C181" s="38">
        <v>14883</v>
      </c>
      <c r="D181" s="64"/>
      <c r="E181" s="65"/>
      <c r="H181" t="s">
        <v>526</v>
      </c>
      <c r="I181" t="s">
        <v>525</v>
      </c>
      <c r="J181" s="38">
        <v>192</v>
      </c>
      <c r="K181" s="64"/>
      <c r="L181" s="65"/>
    </row>
    <row r="182" spans="1:12" x14ac:dyDescent="0.35">
      <c r="A182" t="s">
        <v>456</v>
      </c>
      <c r="B182" t="s">
        <v>455</v>
      </c>
      <c r="C182" s="38">
        <v>46110</v>
      </c>
      <c r="D182" s="64"/>
      <c r="E182" s="65"/>
      <c r="H182" t="s">
        <v>316</v>
      </c>
      <c r="I182" t="s">
        <v>315</v>
      </c>
      <c r="J182" s="38">
        <v>566</v>
      </c>
      <c r="K182" s="64"/>
      <c r="L182" s="65"/>
    </row>
    <row r="183" spans="1:12" x14ac:dyDescent="0.35">
      <c r="A183" t="s">
        <v>458</v>
      </c>
      <c r="B183" t="s">
        <v>457</v>
      </c>
      <c r="C183" s="38">
        <v>28179</v>
      </c>
      <c r="D183" s="64"/>
      <c r="E183" s="65"/>
      <c r="H183" t="s">
        <v>161</v>
      </c>
      <c r="I183" t="s">
        <v>160</v>
      </c>
      <c r="J183" s="38">
        <v>46</v>
      </c>
      <c r="K183" s="64"/>
      <c r="L183" s="65"/>
    </row>
    <row r="184" spans="1:12" x14ac:dyDescent="0.35">
      <c r="A184" t="s">
        <v>460</v>
      </c>
      <c r="B184" t="s">
        <v>459</v>
      </c>
      <c r="C184" s="38">
        <v>40787</v>
      </c>
      <c r="D184" s="64"/>
      <c r="E184" s="65"/>
      <c r="H184" t="s">
        <v>298</v>
      </c>
      <c r="I184" t="s">
        <v>297</v>
      </c>
      <c r="J184" s="38">
        <v>1830</v>
      </c>
      <c r="K184" s="64"/>
      <c r="L184" s="65"/>
    </row>
    <row r="185" spans="1:12" x14ac:dyDescent="0.35">
      <c r="A185" t="s">
        <v>462</v>
      </c>
      <c r="B185" t="s">
        <v>461</v>
      </c>
      <c r="C185" s="38">
        <v>36919</v>
      </c>
      <c r="D185" s="64"/>
      <c r="E185" s="65"/>
      <c r="H185" t="s">
        <v>194</v>
      </c>
      <c r="I185" t="s">
        <v>193</v>
      </c>
      <c r="J185" s="38">
        <v>407</v>
      </c>
      <c r="K185" s="64"/>
      <c r="L185" s="65"/>
    </row>
    <row r="186" spans="1:12" x14ac:dyDescent="0.35">
      <c r="A186" t="s">
        <v>464</v>
      </c>
      <c r="B186" t="s">
        <v>463</v>
      </c>
      <c r="C186" s="38">
        <v>20112</v>
      </c>
      <c r="D186" s="64"/>
      <c r="E186" s="65"/>
      <c r="H186" t="s">
        <v>372</v>
      </c>
      <c r="I186" t="s">
        <v>371</v>
      </c>
      <c r="J186" s="38">
        <v>1038</v>
      </c>
      <c r="K186" s="64"/>
      <c r="L186" s="65"/>
    </row>
    <row r="187" spans="1:12" x14ac:dyDescent="0.35">
      <c r="A187" t="s">
        <v>466</v>
      </c>
      <c r="B187" t="s">
        <v>465</v>
      </c>
      <c r="C187" s="38">
        <v>7466</v>
      </c>
      <c r="D187" s="64"/>
      <c r="E187" s="65"/>
      <c r="H187" t="s">
        <v>412</v>
      </c>
      <c r="I187" t="s">
        <v>411</v>
      </c>
      <c r="J187" s="38">
        <v>1688</v>
      </c>
      <c r="K187" s="64"/>
      <c r="L187" s="65"/>
    </row>
    <row r="188" spans="1:12" x14ac:dyDescent="0.35">
      <c r="A188" t="s">
        <v>468</v>
      </c>
      <c r="B188" t="s">
        <v>467</v>
      </c>
      <c r="C188" s="38">
        <v>31478</v>
      </c>
      <c r="D188" s="64"/>
      <c r="E188" s="65"/>
      <c r="H188" t="s">
        <v>508</v>
      </c>
      <c r="I188" t="s">
        <v>507</v>
      </c>
      <c r="J188" s="38">
        <v>693</v>
      </c>
      <c r="K188" s="64"/>
      <c r="L188" s="65"/>
    </row>
    <row r="189" spans="1:12" x14ac:dyDescent="0.35">
      <c r="A189" t="s">
        <v>470</v>
      </c>
      <c r="B189" t="s">
        <v>469</v>
      </c>
      <c r="C189" s="38">
        <v>31102</v>
      </c>
      <c r="D189" s="64"/>
      <c r="E189" s="65"/>
      <c r="H189" t="s">
        <v>218</v>
      </c>
      <c r="I189" t="s">
        <v>217</v>
      </c>
      <c r="J189" s="38">
        <v>2800</v>
      </c>
      <c r="K189" s="64"/>
      <c r="L189" s="65"/>
    </row>
    <row r="190" spans="1:12" x14ac:dyDescent="0.35">
      <c r="A190" t="s">
        <v>472</v>
      </c>
      <c r="B190" t="s">
        <v>471</v>
      </c>
      <c r="C190" s="38">
        <v>38010</v>
      </c>
      <c r="D190" s="64"/>
      <c r="E190" s="65"/>
      <c r="H190" t="s">
        <v>386</v>
      </c>
      <c r="I190" t="s">
        <v>385</v>
      </c>
      <c r="J190" s="38">
        <v>1368</v>
      </c>
      <c r="K190" s="64"/>
      <c r="L190" s="65"/>
    </row>
    <row r="191" spans="1:12" x14ac:dyDescent="0.35">
      <c r="A191" t="s">
        <v>474</v>
      </c>
      <c r="B191" t="s">
        <v>473</v>
      </c>
      <c r="C191" s="38">
        <v>22040</v>
      </c>
      <c r="D191" s="64"/>
      <c r="E191" s="65"/>
      <c r="H191" t="s">
        <v>534</v>
      </c>
      <c r="I191" t="s">
        <v>533</v>
      </c>
      <c r="J191" s="38">
        <v>1867</v>
      </c>
      <c r="K191" s="64"/>
      <c r="L191" s="65"/>
    </row>
    <row r="192" spans="1:12" x14ac:dyDescent="0.35">
      <c r="A192" t="s">
        <v>476</v>
      </c>
      <c r="B192" t="s">
        <v>475</v>
      </c>
      <c r="C192" s="38">
        <v>21699</v>
      </c>
      <c r="D192" s="64"/>
      <c r="E192" s="65"/>
      <c r="H192" t="s">
        <v>488</v>
      </c>
      <c r="I192" t="s">
        <v>487</v>
      </c>
      <c r="J192" s="38">
        <v>1477</v>
      </c>
      <c r="K192" s="64"/>
      <c r="L192" s="65"/>
    </row>
    <row r="193" spans="1:12" x14ac:dyDescent="0.35">
      <c r="A193" t="s">
        <v>478</v>
      </c>
      <c r="B193" t="s">
        <v>477</v>
      </c>
      <c r="C193" s="38">
        <v>8527</v>
      </c>
      <c r="D193" s="64"/>
      <c r="E193" s="65"/>
      <c r="H193" t="s">
        <v>496</v>
      </c>
      <c r="I193" t="s">
        <v>495</v>
      </c>
      <c r="J193" s="38">
        <v>800</v>
      </c>
      <c r="K193" s="64"/>
      <c r="L193" s="65"/>
    </row>
    <row r="194" spans="1:12" x14ac:dyDescent="0.35">
      <c r="A194" t="s">
        <v>480</v>
      </c>
      <c r="B194" t="s">
        <v>479</v>
      </c>
      <c r="C194" s="38">
        <v>37370</v>
      </c>
      <c r="D194" s="64"/>
      <c r="E194" s="65"/>
      <c r="H194" t="s">
        <v>165</v>
      </c>
      <c r="I194" t="s">
        <v>164</v>
      </c>
      <c r="J194" s="38">
        <v>759</v>
      </c>
      <c r="K194" s="64"/>
      <c r="L194" s="65"/>
    </row>
    <row r="195" spans="1:12" x14ac:dyDescent="0.35">
      <c r="A195" t="s">
        <v>482</v>
      </c>
      <c r="B195" t="s">
        <v>481</v>
      </c>
      <c r="C195" s="38">
        <v>730</v>
      </c>
      <c r="D195" s="64"/>
      <c r="E195" s="65"/>
      <c r="H195" t="s">
        <v>248</v>
      </c>
      <c r="I195" t="s">
        <v>247</v>
      </c>
      <c r="J195" s="38">
        <v>1088</v>
      </c>
      <c r="K195" s="64"/>
      <c r="L195" s="65"/>
    </row>
    <row r="196" spans="1:12" x14ac:dyDescent="0.35">
      <c r="A196" t="s">
        <v>484</v>
      </c>
      <c r="B196" t="s">
        <v>483</v>
      </c>
      <c r="C196" s="38">
        <v>4093</v>
      </c>
      <c r="D196" s="64"/>
      <c r="E196" s="65"/>
      <c r="H196" t="s">
        <v>175</v>
      </c>
      <c r="I196" t="s">
        <v>174</v>
      </c>
      <c r="J196" s="38">
        <v>373</v>
      </c>
      <c r="K196" s="64"/>
      <c r="L196" s="65"/>
    </row>
    <row r="197" spans="1:12" x14ac:dyDescent="0.35">
      <c r="A197" t="s">
        <v>486</v>
      </c>
      <c r="B197" t="s">
        <v>485</v>
      </c>
      <c r="C197" s="38">
        <v>460</v>
      </c>
      <c r="D197" s="64"/>
      <c r="E197" s="65"/>
      <c r="H197" t="s">
        <v>510</v>
      </c>
      <c r="I197" t="s">
        <v>509</v>
      </c>
      <c r="J197" s="38">
        <v>209</v>
      </c>
      <c r="K197" s="64"/>
      <c r="L197" s="65"/>
    </row>
    <row r="198" spans="1:12" x14ac:dyDescent="0.35">
      <c r="A198" t="s">
        <v>488</v>
      </c>
      <c r="B198" t="s">
        <v>487</v>
      </c>
      <c r="C198" s="38">
        <v>1477</v>
      </c>
      <c r="D198" s="64"/>
      <c r="E198" s="65"/>
      <c r="H198" t="s">
        <v>242</v>
      </c>
      <c r="I198" t="s">
        <v>241</v>
      </c>
      <c r="J198" s="38">
        <v>317</v>
      </c>
      <c r="K198" s="64"/>
      <c r="L198" s="65"/>
    </row>
    <row r="199" spans="1:12" x14ac:dyDescent="0.35">
      <c r="A199" t="s">
        <v>490</v>
      </c>
      <c r="B199" t="s">
        <v>489</v>
      </c>
      <c r="C199" s="38">
        <v>957</v>
      </c>
      <c r="D199" s="64"/>
      <c r="E199" s="65"/>
      <c r="H199" t="s">
        <v>346</v>
      </c>
      <c r="I199" t="s">
        <v>345</v>
      </c>
      <c r="J199" s="38">
        <v>615</v>
      </c>
      <c r="K199" s="64"/>
      <c r="L199" s="65"/>
    </row>
    <row r="200" spans="1:12" x14ac:dyDescent="0.35">
      <c r="A200" t="s">
        <v>492</v>
      </c>
      <c r="B200" t="s">
        <v>491</v>
      </c>
      <c r="C200" s="38">
        <v>37830</v>
      </c>
      <c r="D200" s="64"/>
      <c r="E200" s="65"/>
      <c r="H200" t="s">
        <v>208</v>
      </c>
      <c r="I200" t="s">
        <v>207</v>
      </c>
      <c r="J200" s="38">
        <v>456</v>
      </c>
      <c r="K200" s="64"/>
      <c r="L200" s="65"/>
    </row>
    <row r="201" spans="1:12" x14ac:dyDescent="0.35">
      <c r="A201" t="s">
        <v>494</v>
      </c>
      <c r="B201" t="s">
        <v>493</v>
      </c>
      <c r="C201" s="38">
        <v>30192</v>
      </c>
      <c r="D201" s="64"/>
      <c r="E201" s="65"/>
      <c r="H201" t="s">
        <v>260</v>
      </c>
      <c r="I201" t="s">
        <v>259</v>
      </c>
      <c r="J201" s="38">
        <v>276</v>
      </c>
      <c r="K201" s="64"/>
      <c r="L201" s="65"/>
    </row>
    <row r="202" spans="1:12" x14ac:dyDescent="0.35">
      <c r="A202" t="s">
        <v>496</v>
      </c>
      <c r="B202" t="s">
        <v>495</v>
      </c>
      <c r="C202" s="38">
        <v>800</v>
      </c>
      <c r="D202" s="64"/>
      <c r="E202" s="65"/>
      <c r="H202" t="s">
        <v>206</v>
      </c>
      <c r="I202" t="s">
        <v>205</v>
      </c>
      <c r="J202" s="38">
        <v>2911</v>
      </c>
      <c r="K202" s="64"/>
      <c r="L202" s="65"/>
    </row>
    <row r="203" spans="1:12" x14ac:dyDescent="0.35">
      <c r="A203" t="s">
        <v>498</v>
      </c>
      <c r="B203" t="s">
        <v>497</v>
      </c>
      <c r="C203" s="38">
        <v>4519</v>
      </c>
      <c r="D203" s="64"/>
      <c r="E203" s="65"/>
      <c r="H203" t="s">
        <v>129</v>
      </c>
      <c r="I203" t="s">
        <v>128</v>
      </c>
      <c r="J203" s="38">
        <v>628</v>
      </c>
      <c r="K203" s="64"/>
      <c r="L203" s="65"/>
    </row>
    <row r="204" spans="1:12" x14ac:dyDescent="0.35">
      <c r="A204" t="s">
        <v>500</v>
      </c>
      <c r="B204" t="s">
        <v>499</v>
      </c>
      <c r="C204" s="38">
        <v>1509</v>
      </c>
      <c r="D204" s="64"/>
      <c r="E204" s="65"/>
      <c r="H204" t="s">
        <v>190</v>
      </c>
      <c r="I204" t="s">
        <v>189</v>
      </c>
      <c r="J204" s="38">
        <v>1644</v>
      </c>
      <c r="K204" s="64"/>
      <c r="L204" s="65"/>
    </row>
    <row r="205" spans="1:12" x14ac:dyDescent="0.35">
      <c r="A205" t="s">
        <v>502</v>
      </c>
      <c r="B205" t="s">
        <v>501</v>
      </c>
      <c r="C205" s="38">
        <v>3518</v>
      </c>
      <c r="D205" s="64"/>
      <c r="E205" s="65"/>
      <c r="H205" t="s">
        <v>119</v>
      </c>
      <c r="I205" t="s">
        <v>118</v>
      </c>
      <c r="J205" s="38">
        <v>246</v>
      </c>
      <c r="K205" s="64"/>
      <c r="L205" s="65"/>
    </row>
    <row r="206" spans="1:12" x14ac:dyDescent="0.35">
      <c r="A206" t="s">
        <v>504</v>
      </c>
      <c r="B206" t="s">
        <v>503</v>
      </c>
      <c r="C206" s="38">
        <v>487</v>
      </c>
      <c r="D206" s="64"/>
      <c r="E206" s="65"/>
      <c r="H206" t="s">
        <v>95</v>
      </c>
      <c r="I206" t="s">
        <v>94</v>
      </c>
      <c r="J206" s="38">
        <v>278</v>
      </c>
      <c r="K206" s="64"/>
      <c r="L206" s="65"/>
    </row>
    <row r="207" spans="1:12" x14ac:dyDescent="0.35">
      <c r="A207" t="s">
        <v>506</v>
      </c>
      <c r="B207" t="s">
        <v>505</v>
      </c>
      <c r="C207" s="38">
        <v>642</v>
      </c>
      <c r="D207" s="64"/>
      <c r="E207" s="65"/>
      <c r="H207" t="s">
        <v>99</v>
      </c>
      <c r="I207" t="s">
        <v>98</v>
      </c>
      <c r="J207" s="38">
        <v>666</v>
      </c>
      <c r="K207" s="64"/>
      <c r="L207" s="65"/>
    </row>
    <row r="208" spans="1:12" x14ac:dyDescent="0.35">
      <c r="A208" t="s">
        <v>508</v>
      </c>
      <c r="B208" t="s">
        <v>507</v>
      </c>
      <c r="C208" s="38">
        <v>693</v>
      </c>
      <c r="D208" s="64"/>
      <c r="E208" s="65"/>
      <c r="H208" t="s">
        <v>238</v>
      </c>
      <c r="I208" t="s">
        <v>237</v>
      </c>
      <c r="J208" s="38">
        <v>298</v>
      </c>
      <c r="K208" s="64"/>
      <c r="L208" s="65"/>
    </row>
    <row r="209" spans="1:12" x14ac:dyDescent="0.35">
      <c r="A209" t="s">
        <v>510</v>
      </c>
      <c r="B209" t="s">
        <v>509</v>
      </c>
      <c r="C209" s="38">
        <v>209</v>
      </c>
      <c r="D209" s="64"/>
      <c r="E209" s="65"/>
      <c r="H209" t="s">
        <v>274</v>
      </c>
      <c r="I209" t="s">
        <v>273</v>
      </c>
      <c r="J209" s="38">
        <v>362</v>
      </c>
      <c r="K209" s="64"/>
      <c r="L209" s="65"/>
    </row>
    <row r="210" spans="1:12" x14ac:dyDescent="0.35">
      <c r="A210" t="s">
        <v>512</v>
      </c>
      <c r="B210" t="s">
        <v>511</v>
      </c>
      <c r="C210" s="38">
        <v>20739</v>
      </c>
      <c r="D210" s="64"/>
      <c r="E210" s="65"/>
      <c r="H210" t="s">
        <v>216</v>
      </c>
      <c r="I210" t="s">
        <v>215</v>
      </c>
      <c r="J210" s="38">
        <v>4094</v>
      </c>
      <c r="K210" s="64"/>
      <c r="L210" s="65"/>
    </row>
    <row r="211" spans="1:12" x14ac:dyDescent="0.35">
      <c r="A211" t="s">
        <v>514</v>
      </c>
      <c r="B211" t="s">
        <v>513</v>
      </c>
      <c r="C211" s="38">
        <v>2292</v>
      </c>
      <c r="D211" s="64"/>
      <c r="E211" s="65"/>
      <c r="H211" t="s">
        <v>486</v>
      </c>
      <c r="I211" t="s">
        <v>485</v>
      </c>
      <c r="J211" s="38">
        <v>460</v>
      </c>
      <c r="K211" s="64"/>
      <c r="L211" s="65"/>
    </row>
    <row r="212" spans="1:12" x14ac:dyDescent="0.35">
      <c r="A212" t="s">
        <v>516</v>
      </c>
      <c r="B212" t="s">
        <v>515</v>
      </c>
      <c r="C212" s="38">
        <v>1129</v>
      </c>
      <c r="D212" s="64"/>
      <c r="E212" s="65"/>
      <c r="H212" t="s">
        <v>139</v>
      </c>
      <c r="I212" t="s">
        <v>138</v>
      </c>
      <c r="J212" s="38">
        <v>291</v>
      </c>
      <c r="K212" s="64"/>
      <c r="L212" s="65"/>
    </row>
    <row r="213" spans="1:12" x14ac:dyDescent="0.35">
      <c r="A213" t="s">
        <v>518</v>
      </c>
      <c r="B213" t="s">
        <v>517</v>
      </c>
      <c r="C213" s="38">
        <v>3406</v>
      </c>
      <c r="D213" s="64"/>
      <c r="E213" s="65"/>
      <c r="H213" t="s">
        <v>312</v>
      </c>
      <c r="I213" t="s">
        <v>311</v>
      </c>
      <c r="J213" s="38">
        <v>907</v>
      </c>
      <c r="K213" s="64"/>
      <c r="L213" s="65"/>
    </row>
    <row r="214" spans="1:12" x14ac:dyDescent="0.35">
      <c r="A214" t="s">
        <v>520</v>
      </c>
      <c r="B214" t="s">
        <v>519</v>
      </c>
      <c r="C214" s="38">
        <v>1399</v>
      </c>
      <c r="D214" s="64"/>
      <c r="E214" s="65"/>
      <c r="H214" t="s">
        <v>406</v>
      </c>
      <c r="I214" t="s">
        <v>405</v>
      </c>
      <c r="J214" s="38">
        <v>261</v>
      </c>
      <c r="K214" s="64"/>
      <c r="L214" s="65"/>
    </row>
    <row r="215" spans="1:12" x14ac:dyDescent="0.35">
      <c r="A215" t="s">
        <v>522</v>
      </c>
      <c r="B215" t="s">
        <v>521</v>
      </c>
      <c r="C215" s="38">
        <v>337</v>
      </c>
      <c r="D215" s="64"/>
      <c r="E215" s="65"/>
      <c r="H215" t="s">
        <v>516</v>
      </c>
      <c r="I215" t="s">
        <v>515</v>
      </c>
      <c r="J215" s="38">
        <v>1129</v>
      </c>
      <c r="K215" s="64"/>
      <c r="L215" s="65"/>
    </row>
    <row r="216" spans="1:12" x14ac:dyDescent="0.35">
      <c r="A216" t="s">
        <v>524</v>
      </c>
      <c r="B216" t="s">
        <v>523</v>
      </c>
      <c r="C216" s="38">
        <v>184</v>
      </c>
      <c r="D216" s="64"/>
      <c r="E216" s="65"/>
      <c r="H216" t="s">
        <v>244</v>
      </c>
      <c r="I216" t="s">
        <v>243</v>
      </c>
      <c r="J216" s="38">
        <v>1068</v>
      </c>
      <c r="K216" s="64"/>
      <c r="L216" s="65"/>
    </row>
    <row r="217" spans="1:12" x14ac:dyDescent="0.35">
      <c r="A217" t="s">
        <v>526</v>
      </c>
      <c r="B217" t="s">
        <v>525</v>
      </c>
      <c r="C217" s="38">
        <v>192</v>
      </c>
      <c r="D217" s="64"/>
      <c r="E217" s="65"/>
      <c r="H217" t="s">
        <v>378</v>
      </c>
      <c r="I217" t="s">
        <v>377</v>
      </c>
      <c r="J217" s="38">
        <v>130</v>
      </c>
      <c r="K217" s="64"/>
      <c r="L217" s="65"/>
    </row>
    <row r="218" spans="1:12" x14ac:dyDescent="0.35">
      <c r="A218" t="s">
        <v>528</v>
      </c>
      <c r="B218" t="s">
        <v>527</v>
      </c>
      <c r="C218" s="38">
        <v>723</v>
      </c>
      <c r="D218" s="64"/>
      <c r="E218" s="65"/>
      <c r="H218" t="s">
        <v>280</v>
      </c>
      <c r="I218" t="s">
        <v>279</v>
      </c>
      <c r="J218" s="38">
        <v>1378</v>
      </c>
      <c r="K218" s="64"/>
      <c r="L218" s="65"/>
    </row>
    <row r="219" spans="1:12" x14ac:dyDescent="0.35">
      <c r="A219" t="s">
        <v>530</v>
      </c>
      <c r="B219" t="s">
        <v>529</v>
      </c>
      <c r="C219" s="38">
        <v>32865</v>
      </c>
      <c r="D219" s="64"/>
      <c r="E219" s="65"/>
      <c r="H219" t="s">
        <v>226</v>
      </c>
      <c r="I219" t="s">
        <v>225</v>
      </c>
      <c r="J219" s="38">
        <v>194</v>
      </c>
      <c r="K219" s="64"/>
      <c r="L219" s="65"/>
    </row>
    <row r="220" spans="1:12" x14ac:dyDescent="0.35">
      <c r="A220" t="s">
        <v>532</v>
      </c>
      <c r="B220" t="s">
        <v>531</v>
      </c>
      <c r="C220" s="38">
        <v>18193</v>
      </c>
      <c r="D220" s="64"/>
      <c r="E220" s="65"/>
      <c r="H220" t="s">
        <v>108</v>
      </c>
      <c r="I220" t="s">
        <v>107</v>
      </c>
      <c r="J220" s="38">
        <v>129</v>
      </c>
      <c r="K220" s="64"/>
      <c r="L220" s="65"/>
    </row>
    <row r="221" spans="1:12" x14ac:dyDescent="0.35">
      <c r="A221" t="s">
        <v>534</v>
      </c>
      <c r="B221" t="s">
        <v>533</v>
      </c>
      <c r="C221" s="38">
        <v>1867</v>
      </c>
      <c r="D221" s="64"/>
      <c r="E221" s="65"/>
      <c r="H221" t="s">
        <v>169</v>
      </c>
      <c r="I221" t="s">
        <v>168</v>
      </c>
      <c r="J221" s="38">
        <v>291</v>
      </c>
      <c r="K221" s="64"/>
      <c r="L221" s="65"/>
    </row>
    <row r="222" spans="1:12" x14ac:dyDescent="0.35">
      <c r="A222" t="s">
        <v>536</v>
      </c>
      <c r="B222" t="s">
        <v>535</v>
      </c>
      <c r="C222" s="38">
        <v>1981</v>
      </c>
      <c r="D222" s="64"/>
      <c r="E222" s="65"/>
      <c r="H222" t="s">
        <v>157</v>
      </c>
      <c r="I222" t="s">
        <v>156</v>
      </c>
      <c r="J222" s="38">
        <v>1</v>
      </c>
      <c r="K222" s="64"/>
      <c r="L222" s="65"/>
    </row>
  </sheetData>
  <printOptions horizontalCentered="1"/>
  <pageMargins left="0.45" right="0.45" top="0.75" bottom="0.75" header="0.3" footer="0.4"/>
  <pageSetup scale="75" orientation="landscape" horizontalDpi="4294967295" verticalDpi="4294967295" r:id="rId1"/>
  <headerFooter>
    <oddFooter>&amp;C&amp;"-,Bold"REDACTED
Shaded Information is designated as CONFIDENTIAL Per WAC 480-07-160</oddFooter>
  </headerFooter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94AD-9154-4392-9051-1FE68E71C828}">
  <sheetPr>
    <tabColor rgb="FFFF0000"/>
    <pageSetUpPr fitToPage="1"/>
  </sheetPr>
  <dimension ref="A1:AI51"/>
  <sheetViews>
    <sheetView showGridLines="0" tabSelected="1" view="pageLayout" zoomScaleNormal="100" workbookViewId="0">
      <selection activeCell="G56" sqref="G56"/>
    </sheetView>
  </sheetViews>
  <sheetFormatPr defaultRowHeight="14.5" x14ac:dyDescent="0.35"/>
  <cols>
    <col min="1" max="1" width="4.1796875" customWidth="1"/>
    <col min="3" max="10" width="13.453125" customWidth="1"/>
    <col min="13" max="13" width="12.54296875" bestFit="1" customWidth="1"/>
    <col min="15" max="15" width="13.54296875" bestFit="1" customWidth="1"/>
  </cols>
  <sheetData>
    <row r="1" spans="1:35" ht="26" x14ac:dyDescent="0.6">
      <c r="A1" s="46" t="s">
        <v>594</v>
      </c>
    </row>
    <row r="3" spans="1:35" ht="29" x14ac:dyDescent="0.35">
      <c r="B3" s="47" t="s">
        <v>595</v>
      </c>
      <c r="C3" s="27" t="s">
        <v>596</v>
      </c>
      <c r="D3" s="58" t="s">
        <v>597</v>
      </c>
      <c r="E3" s="58" t="s">
        <v>598</v>
      </c>
      <c r="F3" s="58" t="s">
        <v>599</v>
      </c>
      <c r="G3" s="58" t="s">
        <v>600</v>
      </c>
      <c r="H3" s="58" t="s">
        <v>582</v>
      </c>
      <c r="I3" s="48" t="s">
        <v>601</v>
      </c>
      <c r="J3" s="48" t="s">
        <v>602</v>
      </c>
      <c r="K3" s="49"/>
    </row>
    <row r="4" spans="1:35" ht="15.5" x14ac:dyDescent="0.35">
      <c r="B4" s="50">
        <v>2000</v>
      </c>
      <c r="C4" s="51">
        <v>5894143</v>
      </c>
      <c r="D4" s="61"/>
      <c r="E4" s="61"/>
      <c r="F4" s="61"/>
      <c r="G4" s="61"/>
      <c r="H4" s="61"/>
      <c r="I4" s="62"/>
      <c r="J4" s="62"/>
      <c r="K4" s="52">
        <f>D4/C4</f>
        <v>0</v>
      </c>
      <c r="M4" s="53"/>
      <c r="O4" s="35"/>
      <c r="P4" s="35"/>
      <c r="AI4" s="35"/>
    </row>
    <row r="5" spans="1:35" ht="15.5" x14ac:dyDescent="0.35">
      <c r="B5" s="50">
        <v>2001</v>
      </c>
      <c r="C5" s="51">
        <v>5970330</v>
      </c>
      <c r="D5" s="61"/>
      <c r="E5" s="61"/>
      <c r="F5" s="61"/>
      <c r="G5" s="61"/>
      <c r="H5" s="61"/>
      <c r="I5" s="61"/>
      <c r="J5" s="63"/>
      <c r="K5" s="52">
        <f t="shared" ref="K5:K24" si="0">D5/C5</f>
        <v>0</v>
      </c>
      <c r="M5" s="53"/>
    </row>
    <row r="6" spans="1:35" ht="15.5" x14ac:dyDescent="0.35">
      <c r="B6" s="50">
        <v>2002</v>
      </c>
      <c r="C6" s="51">
        <v>6059316</v>
      </c>
      <c r="D6" s="61"/>
      <c r="E6" s="61"/>
      <c r="F6" s="61"/>
      <c r="G6" s="61"/>
      <c r="H6" s="61"/>
      <c r="I6" s="61"/>
      <c r="J6" s="61"/>
      <c r="K6" s="52">
        <f t="shared" si="0"/>
        <v>0</v>
      </c>
    </row>
    <row r="7" spans="1:35" ht="15.5" x14ac:dyDescent="0.35">
      <c r="B7" s="50">
        <v>2003</v>
      </c>
      <c r="C7" s="51">
        <v>6126885</v>
      </c>
      <c r="D7" s="61"/>
      <c r="E7" s="61"/>
      <c r="F7" s="61"/>
      <c r="G7" s="61"/>
      <c r="H7" s="61"/>
      <c r="I7" s="61"/>
      <c r="J7" s="61"/>
      <c r="K7" s="52">
        <f t="shared" si="0"/>
        <v>0</v>
      </c>
      <c r="P7" s="3"/>
      <c r="S7" s="3"/>
      <c r="Y7" s="3"/>
      <c r="AI7" s="3"/>
    </row>
    <row r="8" spans="1:35" ht="15.5" x14ac:dyDescent="0.35">
      <c r="B8" s="50">
        <v>2004</v>
      </c>
      <c r="C8" s="51">
        <v>6208515</v>
      </c>
      <c r="D8" s="61"/>
      <c r="E8" s="61"/>
      <c r="F8" s="61"/>
      <c r="G8" s="61"/>
      <c r="H8" s="61"/>
      <c r="I8" s="61"/>
      <c r="J8" s="61"/>
      <c r="K8" s="52">
        <f t="shared" si="0"/>
        <v>0</v>
      </c>
    </row>
    <row r="9" spans="1:35" ht="15.5" x14ac:dyDescent="0.35">
      <c r="B9" s="50">
        <v>2005</v>
      </c>
      <c r="C9" s="51">
        <v>6298816</v>
      </c>
      <c r="D9" s="61"/>
      <c r="E9" s="61"/>
      <c r="F9" s="61"/>
      <c r="G9" s="61"/>
      <c r="H9" s="61"/>
      <c r="I9" s="61"/>
      <c r="J9" s="61"/>
      <c r="K9" s="52">
        <f t="shared" si="0"/>
        <v>0</v>
      </c>
    </row>
    <row r="10" spans="1:35" ht="15.5" x14ac:dyDescent="0.35">
      <c r="B10" s="50">
        <v>2006</v>
      </c>
      <c r="C10" s="51">
        <v>6420258</v>
      </c>
      <c r="D10" s="61"/>
      <c r="E10" s="61"/>
      <c r="F10" s="61"/>
      <c r="G10" s="61"/>
      <c r="H10" s="61"/>
      <c r="I10" s="61"/>
      <c r="J10" s="61"/>
      <c r="K10" s="52">
        <f t="shared" si="0"/>
        <v>0</v>
      </c>
    </row>
    <row r="11" spans="1:35" ht="15.5" x14ac:dyDescent="0.35">
      <c r="B11" s="50">
        <v>2007</v>
      </c>
      <c r="C11" s="51">
        <v>6525086</v>
      </c>
      <c r="D11" s="61"/>
      <c r="E11" s="61"/>
      <c r="F11" s="61"/>
      <c r="G11" s="61"/>
      <c r="H11" s="61"/>
      <c r="I11" s="61"/>
      <c r="J11" s="61"/>
      <c r="K11" s="52">
        <f t="shared" si="0"/>
        <v>0</v>
      </c>
    </row>
    <row r="12" spans="1:35" ht="15.5" x14ac:dyDescent="0.35">
      <c r="B12" s="50">
        <v>2008</v>
      </c>
      <c r="C12" s="51">
        <v>6608245</v>
      </c>
      <c r="D12" s="61"/>
      <c r="E12" s="61"/>
      <c r="F12" s="61"/>
      <c r="G12" s="61"/>
      <c r="H12" s="61"/>
      <c r="I12" s="61"/>
      <c r="J12" s="61"/>
      <c r="K12" s="52">
        <f t="shared" si="0"/>
        <v>0</v>
      </c>
    </row>
    <row r="13" spans="1:35" ht="15.5" x14ac:dyDescent="0.35">
      <c r="B13" s="50">
        <v>2009</v>
      </c>
      <c r="C13" s="51">
        <v>6672159</v>
      </c>
      <c r="D13" s="61"/>
      <c r="E13" s="61"/>
      <c r="F13" s="61"/>
      <c r="G13" s="61"/>
      <c r="H13" s="61"/>
      <c r="I13" s="61"/>
      <c r="J13" s="61"/>
      <c r="K13" s="52">
        <f t="shared" si="0"/>
        <v>0</v>
      </c>
    </row>
    <row r="14" spans="1:35" ht="15.5" x14ac:dyDescent="0.35">
      <c r="B14" s="50">
        <v>2010</v>
      </c>
      <c r="C14" s="51">
        <v>6724540</v>
      </c>
      <c r="D14" s="61"/>
      <c r="E14" s="61"/>
      <c r="F14" s="61"/>
      <c r="G14" s="61"/>
      <c r="H14" s="61"/>
      <c r="I14" s="61"/>
      <c r="J14" s="61"/>
      <c r="K14" s="52">
        <f t="shared" si="0"/>
        <v>0</v>
      </c>
    </row>
    <row r="15" spans="1:35" ht="15.5" x14ac:dyDescent="0.35">
      <c r="B15" s="50">
        <v>2011</v>
      </c>
      <c r="C15" s="51">
        <v>6767900</v>
      </c>
      <c r="D15" s="61"/>
      <c r="E15" s="61"/>
      <c r="F15" s="61"/>
      <c r="G15" s="61"/>
      <c r="H15" s="61"/>
      <c r="I15" s="61"/>
      <c r="J15" s="61"/>
      <c r="K15" s="52">
        <f t="shared" si="0"/>
        <v>0</v>
      </c>
    </row>
    <row r="16" spans="1:35" ht="15.5" x14ac:dyDescent="0.35">
      <c r="B16" s="50">
        <v>2012</v>
      </c>
      <c r="C16" s="51">
        <v>6817770</v>
      </c>
      <c r="D16" s="61"/>
      <c r="E16" s="61"/>
      <c r="F16" s="61"/>
      <c r="G16" s="61"/>
      <c r="H16" s="61"/>
      <c r="I16" s="61"/>
      <c r="J16" s="61"/>
      <c r="K16" s="52">
        <f t="shared" si="0"/>
        <v>0</v>
      </c>
    </row>
    <row r="17" spans="2:15" ht="15.5" x14ac:dyDescent="0.35">
      <c r="B17" s="50">
        <v>2013</v>
      </c>
      <c r="C17" s="51">
        <v>6882400</v>
      </c>
      <c r="D17" s="61"/>
      <c r="E17" s="61"/>
      <c r="F17" s="61"/>
      <c r="G17" s="61"/>
      <c r="H17" s="61"/>
      <c r="I17" s="61"/>
      <c r="J17" s="61"/>
      <c r="K17" s="52">
        <f t="shared" si="0"/>
        <v>0</v>
      </c>
    </row>
    <row r="18" spans="2:15" ht="15.5" x14ac:dyDescent="0.35">
      <c r="B18" s="50">
        <v>2014</v>
      </c>
      <c r="C18" s="51">
        <v>6968170</v>
      </c>
      <c r="D18" s="61"/>
      <c r="E18" s="61"/>
      <c r="F18" s="61"/>
      <c r="G18" s="61"/>
      <c r="H18" s="61"/>
      <c r="I18" s="61"/>
      <c r="J18" s="61"/>
      <c r="K18" s="52">
        <f t="shared" si="0"/>
        <v>0</v>
      </c>
    </row>
    <row r="19" spans="2:15" ht="15.5" x14ac:dyDescent="0.35">
      <c r="B19" s="50">
        <v>2015</v>
      </c>
      <c r="C19" s="51">
        <v>7061410</v>
      </c>
      <c r="D19" s="61"/>
      <c r="E19" s="61"/>
      <c r="F19" s="61"/>
      <c r="G19" s="61"/>
      <c r="H19" s="61"/>
      <c r="I19" s="61"/>
      <c r="J19" s="61"/>
      <c r="K19" s="52">
        <f t="shared" si="0"/>
        <v>0</v>
      </c>
    </row>
    <row r="20" spans="2:15" ht="15.5" x14ac:dyDescent="0.35">
      <c r="B20" s="50">
        <v>2016</v>
      </c>
      <c r="C20" s="51">
        <v>7183700</v>
      </c>
      <c r="D20" s="61"/>
      <c r="E20" s="61"/>
      <c r="F20" s="61"/>
      <c r="G20" s="61"/>
      <c r="H20" s="61"/>
      <c r="I20" s="61"/>
      <c r="J20" s="61"/>
      <c r="K20" s="52">
        <f t="shared" si="0"/>
        <v>0</v>
      </c>
    </row>
    <row r="21" spans="2:15" ht="15.5" x14ac:dyDescent="0.35">
      <c r="B21" s="50">
        <v>2017</v>
      </c>
      <c r="C21" s="51">
        <v>7310300</v>
      </c>
      <c r="D21" s="61"/>
      <c r="E21" s="61"/>
      <c r="F21" s="61"/>
      <c r="G21" s="61"/>
      <c r="H21" s="61"/>
      <c r="I21" s="61"/>
      <c r="J21" s="61"/>
      <c r="K21" s="52">
        <f t="shared" si="0"/>
        <v>0</v>
      </c>
    </row>
    <row r="22" spans="2:15" ht="15.5" x14ac:dyDescent="0.35">
      <c r="B22" s="50">
        <v>2018</v>
      </c>
      <c r="C22" s="51">
        <v>7427570</v>
      </c>
      <c r="D22" s="61"/>
      <c r="E22" s="61"/>
      <c r="F22" s="61"/>
      <c r="G22" s="61"/>
      <c r="H22" s="61"/>
      <c r="I22" s="61"/>
      <c r="J22" s="61"/>
      <c r="K22" s="52">
        <f t="shared" si="0"/>
        <v>0</v>
      </c>
    </row>
    <row r="23" spans="2:15" ht="15.5" x14ac:dyDescent="0.35">
      <c r="B23" s="50">
        <v>2019</v>
      </c>
      <c r="C23" s="51">
        <v>7546400</v>
      </c>
      <c r="D23" s="61"/>
      <c r="E23" s="61"/>
      <c r="F23" s="61"/>
      <c r="G23" s="61"/>
      <c r="H23" s="61"/>
      <c r="I23" s="61"/>
      <c r="J23" s="61"/>
      <c r="K23" s="52">
        <f t="shared" si="0"/>
        <v>0</v>
      </c>
    </row>
    <row r="24" spans="2:15" ht="15.5" x14ac:dyDescent="0.35">
      <c r="B24" s="50">
        <v>2020</v>
      </c>
      <c r="C24" s="51">
        <v>7656200</v>
      </c>
      <c r="D24" s="61"/>
      <c r="E24" s="61"/>
      <c r="F24" s="61"/>
      <c r="G24" s="61"/>
      <c r="H24" s="61"/>
      <c r="I24" s="61"/>
      <c r="J24" s="63"/>
      <c r="K24" s="52">
        <f t="shared" si="0"/>
        <v>0</v>
      </c>
      <c r="O24" s="53"/>
    </row>
    <row r="25" spans="2:15" x14ac:dyDescent="0.35">
      <c r="K25" s="54"/>
    </row>
    <row r="26" spans="2:15" x14ac:dyDescent="0.35">
      <c r="K26" s="54"/>
    </row>
    <row r="27" spans="2:15" x14ac:dyDescent="0.35">
      <c r="C27" s="35"/>
      <c r="D27" s="35"/>
      <c r="K27" s="55"/>
    </row>
    <row r="51" spans="2:2" x14ac:dyDescent="0.35">
      <c r="B51" s="56" t="s">
        <v>603</v>
      </c>
    </row>
  </sheetData>
  <pageMargins left="0.25" right="0.25" top="0.75" bottom="0.75" header="0.3" footer="0.3"/>
  <pageSetup scale="78" orientation="portrait" horizontalDpi="4294967295" verticalDpi="4294967295" r:id="rId1"/>
  <headerFooter>
    <oddFooter>&amp;C&amp;"-,Bold"REDACTED
Shaded Information is designated as CONFIDENTIAL Per WAC 480-07-160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222"/>
  <sheetViews>
    <sheetView view="pageLayout" zoomScaleNormal="100" workbookViewId="0">
      <pane ySplit="6330"/>
      <selection activeCell="D33" sqref="D33"/>
      <selection pane="bottomLeft" activeCell="A2" sqref="A2"/>
    </sheetView>
  </sheetViews>
  <sheetFormatPr defaultRowHeight="14.5" x14ac:dyDescent="0.35"/>
  <cols>
    <col min="1" max="1" width="12.453125" bestFit="1" customWidth="1"/>
    <col min="2" max="2" width="11.54296875" bestFit="1" customWidth="1"/>
    <col min="3" max="3" width="47.1796875" bestFit="1" customWidth="1"/>
    <col min="4" max="4" width="20.453125" bestFit="1" customWidth="1"/>
    <col min="5" max="5" width="12.453125" bestFit="1" customWidth="1"/>
    <col min="6" max="6" width="16.54296875" bestFit="1" customWidth="1"/>
    <col min="7" max="7" width="14.26953125" bestFit="1" customWidth="1"/>
    <col min="8" max="10" width="8" bestFit="1" customWidth="1"/>
    <col min="11" max="12" width="7" bestFit="1" customWidth="1"/>
    <col min="13" max="13" width="8" bestFit="1" customWidth="1"/>
    <col min="14" max="14" width="6" bestFit="1" customWidth="1"/>
    <col min="15" max="15" width="7" bestFit="1" customWidth="1"/>
    <col min="16" max="16" width="6" bestFit="1" customWidth="1"/>
    <col min="17" max="17" width="7" bestFit="1" customWidth="1"/>
    <col min="18" max="18" width="8" bestFit="1" customWidth="1"/>
    <col min="19" max="19" width="6" bestFit="1" customWidth="1"/>
    <col min="20" max="20" width="7" bestFit="1" customWidth="1"/>
    <col min="21" max="22" width="6" bestFit="1" customWidth="1"/>
    <col min="23" max="23" width="7" bestFit="1" customWidth="1"/>
    <col min="24" max="24" width="6" bestFit="1" customWidth="1"/>
    <col min="25" max="25" width="7" bestFit="1" customWidth="1"/>
    <col min="26" max="26" width="8" bestFit="1" customWidth="1"/>
    <col min="27" max="27" width="6" bestFit="1" customWidth="1"/>
    <col min="28" max="28" width="7" bestFit="1" customWidth="1"/>
    <col min="29" max="29" width="6" bestFit="1" customWidth="1"/>
    <col min="30" max="31" width="8" bestFit="1" customWidth="1"/>
    <col min="32" max="32" width="6" bestFit="1" customWidth="1"/>
    <col min="33" max="34" width="7" bestFit="1" customWidth="1"/>
    <col min="35" max="35" width="6" bestFit="1" customWidth="1"/>
    <col min="36" max="36" width="8" bestFit="1" customWidth="1"/>
    <col min="37" max="37" width="6" bestFit="1" customWidth="1"/>
    <col min="38" max="40" width="7" bestFit="1" customWidth="1"/>
    <col min="41" max="44" width="6" bestFit="1" customWidth="1"/>
    <col min="45" max="45" width="8" bestFit="1" customWidth="1"/>
    <col min="46" max="49" width="6" bestFit="1" customWidth="1"/>
    <col min="50" max="50" width="7" bestFit="1" customWidth="1"/>
    <col min="51" max="56" width="6" bestFit="1" customWidth="1"/>
    <col min="57" max="58" width="8" bestFit="1" customWidth="1"/>
    <col min="59" max="62" width="7" bestFit="1" customWidth="1"/>
    <col min="63" max="63" width="6" bestFit="1" customWidth="1"/>
    <col min="64" max="64" width="7" bestFit="1" customWidth="1"/>
    <col min="65" max="66" width="6" bestFit="1" customWidth="1"/>
    <col min="67" max="67" width="7" bestFit="1" customWidth="1"/>
    <col min="68" max="68" width="6" bestFit="1" customWidth="1"/>
    <col min="69" max="70" width="8" bestFit="1" customWidth="1"/>
    <col min="71" max="71" width="7" bestFit="1" customWidth="1"/>
    <col min="72" max="72" width="8" bestFit="1" customWidth="1"/>
    <col min="73" max="73" width="6" bestFit="1" customWidth="1"/>
    <col min="74" max="74" width="8" bestFit="1" customWidth="1"/>
    <col min="75" max="76" width="6" bestFit="1" customWidth="1"/>
    <col min="77" max="77" width="7" bestFit="1" customWidth="1"/>
    <col min="78" max="80" width="8" bestFit="1" customWidth="1"/>
    <col min="81" max="81" width="6" bestFit="1" customWidth="1"/>
    <col min="82" max="83" width="8" bestFit="1" customWidth="1"/>
    <col min="84" max="84" width="6" bestFit="1" customWidth="1"/>
    <col min="85" max="86" width="8" bestFit="1" customWidth="1"/>
    <col min="87" max="87" width="6" bestFit="1" customWidth="1"/>
    <col min="88" max="88" width="8" bestFit="1" customWidth="1"/>
    <col min="89" max="89" width="7" bestFit="1" customWidth="1"/>
  </cols>
  <sheetData>
    <row r="1" spans="1:89" s="2" customFormat="1" ht="221.5" x14ac:dyDescent="0.35">
      <c r="A1" s="2" t="s">
        <v>2</v>
      </c>
      <c r="B1" s="2" t="s">
        <v>0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4" t="s">
        <v>22</v>
      </c>
      <c r="W1" s="4" t="s">
        <v>23</v>
      </c>
      <c r="X1" s="4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34</v>
      </c>
      <c r="AI1" s="4" t="s">
        <v>35</v>
      </c>
      <c r="AJ1" s="4" t="s">
        <v>36</v>
      </c>
      <c r="AK1" s="4" t="s">
        <v>37</v>
      </c>
      <c r="AL1" s="4" t="s">
        <v>38</v>
      </c>
      <c r="AM1" s="4" t="s">
        <v>39</v>
      </c>
      <c r="AN1" s="4" t="s">
        <v>40</v>
      </c>
      <c r="AO1" s="4" t="s">
        <v>41</v>
      </c>
      <c r="AP1" s="4" t="s">
        <v>42</v>
      </c>
      <c r="AQ1" s="4" t="s">
        <v>43</v>
      </c>
      <c r="AR1" s="4" t="s">
        <v>44</v>
      </c>
      <c r="AS1" s="4" t="s">
        <v>45</v>
      </c>
      <c r="AT1" s="4" t="s">
        <v>46</v>
      </c>
      <c r="AU1" s="4" t="s">
        <v>47</v>
      </c>
      <c r="AV1" s="4" t="s">
        <v>48</v>
      </c>
      <c r="AW1" s="4" t="s">
        <v>49</v>
      </c>
      <c r="AX1" s="4" t="s">
        <v>50</v>
      </c>
      <c r="AY1" s="4" t="s">
        <v>51</v>
      </c>
      <c r="AZ1" s="4" t="s">
        <v>52</v>
      </c>
      <c r="BA1" s="4" t="s">
        <v>53</v>
      </c>
      <c r="BB1" s="4" t="s">
        <v>54</v>
      </c>
      <c r="BC1" s="4" t="s">
        <v>55</v>
      </c>
      <c r="BD1" s="4" t="s">
        <v>56</v>
      </c>
      <c r="BE1" s="4" t="s">
        <v>57</v>
      </c>
      <c r="BF1" s="4" t="s">
        <v>58</v>
      </c>
      <c r="BG1" s="4" t="s">
        <v>59</v>
      </c>
      <c r="BH1" s="4" t="s">
        <v>60</v>
      </c>
      <c r="BI1" s="4" t="s">
        <v>61</v>
      </c>
      <c r="BJ1" s="4" t="s">
        <v>62</v>
      </c>
      <c r="BK1" s="4" t="s">
        <v>63</v>
      </c>
      <c r="BL1" s="4" t="s">
        <v>64</v>
      </c>
      <c r="BM1" s="4" t="s">
        <v>65</v>
      </c>
      <c r="BN1" s="4" t="s">
        <v>66</v>
      </c>
      <c r="BO1" s="4" t="s">
        <v>67</v>
      </c>
      <c r="BP1" s="4" t="s">
        <v>68</v>
      </c>
      <c r="BQ1" s="4" t="s">
        <v>69</v>
      </c>
      <c r="BR1" s="4" t="s">
        <v>70</v>
      </c>
      <c r="BS1" s="4" t="s">
        <v>71</v>
      </c>
      <c r="BT1" s="4" t="s">
        <v>72</v>
      </c>
      <c r="BU1" s="4" t="s">
        <v>73</v>
      </c>
      <c r="BV1" s="4" t="s">
        <v>74</v>
      </c>
      <c r="BW1" s="4" t="s">
        <v>75</v>
      </c>
      <c r="BX1" s="4" t="s">
        <v>76</v>
      </c>
      <c r="BY1" s="4" t="s">
        <v>77</v>
      </c>
      <c r="BZ1" s="4" t="s">
        <v>78</v>
      </c>
      <c r="CA1" s="4" t="s">
        <v>79</v>
      </c>
      <c r="CB1" s="4" t="s">
        <v>80</v>
      </c>
      <c r="CC1" s="4" t="s">
        <v>81</v>
      </c>
      <c r="CD1" s="4" t="s">
        <v>82</v>
      </c>
      <c r="CE1" s="4" t="s">
        <v>83</v>
      </c>
      <c r="CF1" s="4" t="s">
        <v>84</v>
      </c>
      <c r="CG1" s="4" t="s">
        <v>85</v>
      </c>
      <c r="CH1" s="4" t="s">
        <v>86</v>
      </c>
      <c r="CI1" s="4" t="s">
        <v>87</v>
      </c>
      <c r="CJ1" s="4" t="s">
        <v>88</v>
      </c>
      <c r="CK1" s="4" t="s">
        <v>89</v>
      </c>
    </row>
    <row r="2" spans="1:89" x14ac:dyDescent="0.35">
      <c r="A2" s="1">
        <v>45107</v>
      </c>
      <c r="B2" t="s">
        <v>1</v>
      </c>
      <c r="C2" t="s">
        <v>90</v>
      </c>
      <c r="D2" t="s">
        <v>91</v>
      </c>
      <c r="E2" t="s">
        <v>92</v>
      </c>
      <c r="F2" s="3">
        <v>13532</v>
      </c>
      <c r="G2" s="3">
        <v>13532</v>
      </c>
      <c r="H2" s="3"/>
      <c r="I2" s="3"/>
      <c r="J2" s="3"/>
      <c r="K2" s="3"/>
      <c r="L2" s="3"/>
      <c r="M2" s="3"/>
      <c r="N2" s="3"/>
      <c r="O2" s="3">
        <v>25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>
        <v>13532</v>
      </c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>
        <v>13531</v>
      </c>
      <c r="BR2" s="3">
        <v>9</v>
      </c>
      <c r="BS2" s="3"/>
      <c r="BT2" s="3">
        <v>10538</v>
      </c>
      <c r="BU2" s="3"/>
      <c r="BV2" s="3">
        <v>11930</v>
      </c>
      <c r="BW2" s="3"/>
      <c r="BX2" s="3"/>
      <c r="BY2" s="3"/>
      <c r="BZ2" s="3">
        <v>1634</v>
      </c>
      <c r="CA2" s="3">
        <v>13532</v>
      </c>
      <c r="CB2" s="3"/>
      <c r="CC2" s="3"/>
      <c r="CD2" s="3"/>
      <c r="CE2" s="3"/>
      <c r="CF2" s="3"/>
      <c r="CG2" s="3">
        <v>12870</v>
      </c>
      <c r="CH2" s="3"/>
      <c r="CI2" s="3"/>
      <c r="CJ2" s="3"/>
      <c r="CK2" s="3"/>
    </row>
    <row r="3" spans="1:89" x14ac:dyDescent="0.35">
      <c r="A3" s="1">
        <v>45107</v>
      </c>
      <c r="B3" t="s">
        <v>1</v>
      </c>
      <c r="C3" t="s">
        <v>93</v>
      </c>
      <c r="D3" t="s">
        <v>94</v>
      </c>
      <c r="E3" t="s">
        <v>95</v>
      </c>
      <c r="F3" s="3">
        <v>584</v>
      </c>
      <c r="G3" s="3">
        <v>584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>
        <v>261</v>
      </c>
      <c r="AE3" s="3">
        <v>251</v>
      </c>
      <c r="AF3" s="3"/>
      <c r="AG3" s="3"/>
      <c r="AH3" s="3"/>
      <c r="AI3" s="3"/>
      <c r="AJ3" s="3">
        <v>584</v>
      </c>
      <c r="AK3" s="3"/>
      <c r="AL3" s="3"/>
      <c r="AM3" s="3"/>
      <c r="AN3" s="3"/>
      <c r="AO3" s="3"/>
      <c r="AP3" s="3"/>
      <c r="AQ3" s="3">
        <v>27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>
        <v>584</v>
      </c>
      <c r="BR3" s="3"/>
      <c r="BS3" s="3"/>
      <c r="BT3" s="3">
        <v>25</v>
      </c>
      <c r="BU3" s="3"/>
      <c r="BV3" s="3"/>
      <c r="BW3" s="3"/>
      <c r="BX3" s="3"/>
      <c r="BY3" s="3"/>
      <c r="BZ3" s="3">
        <v>151</v>
      </c>
      <c r="CA3" s="3">
        <v>584</v>
      </c>
      <c r="CB3" s="3"/>
      <c r="CC3" s="3"/>
      <c r="CD3" s="3"/>
      <c r="CE3" s="3"/>
      <c r="CF3" s="3"/>
      <c r="CG3" s="3"/>
      <c r="CH3" s="3"/>
      <c r="CI3" s="3"/>
      <c r="CJ3" s="3"/>
      <c r="CK3" s="3"/>
    </row>
    <row r="4" spans="1:89" x14ac:dyDescent="0.35">
      <c r="A4" s="1">
        <v>45107</v>
      </c>
      <c r="B4" t="s">
        <v>1</v>
      </c>
      <c r="C4" t="s">
        <v>93</v>
      </c>
      <c r="D4" t="s">
        <v>96</v>
      </c>
      <c r="E4" t="s">
        <v>97</v>
      </c>
      <c r="F4" s="3">
        <v>3114</v>
      </c>
      <c r="G4" s="3">
        <v>3114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>
        <v>3114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>
        <v>3114</v>
      </c>
      <c r="BR4" s="3"/>
      <c r="BS4" s="3"/>
      <c r="BT4" s="3">
        <v>2735</v>
      </c>
      <c r="BU4" s="3"/>
      <c r="BV4" s="3"/>
      <c r="BW4" s="3"/>
      <c r="BX4" s="3"/>
      <c r="BY4" s="3"/>
      <c r="BZ4" s="3">
        <v>283</v>
      </c>
      <c r="CA4" s="3">
        <v>3114</v>
      </c>
      <c r="CB4" s="3"/>
      <c r="CC4" s="3"/>
      <c r="CD4" s="3"/>
      <c r="CE4" s="3"/>
      <c r="CF4" s="3"/>
      <c r="CG4" s="3">
        <v>3059</v>
      </c>
      <c r="CH4" s="3"/>
      <c r="CI4" s="3"/>
      <c r="CJ4" s="3"/>
      <c r="CK4" s="3"/>
    </row>
    <row r="5" spans="1:89" x14ac:dyDescent="0.35">
      <c r="A5" s="1">
        <v>45107</v>
      </c>
      <c r="B5" t="s">
        <v>1</v>
      </c>
      <c r="C5" t="s">
        <v>93</v>
      </c>
      <c r="D5" t="s">
        <v>98</v>
      </c>
      <c r="E5" t="s">
        <v>99</v>
      </c>
      <c r="F5" s="3">
        <v>801</v>
      </c>
      <c r="G5" s="3">
        <v>801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>
        <v>801</v>
      </c>
      <c r="AK5" s="3"/>
      <c r="AL5" s="3"/>
      <c r="AM5" s="3"/>
      <c r="AN5" s="3"/>
      <c r="AO5" s="3"/>
      <c r="AP5" s="3"/>
      <c r="AQ5" s="3"/>
      <c r="AR5" s="3"/>
      <c r="AS5" s="3">
        <v>4</v>
      </c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>
        <v>801</v>
      </c>
      <c r="BR5" s="3"/>
      <c r="BS5" s="3"/>
      <c r="BT5" s="3">
        <v>516</v>
      </c>
      <c r="BU5" s="3"/>
      <c r="BV5" s="3"/>
      <c r="BW5" s="3"/>
      <c r="BX5" s="3"/>
      <c r="BY5" s="3"/>
      <c r="BZ5" s="3">
        <v>96</v>
      </c>
      <c r="CA5" s="3">
        <v>801</v>
      </c>
      <c r="CB5" s="3"/>
      <c r="CC5" s="3"/>
      <c r="CD5" s="3"/>
      <c r="CE5" s="3"/>
      <c r="CF5" s="3"/>
      <c r="CG5" s="3"/>
      <c r="CH5" s="3"/>
      <c r="CI5" s="3"/>
      <c r="CJ5" s="3"/>
      <c r="CK5" s="3"/>
    </row>
    <row r="6" spans="1:89" x14ac:dyDescent="0.35">
      <c r="A6" s="1">
        <v>45107</v>
      </c>
      <c r="B6" t="s">
        <v>1</v>
      </c>
      <c r="C6" t="s">
        <v>93</v>
      </c>
      <c r="D6" t="s">
        <v>100</v>
      </c>
      <c r="E6" t="s">
        <v>101</v>
      </c>
      <c r="F6" s="3">
        <v>740</v>
      </c>
      <c r="G6" s="3">
        <v>740</v>
      </c>
      <c r="H6" s="3"/>
      <c r="I6" s="3"/>
      <c r="J6" s="3">
        <v>628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>
        <v>740</v>
      </c>
      <c r="AK6" s="3"/>
      <c r="AL6" s="3"/>
      <c r="AM6" s="3"/>
      <c r="AN6" s="3"/>
      <c r="AO6" s="3"/>
      <c r="AP6" s="3"/>
      <c r="AQ6" s="3"/>
      <c r="AR6" s="3"/>
      <c r="AS6" s="3">
        <v>1</v>
      </c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>
        <v>738</v>
      </c>
      <c r="BR6" s="3"/>
      <c r="BS6" s="3"/>
      <c r="BT6" s="3">
        <v>706</v>
      </c>
      <c r="BU6" s="3"/>
      <c r="BV6" s="3"/>
      <c r="BW6" s="3"/>
      <c r="BX6" s="3"/>
      <c r="BY6" s="3"/>
      <c r="BZ6" s="3">
        <v>26</v>
      </c>
      <c r="CA6" s="3">
        <v>740</v>
      </c>
      <c r="CB6" s="3"/>
      <c r="CC6" s="3"/>
      <c r="CD6" s="3"/>
      <c r="CE6" s="3"/>
      <c r="CF6" s="3"/>
      <c r="CG6" s="3">
        <v>56</v>
      </c>
      <c r="CH6" s="3"/>
      <c r="CI6" s="3"/>
      <c r="CJ6" s="3">
        <v>26</v>
      </c>
      <c r="CK6" s="3"/>
    </row>
    <row r="7" spans="1:89" x14ac:dyDescent="0.35">
      <c r="A7" s="1">
        <v>45107</v>
      </c>
      <c r="B7" t="s">
        <v>1</v>
      </c>
      <c r="C7" t="s">
        <v>90</v>
      </c>
      <c r="D7" t="s">
        <v>102</v>
      </c>
      <c r="E7" t="s">
        <v>103</v>
      </c>
      <c r="F7" s="3">
        <v>27800</v>
      </c>
      <c r="G7" s="3">
        <v>27800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>
        <v>3</v>
      </c>
      <c r="AB7" s="3"/>
      <c r="AC7" s="3"/>
      <c r="AD7" s="3"/>
      <c r="AE7" s="3"/>
      <c r="AF7" s="3"/>
      <c r="AG7" s="3"/>
      <c r="AH7" s="3"/>
      <c r="AI7" s="3"/>
      <c r="AJ7" s="3">
        <v>27800</v>
      </c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>
        <v>1</v>
      </c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>
        <v>1298</v>
      </c>
      <c r="BP7" s="3"/>
      <c r="BQ7" s="3">
        <v>27800</v>
      </c>
      <c r="BR7" s="3"/>
      <c r="BS7" s="3"/>
      <c r="BT7" s="3">
        <v>16834</v>
      </c>
      <c r="BU7" s="3"/>
      <c r="BV7" s="3"/>
      <c r="BW7" s="3"/>
      <c r="BX7" s="3">
        <v>4</v>
      </c>
      <c r="BY7" s="3"/>
      <c r="BZ7" s="3">
        <v>13230</v>
      </c>
      <c r="CA7" s="3">
        <v>27800</v>
      </c>
      <c r="CB7" s="3"/>
      <c r="CC7" s="3"/>
      <c r="CD7" s="3"/>
      <c r="CE7" s="3"/>
      <c r="CF7" s="3"/>
      <c r="CG7" s="3">
        <v>26942</v>
      </c>
      <c r="CH7" s="3"/>
      <c r="CI7" s="3">
        <v>23</v>
      </c>
      <c r="CJ7" s="3"/>
      <c r="CK7" s="3"/>
    </row>
    <row r="8" spans="1:89" x14ac:dyDescent="0.35">
      <c r="A8" s="1">
        <v>45107</v>
      </c>
      <c r="B8" t="s">
        <v>1</v>
      </c>
      <c r="C8" t="s">
        <v>90</v>
      </c>
      <c r="D8" t="s">
        <v>104</v>
      </c>
      <c r="E8" t="s">
        <v>105</v>
      </c>
      <c r="F8" s="3">
        <v>3582</v>
      </c>
      <c r="G8" s="3">
        <v>3582</v>
      </c>
      <c r="H8" s="3"/>
      <c r="I8" s="3"/>
      <c r="J8" s="3">
        <v>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>
        <v>3582</v>
      </c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>
        <v>2913</v>
      </c>
      <c r="BP8" s="3"/>
      <c r="BQ8" s="3">
        <v>3582</v>
      </c>
      <c r="BR8" s="3"/>
      <c r="BS8" s="3"/>
      <c r="BT8" s="3">
        <v>2034</v>
      </c>
      <c r="BU8" s="3"/>
      <c r="BV8" s="3"/>
      <c r="BW8" s="3"/>
      <c r="BX8" s="3"/>
      <c r="BY8" s="3"/>
      <c r="BZ8" s="3">
        <v>883</v>
      </c>
      <c r="CA8" s="3">
        <v>3582</v>
      </c>
      <c r="CB8" s="3"/>
      <c r="CC8" s="3"/>
      <c r="CD8" s="3"/>
      <c r="CE8" s="3"/>
      <c r="CF8" s="3"/>
      <c r="CG8" s="3">
        <v>3035</v>
      </c>
      <c r="CH8" s="3"/>
      <c r="CI8" s="3"/>
      <c r="CJ8" s="3"/>
      <c r="CK8" s="3"/>
    </row>
    <row r="9" spans="1:89" x14ac:dyDescent="0.35">
      <c r="A9" s="1">
        <v>45107</v>
      </c>
      <c r="B9" t="s">
        <v>1</v>
      </c>
      <c r="C9" t="s">
        <v>106</v>
      </c>
      <c r="D9" t="s">
        <v>107</v>
      </c>
      <c r="E9" t="s">
        <v>108</v>
      </c>
      <c r="F9" s="3">
        <v>249</v>
      </c>
      <c r="G9" s="3">
        <v>249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>
        <v>249</v>
      </c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>
        <v>4</v>
      </c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>
        <v>249</v>
      </c>
      <c r="BR9" s="3"/>
      <c r="BS9" s="3"/>
      <c r="BT9" s="3">
        <v>8</v>
      </c>
      <c r="BU9" s="3"/>
      <c r="BV9" s="3"/>
      <c r="BW9" s="3"/>
      <c r="BX9" s="3"/>
      <c r="BY9" s="3"/>
      <c r="BZ9" s="3">
        <v>21</v>
      </c>
      <c r="CA9" s="3">
        <v>249</v>
      </c>
      <c r="CB9" s="3"/>
      <c r="CC9" s="3"/>
      <c r="CD9" s="3"/>
      <c r="CE9" s="3"/>
      <c r="CF9" s="3"/>
      <c r="CG9" s="3"/>
      <c r="CH9" s="3"/>
      <c r="CI9" s="3"/>
      <c r="CJ9" s="3"/>
      <c r="CK9" s="3"/>
    </row>
    <row r="10" spans="1:89" x14ac:dyDescent="0.35">
      <c r="A10" s="1">
        <v>45107</v>
      </c>
      <c r="B10" t="s">
        <v>1</v>
      </c>
      <c r="C10" t="s">
        <v>90</v>
      </c>
      <c r="D10" t="s">
        <v>109</v>
      </c>
      <c r="E10" t="s">
        <v>110</v>
      </c>
      <c r="F10" s="3">
        <v>5694</v>
      </c>
      <c r="G10" s="3">
        <v>5694</v>
      </c>
      <c r="H10" s="3"/>
      <c r="I10" s="3"/>
      <c r="J10" s="3">
        <v>700</v>
      </c>
      <c r="K10" s="3"/>
      <c r="L10" s="3">
        <v>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1</v>
      </c>
      <c r="AD10" s="3"/>
      <c r="AE10" s="3"/>
      <c r="AF10" s="3"/>
      <c r="AG10" s="3"/>
      <c r="AH10" s="3"/>
      <c r="AI10" s="3"/>
      <c r="AJ10" s="3">
        <v>5693</v>
      </c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>
        <v>3996</v>
      </c>
      <c r="BP10" s="3"/>
      <c r="BQ10" s="3">
        <v>5691</v>
      </c>
      <c r="BR10" s="3"/>
      <c r="BS10" s="3"/>
      <c r="BT10" s="3">
        <v>4013</v>
      </c>
      <c r="BU10" s="3"/>
      <c r="BV10" s="3"/>
      <c r="BW10" s="3"/>
      <c r="BX10" s="3"/>
      <c r="BY10" s="3"/>
      <c r="BZ10" s="3">
        <v>1016</v>
      </c>
      <c r="CA10" s="3">
        <v>5694</v>
      </c>
      <c r="CB10" s="3"/>
      <c r="CC10" s="3"/>
      <c r="CD10" s="3"/>
      <c r="CE10" s="3"/>
      <c r="CF10" s="3"/>
      <c r="CG10" s="3">
        <v>4710</v>
      </c>
      <c r="CH10" s="3"/>
      <c r="CI10" s="3"/>
      <c r="CJ10" s="3"/>
      <c r="CK10" s="3"/>
    </row>
    <row r="11" spans="1:89" x14ac:dyDescent="0.35">
      <c r="A11" s="1">
        <v>45107</v>
      </c>
      <c r="B11" t="s">
        <v>1</v>
      </c>
      <c r="C11" t="s">
        <v>90</v>
      </c>
      <c r="D11" t="s">
        <v>111</v>
      </c>
      <c r="E11" t="s">
        <v>112</v>
      </c>
      <c r="F11" s="3">
        <v>8801</v>
      </c>
      <c r="G11" s="3">
        <v>8801</v>
      </c>
      <c r="H11" s="3"/>
      <c r="I11" s="3"/>
      <c r="J11" s="3">
        <v>6382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>
        <v>7</v>
      </c>
      <c r="AI11" s="3"/>
      <c r="AJ11" s="3">
        <v>8801</v>
      </c>
      <c r="AK11" s="3"/>
      <c r="AL11" s="3"/>
      <c r="AM11" s="3">
        <v>8</v>
      </c>
      <c r="AN11" s="3"/>
      <c r="AO11" s="3"/>
      <c r="AP11" s="3"/>
      <c r="AQ11" s="3"/>
      <c r="AR11" s="3"/>
      <c r="AS11" s="3">
        <v>1</v>
      </c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>
        <v>996</v>
      </c>
      <c r="BI11" s="3"/>
      <c r="BJ11" s="3"/>
      <c r="BK11" s="3"/>
      <c r="BL11" s="3"/>
      <c r="BM11" s="3"/>
      <c r="BN11" s="3"/>
      <c r="BO11" s="3"/>
      <c r="BP11" s="3"/>
      <c r="BQ11" s="3">
        <v>8801</v>
      </c>
      <c r="BR11" s="3"/>
      <c r="BS11" s="3"/>
      <c r="BT11" s="3">
        <v>3725</v>
      </c>
      <c r="BU11" s="3"/>
      <c r="BV11" s="3">
        <v>1</v>
      </c>
      <c r="BW11" s="3"/>
      <c r="BX11" s="3"/>
      <c r="BY11" s="3"/>
      <c r="BZ11" s="3">
        <v>488</v>
      </c>
      <c r="CA11" s="3">
        <v>8800</v>
      </c>
      <c r="CB11" s="3"/>
      <c r="CC11" s="3">
        <v>1</v>
      </c>
      <c r="CD11" s="3"/>
      <c r="CE11" s="3"/>
      <c r="CF11" s="3"/>
      <c r="CG11" s="3"/>
      <c r="CH11" s="3"/>
      <c r="CI11" s="3"/>
      <c r="CJ11" s="3"/>
      <c r="CK11" s="3"/>
    </row>
    <row r="12" spans="1:89" x14ac:dyDescent="0.35">
      <c r="A12" s="1">
        <v>45107</v>
      </c>
      <c r="B12" t="s">
        <v>1</v>
      </c>
      <c r="C12" t="s">
        <v>90</v>
      </c>
      <c r="D12" t="s">
        <v>113</v>
      </c>
      <c r="E12" t="s">
        <v>114</v>
      </c>
      <c r="F12" s="3">
        <v>34118</v>
      </c>
      <c r="G12" s="3">
        <v>34118</v>
      </c>
      <c r="H12" s="3"/>
      <c r="I12" s="3"/>
      <c r="J12" s="3">
        <v>1226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>
        <v>34118</v>
      </c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>
        <v>2</v>
      </c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>
        <v>9</v>
      </c>
      <c r="BN12" s="3"/>
      <c r="BO12" s="3"/>
      <c r="BP12" s="3">
        <v>189</v>
      </c>
      <c r="BQ12" s="3">
        <v>34118</v>
      </c>
      <c r="BR12" s="3">
        <v>26022</v>
      </c>
      <c r="BS12" s="3"/>
      <c r="BT12" s="3">
        <v>21741</v>
      </c>
      <c r="BU12" s="3"/>
      <c r="BV12" s="3"/>
      <c r="BW12" s="3"/>
      <c r="BX12" s="3"/>
      <c r="BY12" s="3"/>
      <c r="BZ12" s="3">
        <v>5705</v>
      </c>
      <c r="CA12" s="3">
        <v>34117</v>
      </c>
      <c r="CB12" s="3"/>
      <c r="CC12" s="3">
        <v>2</v>
      </c>
      <c r="CD12" s="3"/>
      <c r="CE12" s="3"/>
      <c r="CF12" s="3"/>
      <c r="CG12" s="3">
        <v>32581</v>
      </c>
      <c r="CH12" s="3"/>
      <c r="CI12" s="3">
        <v>8</v>
      </c>
      <c r="CJ12" s="3">
        <v>108</v>
      </c>
      <c r="CK12" s="3"/>
    </row>
    <row r="13" spans="1:89" x14ac:dyDescent="0.35">
      <c r="A13" s="1">
        <v>45107</v>
      </c>
      <c r="B13" t="s">
        <v>1</v>
      </c>
      <c r="C13" t="s">
        <v>90</v>
      </c>
      <c r="D13" t="s">
        <v>115</v>
      </c>
      <c r="E13" t="s">
        <v>116</v>
      </c>
      <c r="F13" s="3">
        <v>1375</v>
      </c>
      <c r="G13" s="3">
        <v>1375</v>
      </c>
      <c r="H13" s="3"/>
      <c r="I13" s="3"/>
      <c r="J13" s="3">
        <v>31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>
        <v>1375</v>
      </c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>
        <v>13</v>
      </c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>
        <v>751</v>
      </c>
      <c r="BN13" s="3"/>
      <c r="BO13" s="3"/>
      <c r="BP13" s="3">
        <v>126</v>
      </c>
      <c r="BQ13" s="3">
        <v>1374</v>
      </c>
      <c r="BR13" s="3">
        <v>1140</v>
      </c>
      <c r="BS13" s="3"/>
      <c r="BT13" s="3">
        <v>244</v>
      </c>
      <c r="BU13" s="3"/>
      <c r="BV13" s="3"/>
      <c r="BW13" s="3"/>
      <c r="BX13" s="3"/>
      <c r="BY13" s="3"/>
      <c r="BZ13" s="3">
        <v>113</v>
      </c>
      <c r="CA13" s="3">
        <v>1373</v>
      </c>
      <c r="CB13" s="3"/>
      <c r="CC13" s="3"/>
      <c r="CD13" s="3"/>
      <c r="CE13" s="3"/>
      <c r="CF13" s="3"/>
      <c r="CG13" s="3"/>
      <c r="CH13" s="3"/>
      <c r="CI13" s="3"/>
      <c r="CJ13" s="3">
        <v>9</v>
      </c>
      <c r="CK13" s="3"/>
    </row>
    <row r="14" spans="1:89" x14ac:dyDescent="0.35">
      <c r="A14" s="1">
        <v>45107</v>
      </c>
      <c r="B14" t="s">
        <v>1</v>
      </c>
      <c r="C14" t="s">
        <v>117</v>
      </c>
      <c r="D14" t="s">
        <v>118</v>
      </c>
      <c r="E14" t="s">
        <v>119</v>
      </c>
      <c r="F14" s="3">
        <v>501</v>
      </c>
      <c r="G14" s="3">
        <v>501</v>
      </c>
      <c r="H14" s="3"/>
      <c r="I14" s="3"/>
      <c r="J14" s="3">
        <v>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>
        <v>501</v>
      </c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>
        <v>53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>
        <v>18</v>
      </c>
      <c r="BM14" s="3"/>
      <c r="BN14" s="3"/>
      <c r="BO14" s="3"/>
      <c r="BP14" s="3"/>
      <c r="BQ14" s="3">
        <v>501</v>
      </c>
      <c r="BR14" s="3"/>
      <c r="BS14" s="3"/>
      <c r="BT14" s="3">
        <v>4</v>
      </c>
      <c r="BU14" s="3"/>
      <c r="BV14" s="3"/>
      <c r="BW14" s="3"/>
      <c r="BX14" s="3"/>
      <c r="BY14" s="3"/>
      <c r="BZ14" s="3">
        <v>15</v>
      </c>
      <c r="CA14" s="3">
        <v>499</v>
      </c>
      <c r="CB14" s="3"/>
      <c r="CC14" s="3"/>
      <c r="CD14" s="3"/>
      <c r="CE14" s="3"/>
      <c r="CF14" s="3"/>
      <c r="CG14" s="3"/>
      <c r="CH14" s="3"/>
      <c r="CI14" s="3"/>
      <c r="CJ14" s="3"/>
      <c r="CK14" s="3"/>
    </row>
    <row r="15" spans="1:89" x14ac:dyDescent="0.35">
      <c r="A15" s="1">
        <v>45107</v>
      </c>
      <c r="B15" t="s">
        <v>1</v>
      </c>
      <c r="C15" t="s">
        <v>90</v>
      </c>
      <c r="D15" t="s">
        <v>120</v>
      </c>
      <c r="E15" t="s">
        <v>121</v>
      </c>
      <c r="F15" s="3">
        <v>8236</v>
      </c>
      <c r="G15" s="3">
        <v>8236</v>
      </c>
      <c r="H15" s="3"/>
      <c r="I15" s="3"/>
      <c r="J15" s="3">
        <v>258</v>
      </c>
      <c r="K15" s="3"/>
      <c r="L15" s="3"/>
      <c r="M15" s="3">
        <v>3</v>
      </c>
      <c r="N15" s="3"/>
      <c r="O15" s="3"/>
      <c r="P15" s="3">
        <v>6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3</v>
      </c>
      <c r="AD15" s="3"/>
      <c r="AE15" s="3"/>
      <c r="AF15" s="3"/>
      <c r="AG15" s="3"/>
      <c r="AH15" s="3"/>
      <c r="AI15" s="3"/>
      <c r="AJ15" s="3">
        <v>8236</v>
      </c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>
        <v>1</v>
      </c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>
        <v>8236</v>
      </c>
      <c r="BR15" s="3"/>
      <c r="BS15" s="3"/>
      <c r="BT15" s="3">
        <v>7424</v>
      </c>
      <c r="BU15" s="3"/>
      <c r="BV15" s="3"/>
      <c r="BW15" s="3"/>
      <c r="BX15" s="3">
        <v>2</v>
      </c>
      <c r="BY15" s="3"/>
      <c r="BZ15" s="3">
        <v>4133</v>
      </c>
      <c r="CA15" s="3">
        <v>8236</v>
      </c>
      <c r="CB15" s="3"/>
      <c r="CC15" s="3"/>
      <c r="CD15" s="3"/>
      <c r="CE15" s="3"/>
      <c r="CF15" s="3"/>
      <c r="CG15" s="3">
        <v>8122</v>
      </c>
      <c r="CH15" s="3"/>
      <c r="CI15" s="3">
        <v>56</v>
      </c>
      <c r="CJ15" s="3">
        <v>155</v>
      </c>
      <c r="CK15" s="3"/>
    </row>
    <row r="16" spans="1:89" x14ac:dyDescent="0.35">
      <c r="A16" s="1">
        <v>45107</v>
      </c>
      <c r="B16" t="s">
        <v>1</v>
      </c>
      <c r="C16" t="s">
        <v>90</v>
      </c>
      <c r="D16" t="s">
        <v>122</v>
      </c>
      <c r="E16" t="s">
        <v>123</v>
      </c>
      <c r="F16" s="3">
        <v>26359</v>
      </c>
      <c r="G16" s="3">
        <v>26359</v>
      </c>
      <c r="H16" s="3"/>
      <c r="I16" s="3"/>
      <c r="J16" s="3">
        <v>48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</v>
      </c>
      <c r="AD16" s="3"/>
      <c r="AE16" s="3"/>
      <c r="AF16" s="3"/>
      <c r="AG16" s="3"/>
      <c r="AH16" s="3"/>
      <c r="AI16" s="3"/>
      <c r="AJ16" s="3">
        <v>26359</v>
      </c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>
        <v>26358</v>
      </c>
      <c r="BR16" s="3"/>
      <c r="BS16" s="3"/>
      <c r="BT16" s="3">
        <v>22495</v>
      </c>
      <c r="BU16" s="3"/>
      <c r="BV16" s="3"/>
      <c r="BW16" s="3"/>
      <c r="BX16" s="3">
        <v>1</v>
      </c>
      <c r="BY16" s="3"/>
      <c r="BZ16" s="3">
        <v>9094</v>
      </c>
      <c r="CA16" s="3">
        <v>26359</v>
      </c>
      <c r="CB16" s="3"/>
      <c r="CC16" s="3"/>
      <c r="CD16" s="3"/>
      <c r="CE16" s="3"/>
      <c r="CF16" s="3"/>
      <c r="CG16" s="3">
        <v>26176</v>
      </c>
      <c r="CH16" s="3"/>
      <c r="CI16" s="3">
        <v>32</v>
      </c>
      <c r="CJ16" s="3">
        <v>384</v>
      </c>
      <c r="CK16" s="3"/>
    </row>
    <row r="17" spans="1:89" x14ac:dyDescent="0.35">
      <c r="A17" s="1">
        <v>45107</v>
      </c>
      <c r="B17" t="s">
        <v>1</v>
      </c>
      <c r="C17" t="s">
        <v>90</v>
      </c>
      <c r="D17" t="s">
        <v>124</v>
      </c>
      <c r="E17" t="s">
        <v>125</v>
      </c>
      <c r="F17" s="3">
        <v>18837</v>
      </c>
      <c r="G17" s="3">
        <v>18837</v>
      </c>
      <c r="H17" s="3"/>
      <c r="I17" s="3"/>
      <c r="J17" s="3">
        <v>2360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18837</v>
      </c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>
        <v>18837</v>
      </c>
      <c r="BR17" s="3">
        <v>1</v>
      </c>
      <c r="BS17" s="3"/>
      <c r="BT17" s="3">
        <v>15492</v>
      </c>
      <c r="BU17" s="3"/>
      <c r="BV17" s="3"/>
      <c r="BW17" s="3"/>
      <c r="BX17" s="3"/>
      <c r="BY17" s="3">
        <v>703</v>
      </c>
      <c r="BZ17" s="3">
        <v>6260</v>
      </c>
      <c r="CA17" s="3">
        <v>18837</v>
      </c>
      <c r="CB17" s="3"/>
      <c r="CC17" s="3">
        <v>68</v>
      </c>
      <c r="CD17" s="3"/>
      <c r="CE17" s="3"/>
      <c r="CF17" s="3"/>
      <c r="CG17" s="3">
        <v>16784</v>
      </c>
      <c r="CH17" s="3"/>
      <c r="CI17" s="3"/>
      <c r="CJ17" s="3"/>
      <c r="CK17" s="3"/>
    </row>
    <row r="18" spans="1:89" x14ac:dyDescent="0.35">
      <c r="A18" s="1">
        <v>45107</v>
      </c>
      <c r="B18" t="s">
        <v>1</v>
      </c>
      <c r="C18" t="s">
        <v>90</v>
      </c>
      <c r="D18" t="s">
        <v>126</v>
      </c>
      <c r="E18" t="s">
        <v>127</v>
      </c>
      <c r="F18" s="3">
        <v>8511</v>
      </c>
      <c r="G18" s="3">
        <v>8511</v>
      </c>
      <c r="H18" s="3"/>
      <c r="I18" s="3"/>
      <c r="J18" s="3">
        <v>7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>
        <v>8511</v>
      </c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>
        <v>8511</v>
      </c>
      <c r="BR18" s="3"/>
      <c r="BS18" s="3"/>
      <c r="BT18" s="3">
        <v>5901</v>
      </c>
      <c r="BU18" s="3"/>
      <c r="BV18" s="3"/>
      <c r="BW18" s="3"/>
      <c r="BX18" s="3"/>
      <c r="BY18" s="3"/>
      <c r="BZ18" s="3">
        <v>1063</v>
      </c>
      <c r="CA18" s="3">
        <v>8476</v>
      </c>
      <c r="CB18" s="3"/>
      <c r="CC18" s="3">
        <v>202</v>
      </c>
      <c r="CD18" s="3"/>
      <c r="CE18" s="3"/>
      <c r="CF18" s="3"/>
      <c r="CG18" s="3">
        <v>8094</v>
      </c>
      <c r="CH18" s="3"/>
      <c r="CI18" s="3"/>
      <c r="CJ18" s="3"/>
      <c r="CK18" s="3"/>
    </row>
    <row r="19" spans="1:89" x14ac:dyDescent="0.35">
      <c r="A19" s="1">
        <v>45107</v>
      </c>
      <c r="B19" t="s">
        <v>1</v>
      </c>
      <c r="C19" t="s">
        <v>106</v>
      </c>
      <c r="D19" t="s">
        <v>128</v>
      </c>
      <c r="E19" t="s">
        <v>129</v>
      </c>
      <c r="F19" s="3">
        <v>1455</v>
      </c>
      <c r="G19" s="3">
        <v>1455</v>
      </c>
      <c r="H19" s="3"/>
      <c r="I19" s="3"/>
      <c r="J19" s="3">
        <v>62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>
        <v>1454</v>
      </c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>
        <v>1455</v>
      </c>
      <c r="BR19" s="3"/>
      <c r="BS19" s="3"/>
      <c r="BT19" s="3">
        <v>472</v>
      </c>
      <c r="BU19" s="3"/>
      <c r="BV19" s="3"/>
      <c r="BW19" s="3"/>
      <c r="BX19" s="3"/>
      <c r="BY19" s="3"/>
      <c r="BZ19" s="3">
        <v>97</v>
      </c>
      <c r="CA19" s="3">
        <v>1454</v>
      </c>
      <c r="CB19" s="3"/>
      <c r="CC19" s="3"/>
      <c r="CD19" s="3"/>
      <c r="CE19" s="3"/>
      <c r="CF19" s="3"/>
      <c r="CG19" s="3"/>
      <c r="CH19" s="3"/>
      <c r="CI19" s="3"/>
      <c r="CJ19" s="3"/>
      <c r="CK19" s="3"/>
    </row>
    <row r="20" spans="1:89" x14ac:dyDescent="0.35">
      <c r="A20" s="1">
        <v>45107</v>
      </c>
      <c r="B20" t="s">
        <v>1</v>
      </c>
      <c r="C20" t="s">
        <v>93</v>
      </c>
      <c r="D20" t="s">
        <v>130</v>
      </c>
      <c r="E20" t="s">
        <v>131</v>
      </c>
      <c r="F20" s="3">
        <v>780</v>
      </c>
      <c r="G20" s="3">
        <v>780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v>1</v>
      </c>
      <c r="W20" s="3"/>
      <c r="X20" s="3"/>
      <c r="Y20" s="3"/>
      <c r="Z20" s="3">
        <v>776</v>
      </c>
      <c r="AA20" s="3"/>
      <c r="AB20" s="3"/>
      <c r="AC20" s="3"/>
      <c r="AD20" s="3"/>
      <c r="AE20" s="3"/>
      <c r="AF20" s="3"/>
      <c r="AG20" s="3"/>
      <c r="AH20" s="3"/>
      <c r="AI20" s="3"/>
      <c r="AJ20" s="3">
        <v>780</v>
      </c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>
        <v>485</v>
      </c>
      <c r="BF20" s="3"/>
      <c r="BG20" s="3"/>
      <c r="BH20" s="3"/>
      <c r="BI20" s="3"/>
      <c r="BJ20" s="3">
        <v>99</v>
      </c>
      <c r="BK20" s="3"/>
      <c r="BL20" s="3"/>
      <c r="BM20" s="3"/>
      <c r="BN20" s="3"/>
      <c r="BO20" s="3"/>
      <c r="BP20" s="3"/>
      <c r="BQ20" s="3">
        <v>780</v>
      </c>
      <c r="BR20" s="3">
        <v>139</v>
      </c>
      <c r="BS20" s="3"/>
      <c r="BT20" s="3">
        <v>397</v>
      </c>
      <c r="BU20" s="3"/>
      <c r="BV20" s="3">
        <v>660</v>
      </c>
      <c r="BW20" s="3"/>
      <c r="BX20" s="3"/>
      <c r="BY20" s="3"/>
      <c r="BZ20" s="3">
        <v>173</v>
      </c>
      <c r="CA20" s="3">
        <v>780</v>
      </c>
      <c r="CB20" s="3"/>
      <c r="CC20" s="3">
        <v>7</v>
      </c>
      <c r="CD20" s="3"/>
      <c r="CE20" s="3"/>
      <c r="CF20" s="3"/>
      <c r="CG20" s="3"/>
      <c r="CH20" s="3"/>
      <c r="CI20" s="3"/>
      <c r="CJ20" s="3">
        <v>470</v>
      </c>
      <c r="CK20" s="3"/>
    </row>
    <row r="21" spans="1:89" x14ac:dyDescent="0.35">
      <c r="A21" s="1">
        <v>45107</v>
      </c>
      <c r="B21" t="s">
        <v>1</v>
      </c>
      <c r="C21" t="s">
        <v>90</v>
      </c>
      <c r="D21" t="s">
        <v>132</v>
      </c>
      <c r="E21" t="s">
        <v>133</v>
      </c>
      <c r="F21" s="3">
        <v>13098</v>
      </c>
      <c r="G21" s="3">
        <v>13098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>
        <v>13098</v>
      </c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>
        <v>13095</v>
      </c>
      <c r="BR21" s="3"/>
      <c r="BS21" s="3"/>
      <c r="BT21" s="3">
        <v>6324</v>
      </c>
      <c r="BU21" s="3"/>
      <c r="BV21" s="3">
        <v>61</v>
      </c>
      <c r="BW21" s="3"/>
      <c r="BX21" s="3"/>
      <c r="BY21" s="3"/>
      <c r="BZ21" s="3">
        <v>4350</v>
      </c>
      <c r="CA21" s="3">
        <v>13098</v>
      </c>
      <c r="CB21" s="3"/>
      <c r="CC21" s="3"/>
      <c r="CD21" s="3"/>
      <c r="CE21" s="3"/>
      <c r="CF21" s="3"/>
      <c r="CG21" s="3">
        <v>8798</v>
      </c>
      <c r="CH21" s="3"/>
      <c r="CI21" s="3"/>
      <c r="CJ21" s="3"/>
      <c r="CK21" s="3"/>
    </row>
    <row r="22" spans="1:89" x14ac:dyDescent="0.35">
      <c r="A22" s="1">
        <v>45107</v>
      </c>
      <c r="B22" t="s">
        <v>1</v>
      </c>
      <c r="C22" t="s">
        <v>90</v>
      </c>
      <c r="D22" t="s">
        <v>134</v>
      </c>
      <c r="E22" t="s">
        <v>135</v>
      </c>
      <c r="F22" s="3">
        <v>14435</v>
      </c>
      <c r="G22" s="3">
        <v>14435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>
        <v>14435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>
        <v>5545</v>
      </c>
      <c r="BP22" s="3"/>
      <c r="BQ22" s="3">
        <v>14434</v>
      </c>
      <c r="BR22" s="3"/>
      <c r="BS22" s="3"/>
      <c r="BT22" s="3">
        <v>11537</v>
      </c>
      <c r="BU22" s="3"/>
      <c r="BV22" s="3"/>
      <c r="BW22" s="3"/>
      <c r="BX22" s="3"/>
      <c r="BY22" s="3"/>
      <c r="BZ22" s="3">
        <v>5903</v>
      </c>
      <c r="CA22" s="3">
        <v>14435</v>
      </c>
      <c r="CB22" s="3"/>
      <c r="CC22" s="3"/>
      <c r="CD22" s="3"/>
      <c r="CE22" s="3"/>
      <c r="CF22" s="3"/>
      <c r="CG22" s="3">
        <v>14059</v>
      </c>
      <c r="CH22" s="3"/>
      <c r="CI22" s="3">
        <v>1</v>
      </c>
      <c r="CJ22" s="3"/>
      <c r="CK22" s="3"/>
    </row>
    <row r="23" spans="1:89" x14ac:dyDescent="0.35">
      <c r="A23" s="1">
        <v>45107</v>
      </c>
      <c r="B23" t="s">
        <v>1</v>
      </c>
      <c r="C23" t="s">
        <v>90</v>
      </c>
      <c r="D23" t="s">
        <v>136</v>
      </c>
      <c r="E23" t="s">
        <v>137</v>
      </c>
      <c r="F23" s="3">
        <v>9023</v>
      </c>
      <c r="G23" s="3">
        <v>9023</v>
      </c>
      <c r="H23" s="3"/>
      <c r="I23" s="3"/>
      <c r="J23" s="3">
        <v>77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>
        <v>9023</v>
      </c>
      <c r="AK23" s="3"/>
      <c r="AL23" s="3"/>
      <c r="AM23" s="3"/>
      <c r="AN23" s="3"/>
      <c r="AO23" s="3"/>
      <c r="AP23" s="3"/>
      <c r="AQ23" s="3"/>
      <c r="AR23" s="3"/>
      <c r="AS23" s="3">
        <v>508</v>
      </c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>
        <v>7</v>
      </c>
      <c r="BO23" s="3"/>
      <c r="BP23" s="3"/>
      <c r="BQ23" s="3">
        <v>9023</v>
      </c>
      <c r="BR23" s="3"/>
      <c r="BS23" s="3"/>
      <c r="BT23" s="3">
        <v>5750</v>
      </c>
      <c r="BU23" s="3"/>
      <c r="BV23" s="3">
        <v>8027</v>
      </c>
      <c r="BW23" s="3">
        <v>1</v>
      </c>
      <c r="BX23" s="3"/>
      <c r="BY23" s="3"/>
      <c r="BZ23" s="3">
        <v>1650</v>
      </c>
      <c r="CA23" s="3">
        <v>9023</v>
      </c>
      <c r="CB23" s="3"/>
      <c r="CC23" s="3">
        <v>3</v>
      </c>
      <c r="CD23" s="3"/>
      <c r="CE23" s="3"/>
      <c r="CF23" s="3"/>
      <c r="CG23" s="3">
        <v>7713</v>
      </c>
      <c r="CH23" s="3"/>
      <c r="CI23" s="3"/>
      <c r="CJ23" s="3"/>
      <c r="CK23" s="3"/>
    </row>
    <row r="24" spans="1:89" x14ac:dyDescent="0.35">
      <c r="A24" s="1">
        <v>45107</v>
      </c>
      <c r="B24" t="s">
        <v>1</v>
      </c>
      <c r="C24" t="s">
        <v>93</v>
      </c>
      <c r="D24" t="s">
        <v>138</v>
      </c>
      <c r="E24" t="s">
        <v>139</v>
      </c>
      <c r="F24" s="3">
        <v>534</v>
      </c>
      <c r="G24" s="3">
        <v>534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>
        <v>534</v>
      </c>
      <c r="AK24" s="3"/>
      <c r="AL24" s="3">
        <v>310</v>
      </c>
      <c r="AM24" s="3"/>
      <c r="AN24" s="3"/>
      <c r="AO24" s="3"/>
      <c r="AP24" s="3"/>
      <c r="AQ24" s="3">
        <v>31</v>
      </c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>
        <v>534</v>
      </c>
      <c r="BR24" s="3"/>
      <c r="BS24" s="3"/>
      <c r="BT24" s="3">
        <v>178</v>
      </c>
      <c r="BU24" s="3"/>
      <c r="BV24" s="3"/>
      <c r="BW24" s="3"/>
      <c r="BX24" s="3"/>
      <c r="BY24" s="3"/>
      <c r="BZ24" s="3">
        <v>97</v>
      </c>
      <c r="CA24" s="3">
        <v>534</v>
      </c>
      <c r="CB24" s="3"/>
      <c r="CC24" s="3"/>
      <c r="CD24" s="3"/>
      <c r="CE24" s="3"/>
      <c r="CF24" s="3"/>
      <c r="CG24" s="3"/>
      <c r="CH24" s="3"/>
      <c r="CI24" s="3"/>
      <c r="CJ24" s="3">
        <v>1</v>
      </c>
      <c r="CK24" s="3"/>
    </row>
    <row r="25" spans="1:89" x14ac:dyDescent="0.35">
      <c r="A25" s="1">
        <v>45107</v>
      </c>
      <c r="B25" t="s">
        <v>1</v>
      </c>
      <c r="C25" t="s">
        <v>90</v>
      </c>
      <c r="D25" t="s">
        <v>140</v>
      </c>
      <c r="E25" t="s">
        <v>141</v>
      </c>
      <c r="F25" s="3">
        <v>7185</v>
      </c>
      <c r="G25" s="3">
        <v>7185</v>
      </c>
      <c r="H25" s="3"/>
      <c r="I25" s="3"/>
      <c r="J25" s="3">
        <v>326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>
        <v>7185</v>
      </c>
      <c r="AK25" s="3"/>
      <c r="AL25" s="3"/>
      <c r="AM25" s="3"/>
      <c r="AN25" s="3"/>
      <c r="AO25" s="3"/>
      <c r="AP25" s="3">
        <v>2</v>
      </c>
      <c r="AQ25" s="3"/>
      <c r="AR25" s="3"/>
      <c r="AS25" s="3">
        <v>508</v>
      </c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>
        <v>7185</v>
      </c>
      <c r="BR25" s="3"/>
      <c r="BS25" s="3"/>
      <c r="BT25" s="3">
        <v>4414</v>
      </c>
      <c r="BU25" s="3"/>
      <c r="BV25" s="3">
        <v>6211</v>
      </c>
      <c r="BW25" s="3"/>
      <c r="BX25" s="3">
        <v>1</v>
      </c>
      <c r="BY25" s="3"/>
      <c r="BZ25" s="3">
        <v>998</v>
      </c>
      <c r="CA25" s="3">
        <v>7185</v>
      </c>
      <c r="CB25" s="3"/>
      <c r="CC25" s="3">
        <v>2</v>
      </c>
      <c r="CD25" s="3"/>
      <c r="CE25" s="3"/>
      <c r="CF25" s="3"/>
      <c r="CG25" s="3">
        <v>4014</v>
      </c>
      <c r="CH25" s="3"/>
      <c r="CI25" s="3"/>
      <c r="CJ25" s="3"/>
      <c r="CK25" s="3"/>
    </row>
    <row r="26" spans="1:89" x14ac:dyDescent="0.35">
      <c r="A26" s="1">
        <v>45107</v>
      </c>
      <c r="B26" t="s">
        <v>1</v>
      </c>
      <c r="C26" t="s">
        <v>93</v>
      </c>
      <c r="D26" t="s">
        <v>142</v>
      </c>
      <c r="E26" t="s">
        <v>143</v>
      </c>
      <c r="F26" s="3">
        <v>4109</v>
      </c>
      <c r="G26" s="3">
        <v>4109</v>
      </c>
      <c r="H26" s="3"/>
      <c r="I26" s="3"/>
      <c r="J26" s="3"/>
      <c r="K26" s="3"/>
      <c r="L26" s="3"/>
      <c r="M26" s="3"/>
      <c r="N26" s="3">
        <v>276</v>
      </c>
      <c r="O26" s="3"/>
      <c r="P26" s="3"/>
      <c r="Q26" s="3">
        <v>2</v>
      </c>
      <c r="R26" s="3"/>
      <c r="S26" s="3"/>
      <c r="T26" s="3"/>
      <c r="U26" s="3"/>
      <c r="V26" s="3"/>
      <c r="W26" s="3">
        <v>1905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2</v>
      </c>
      <c r="AJ26" s="3">
        <v>4109</v>
      </c>
      <c r="AK26" s="3"/>
      <c r="AL26" s="3">
        <v>735</v>
      </c>
      <c r="AM26" s="3"/>
      <c r="AN26" s="3">
        <v>857</v>
      </c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>
        <v>90</v>
      </c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>
        <v>4109</v>
      </c>
      <c r="BR26" s="3"/>
      <c r="BS26" s="3"/>
      <c r="BT26" s="3">
        <v>1881</v>
      </c>
      <c r="BU26" s="3"/>
      <c r="BV26" s="3"/>
      <c r="BW26" s="3"/>
      <c r="BX26" s="3"/>
      <c r="BY26" s="3"/>
      <c r="BZ26" s="3">
        <v>405</v>
      </c>
      <c r="CA26" s="3">
        <v>4109</v>
      </c>
      <c r="CB26" s="3"/>
      <c r="CC26" s="3"/>
      <c r="CD26" s="3"/>
      <c r="CE26" s="3">
        <v>11</v>
      </c>
      <c r="CF26" s="3"/>
      <c r="CG26" s="3"/>
      <c r="CH26" s="3"/>
      <c r="CI26" s="3"/>
      <c r="CJ26" s="3">
        <v>3689</v>
      </c>
      <c r="CK26" s="3"/>
    </row>
    <row r="27" spans="1:89" x14ac:dyDescent="0.35">
      <c r="A27" s="1">
        <v>45107</v>
      </c>
      <c r="B27" t="s">
        <v>1</v>
      </c>
      <c r="C27" t="s">
        <v>93</v>
      </c>
      <c r="D27" t="s">
        <v>144</v>
      </c>
      <c r="E27" t="s">
        <v>145</v>
      </c>
      <c r="F27" s="3">
        <v>3310</v>
      </c>
      <c r="G27" s="3">
        <v>3310</v>
      </c>
      <c r="H27" s="3"/>
      <c r="I27" s="3"/>
      <c r="J27" s="3"/>
      <c r="K27" s="3"/>
      <c r="L27" s="3"/>
      <c r="M27" s="3">
        <v>1466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>
        <v>1810</v>
      </c>
      <c r="AA27" s="3"/>
      <c r="AB27" s="3"/>
      <c r="AC27" s="3"/>
      <c r="AD27" s="3"/>
      <c r="AE27" s="3"/>
      <c r="AF27" s="3"/>
      <c r="AG27" s="3"/>
      <c r="AH27" s="3"/>
      <c r="AI27" s="3"/>
      <c r="AJ27" s="3">
        <v>3310</v>
      </c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>
        <v>1658</v>
      </c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>
        <v>3310</v>
      </c>
      <c r="BR27" s="3">
        <v>2714</v>
      </c>
      <c r="BS27" s="3">
        <v>1359</v>
      </c>
      <c r="BT27" s="3">
        <v>183</v>
      </c>
      <c r="BU27" s="3"/>
      <c r="BV27" s="3"/>
      <c r="BW27" s="3"/>
      <c r="BX27" s="3"/>
      <c r="BY27" s="3"/>
      <c r="BZ27" s="3">
        <v>635</v>
      </c>
      <c r="CA27" s="3">
        <v>3310</v>
      </c>
      <c r="CB27" s="3"/>
      <c r="CC27" s="3"/>
      <c r="CD27" s="3"/>
      <c r="CE27" s="3"/>
      <c r="CF27" s="3"/>
      <c r="CG27" s="3"/>
      <c r="CH27" s="3"/>
      <c r="CI27" s="3"/>
      <c r="CJ27" s="3">
        <v>13</v>
      </c>
      <c r="CK27" s="3"/>
    </row>
    <row r="28" spans="1:89" x14ac:dyDescent="0.35">
      <c r="A28" s="1">
        <v>45107</v>
      </c>
      <c r="B28" t="s">
        <v>1</v>
      </c>
      <c r="C28" t="s">
        <v>93</v>
      </c>
      <c r="D28" t="s">
        <v>146</v>
      </c>
      <c r="E28" t="s">
        <v>147</v>
      </c>
      <c r="F28" s="3">
        <v>663</v>
      </c>
      <c r="G28" s="3">
        <v>663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>
        <v>663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>
        <v>663</v>
      </c>
      <c r="BR28" s="3"/>
      <c r="BS28" s="3"/>
      <c r="BT28" s="3">
        <v>332</v>
      </c>
      <c r="BU28" s="3"/>
      <c r="BV28" s="3"/>
      <c r="BW28" s="3"/>
      <c r="BX28" s="3"/>
      <c r="BY28" s="3"/>
      <c r="BZ28" s="3">
        <v>104</v>
      </c>
      <c r="CA28" s="3">
        <v>663</v>
      </c>
      <c r="CB28" s="3"/>
      <c r="CC28" s="3"/>
      <c r="CD28" s="3"/>
      <c r="CE28" s="3"/>
      <c r="CF28" s="3"/>
      <c r="CG28" s="3"/>
      <c r="CH28" s="3"/>
      <c r="CI28" s="3"/>
      <c r="CJ28" s="3"/>
      <c r="CK28" s="3"/>
    </row>
    <row r="29" spans="1:89" x14ac:dyDescent="0.35">
      <c r="A29" s="1">
        <v>45107</v>
      </c>
      <c r="B29" t="s">
        <v>1</v>
      </c>
      <c r="C29" t="s">
        <v>93</v>
      </c>
      <c r="D29" t="s">
        <v>148</v>
      </c>
      <c r="E29" t="s">
        <v>149</v>
      </c>
      <c r="F29" s="3">
        <v>1121</v>
      </c>
      <c r="G29" s="3">
        <v>1121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>
        <v>80</v>
      </c>
      <c r="Y29" s="3"/>
      <c r="Z29" s="3"/>
      <c r="AA29" s="3"/>
      <c r="AB29" s="3"/>
      <c r="AC29" s="3"/>
      <c r="AD29" s="3">
        <v>877</v>
      </c>
      <c r="AE29" s="3">
        <v>876</v>
      </c>
      <c r="AF29" s="3"/>
      <c r="AG29" s="3"/>
      <c r="AH29" s="3"/>
      <c r="AI29" s="3"/>
      <c r="AJ29" s="3">
        <v>1121</v>
      </c>
      <c r="AK29" s="3"/>
      <c r="AL29" s="3"/>
      <c r="AM29" s="3"/>
      <c r="AN29" s="3"/>
      <c r="AO29" s="3"/>
      <c r="AP29" s="3"/>
      <c r="AQ29" s="3">
        <v>6</v>
      </c>
      <c r="AR29" s="3"/>
      <c r="AS29" s="3"/>
      <c r="AT29" s="3"/>
      <c r="AU29" s="3">
        <v>80</v>
      </c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>
        <v>1121</v>
      </c>
      <c r="BR29" s="3"/>
      <c r="BS29" s="3"/>
      <c r="BT29" s="3">
        <v>471</v>
      </c>
      <c r="BU29" s="3"/>
      <c r="BV29" s="3"/>
      <c r="BW29" s="3"/>
      <c r="BX29" s="3"/>
      <c r="BY29" s="3"/>
      <c r="BZ29" s="3">
        <v>111</v>
      </c>
      <c r="CA29" s="3">
        <v>1121</v>
      </c>
      <c r="CB29" s="3"/>
      <c r="CC29" s="3"/>
      <c r="CD29" s="3"/>
      <c r="CE29" s="3"/>
      <c r="CF29" s="3"/>
      <c r="CG29" s="3"/>
      <c r="CH29" s="3"/>
      <c r="CI29" s="3"/>
      <c r="CJ29" s="3"/>
      <c r="CK29" s="3"/>
    </row>
    <row r="30" spans="1:89" x14ac:dyDescent="0.35">
      <c r="A30" s="1">
        <v>45107</v>
      </c>
      <c r="B30" t="s">
        <v>1</v>
      </c>
      <c r="C30" t="s">
        <v>90</v>
      </c>
      <c r="D30" t="s">
        <v>150</v>
      </c>
      <c r="E30" t="s">
        <v>151</v>
      </c>
      <c r="F30" s="3">
        <v>2511</v>
      </c>
      <c r="G30" s="3">
        <v>2511</v>
      </c>
      <c r="H30" s="3"/>
      <c r="I30" s="3"/>
      <c r="J30" s="3"/>
      <c r="K30" s="3"/>
      <c r="L30" s="3"/>
      <c r="M30" s="3">
        <v>2067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>
        <v>77</v>
      </c>
      <c r="Y30" s="3"/>
      <c r="Z30" s="3"/>
      <c r="AA30" s="3"/>
      <c r="AB30" s="3"/>
      <c r="AC30" s="3"/>
      <c r="AD30" s="3">
        <v>1394</v>
      </c>
      <c r="AE30" s="3">
        <v>1380</v>
      </c>
      <c r="AF30" s="3"/>
      <c r="AG30" s="3"/>
      <c r="AH30" s="3"/>
      <c r="AI30" s="3"/>
      <c r="AJ30" s="3">
        <v>2511</v>
      </c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>
        <v>77</v>
      </c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>
        <v>2511</v>
      </c>
      <c r="BR30" s="3"/>
      <c r="BS30" s="3">
        <v>1147</v>
      </c>
      <c r="BT30" s="3">
        <v>13</v>
      </c>
      <c r="BU30" s="3"/>
      <c r="BV30" s="3"/>
      <c r="BW30" s="3"/>
      <c r="BX30" s="3"/>
      <c r="BY30" s="3"/>
      <c r="BZ30" s="3">
        <v>397</v>
      </c>
      <c r="CA30" s="3">
        <v>2511</v>
      </c>
      <c r="CB30" s="3"/>
      <c r="CC30" s="3"/>
      <c r="CD30" s="3"/>
      <c r="CE30" s="3"/>
      <c r="CF30" s="3"/>
      <c r="CG30" s="3"/>
      <c r="CH30" s="3"/>
      <c r="CI30" s="3"/>
      <c r="CJ30" s="3">
        <v>677</v>
      </c>
      <c r="CK30" s="3"/>
    </row>
    <row r="31" spans="1:89" x14ac:dyDescent="0.35">
      <c r="A31" s="1">
        <v>45107</v>
      </c>
      <c r="B31" t="s">
        <v>1</v>
      </c>
      <c r="C31" t="s">
        <v>90</v>
      </c>
      <c r="D31" t="s">
        <v>152</v>
      </c>
      <c r="E31" t="s">
        <v>153</v>
      </c>
      <c r="F31" s="3">
        <v>4685</v>
      </c>
      <c r="G31" s="3">
        <v>4685</v>
      </c>
      <c r="H31" s="3"/>
      <c r="I31" s="3"/>
      <c r="J31" s="3"/>
      <c r="K31" s="3"/>
      <c r="L31" s="3">
        <v>3769</v>
      </c>
      <c r="M31" s="3">
        <v>11</v>
      </c>
      <c r="N31" s="3"/>
      <c r="O31" s="3"/>
      <c r="P31" s="3"/>
      <c r="Q31" s="3"/>
      <c r="R31" s="3"/>
      <c r="S31" s="3">
        <v>52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>
        <v>4685</v>
      </c>
      <c r="AK31" s="3"/>
      <c r="AL31" s="3"/>
      <c r="AM31" s="3">
        <v>1603</v>
      </c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>
        <v>4685</v>
      </c>
      <c r="BR31" s="3">
        <v>1207</v>
      </c>
      <c r="BS31" s="3"/>
      <c r="BT31" s="3">
        <v>1414</v>
      </c>
      <c r="BU31" s="3"/>
      <c r="BV31" s="3">
        <v>3895</v>
      </c>
      <c r="BW31" s="3"/>
      <c r="BX31" s="3"/>
      <c r="BY31" s="3"/>
      <c r="BZ31" s="3">
        <v>686</v>
      </c>
      <c r="CA31" s="3">
        <v>4685</v>
      </c>
      <c r="CB31" s="3"/>
      <c r="CC31" s="3">
        <v>1</v>
      </c>
      <c r="CD31" s="3"/>
      <c r="CE31" s="3"/>
      <c r="CF31" s="3"/>
      <c r="CG31" s="3"/>
      <c r="CH31" s="3"/>
      <c r="CI31" s="3"/>
      <c r="CJ31" s="3"/>
      <c r="CK31" s="3"/>
    </row>
    <row r="32" spans="1:89" x14ac:dyDescent="0.35">
      <c r="A32" s="1">
        <v>45107</v>
      </c>
      <c r="B32" t="s">
        <v>1</v>
      </c>
      <c r="C32" t="s">
        <v>90</v>
      </c>
      <c r="D32" t="s">
        <v>154</v>
      </c>
      <c r="E32" t="s">
        <v>155</v>
      </c>
      <c r="F32" s="3">
        <v>2612</v>
      </c>
      <c r="G32" s="3">
        <v>2612</v>
      </c>
      <c r="H32" s="3"/>
      <c r="I32" s="3"/>
      <c r="J32" s="3"/>
      <c r="K32" s="3"/>
      <c r="L32" s="3"/>
      <c r="M32" s="3"/>
      <c r="N32" s="3"/>
      <c r="O32" s="3"/>
      <c r="P32" s="3"/>
      <c r="Q32" s="3">
        <v>1384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>
        <v>2045</v>
      </c>
      <c r="AC32" s="3"/>
      <c r="AD32" s="3"/>
      <c r="AE32" s="3"/>
      <c r="AF32" s="3"/>
      <c r="AG32" s="3"/>
      <c r="AH32" s="3"/>
      <c r="AI32" s="3"/>
      <c r="AJ32" s="3">
        <v>2612</v>
      </c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>
        <v>1</v>
      </c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>
        <v>2612</v>
      </c>
      <c r="BR32" s="3">
        <v>250</v>
      </c>
      <c r="BS32" s="3"/>
      <c r="BT32" s="3">
        <v>1271</v>
      </c>
      <c r="BU32" s="3"/>
      <c r="BV32" s="3"/>
      <c r="BW32" s="3"/>
      <c r="BX32" s="3"/>
      <c r="BY32" s="3"/>
      <c r="BZ32" s="3">
        <v>406</v>
      </c>
      <c r="CA32" s="3">
        <v>2612</v>
      </c>
      <c r="CB32" s="3"/>
      <c r="CC32" s="3"/>
      <c r="CD32" s="3"/>
      <c r="CE32" s="3"/>
      <c r="CF32" s="3"/>
      <c r="CG32" s="3"/>
      <c r="CH32" s="3"/>
      <c r="CI32" s="3"/>
      <c r="CJ32" s="3"/>
      <c r="CK32" s="3"/>
    </row>
    <row r="33" spans="1:89" x14ac:dyDescent="0.35">
      <c r="A33" s="1">
        <v>45107</v>
      </c>
      <c r="B33" t="s">
        <v>1</v>
      </c>
      <c r="C33" t="s">
        <v>106</v>
      </c>
      <c r="D33" t="s">
        <v>156</v>
      </c>
      <c r="E33" t="s">
        <v>157</v>
      </c>
      <c r="F33" s="3">
        <v>263</v>
      </c>
      <c r="G33" s="3">
        <v>263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>
        <v>6</v>
      </c>
      <c r="AA33" s="3"/>
      <c r="AB33" s="3"/>
      <c r="AC33" s="3"/>
      <c r="AD33" s="3"/>
      <c r="AE33" s="3"/>
      <c r="AF33" s="3"/>
      <c r="AG33" s="3"/>
      <c r="AH33" s="3"/>
      <c r="AI33" s="3"/>
      <c r="AJ33" s="3">
        <v>263</v>
      </c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>
        <v>1</v>
      </c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>
        <v>263</v>
      </c>
      <c r="BR33" s="3"/>
      <c r="BS33" s="3"/>
      <c r="BT33" s="3"/>
      <c r="BU33" s="3"/>
      <c r="BV33" s="3">
        <v>249</v>
      </c>
      <c r="BW33" s="3"/>
      <c r="BX33" s="3"/>
      <c r="BY33" s="3"/>
      <c r="BZ33" s="3">
        <v>172</v>
      </c>
      <c r="CA33" s="3">
        <v>263</v>
      </c>
      <c r="CB33" s="3"/>
      <c r="CC33" s="3"/>
      <c r="CD33" s="3"/>
      <c r="CE33" s="3"/>
      <c r="CF33" s="3"/>
      <c r="CG33" s="3"/>
      <c r="CH33" s="3"/>
      <c r="CI33" s="3"/>
      <c r="CJ33" s="3"/>
      <c r="CK33" s="3"/>
    </row>
    <row r="34" spans="1:89" x14ac:dyDescent="0.35">
      <c r="A34" s="1">
        <v>45107</v>
      </c>
      <c r="B34" t="s">
        <v>1</v>
      </c>
      <c r="C34" t="s">
        <v>90</v>
      </c>
      <c r="D34" t="s">
        <v>158</v>
      </c>
      <c r="E34" t="s">
        <v>159</v>
      </c>
      <c r="F34" s="3">
        <v>6657</v>
      </c>
      <c r="G34" s="3">
        <v>6657</v>
      </c>
      <c r="H34" s="3"/>
      <c r="I34" s="3"/>
      <c r="J34" s="3"/>
      <c r="K34" s="3"/>
      <c r="L34" s="3"/>
      <c r="M34" s="3">
        <v>2585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>
        <v>3731</v>
      </c>
      <c r="AA34" s="3"/>
      <c r="AB34" s="3"/>
      <c r="AC34" s="3"/>
      <c r="AD34" s="3"/>
      <c r="AE34" s="3"/>
      <c r="AF34" s="3"/>
      <c r="AG34" s="3"/>
      <c r="AH34" s="3"/>
      <c r="AI34" s="3">
        <v>3</v>
      </c>
      <c r="AJ34" s="3">
        <v>6657</v>
      </c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>
        <v>1</v>
      </c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>
        <v>6657</v>
      </c>
      <c r="BR34" s="3">
        <v>5636</v>
      </c>
      <c r="BS34" s="3">
        <v>2548</v>
      </c>
      <c r="BT34" s="3">
        <v>3003</v>
      </c>
      <c r="BU34" s="3"/>
      <c r="BV34" s="3"/>
      <c r="BW34" s="3"/>
      <c r="BX34" s="3"/>
      <c r="BY34" s="3"/>
      <c r="BZ34" s="3">
        <v>864</v>
      </c>
      <c r="CA34" s="3">
        <v>6657</v>
      </c>
      <c r="CB34" s="3"/>
      <c r="CC34" s="3">
        <v>26</v>
      </c>
      <c r="CD34" s="3"/>
      <c r="CE34" s="3"/>
      <c r="CF34" s="3"/>
      <c r="CG34" s="3"/>
      <c r="CH34" s="3"/>
      <c r="CI34" s="3"/>
      <c r="CJ34" s="3"/>
      <c r="CK34" s="3"/>
    </row>
    <row r="35" spans="1:89" x14ac:dyDescent="0.35">
      <c r="A35" s="1">
        <v>45107</v>
      </c>
      <c r="B35" t="s">
        <v>1</v>
      </c>
      <c r="C35" t="s">
        <v>93</v>
      </c>
      <c r="D35" t="s">
        <v>160</v>
      </c>
      <c r="E35" t="s">
        <v>161</v>
      </c>
      <c r="F35" s="3">
        <v>65</v>
      </c>
      <c r="G35" s="3">
        <v>65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>
        <v>65</v>
      </c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>
        <v>65</v>
      </c>
      <c r="BR35" s="3"/>
      <c r="BS35" s="3"/>
      <c r="BT35" s="3">
        <v>39</v>
      </c>
      <c r="BU35" s="3"/>
      <c r="BV35" s="3"/>
      <c r="BW35" s="3"/>
      <c r="BX35" s="3"/>
      <c r="BY35" s="3"/>
      <c r="BZ35" s="3">
        <v>10</v>
      </c>
      <c r="CA35" s="3">
        <v>65</v>
      </c>
      <c r="CB35" s="3"/>
      <c r="CC35" s="3"/>
      <c r="CD35" s="3"/>
      <c r="CE35" s="3"/>
      <c r="CF35" s="3"/>
      <c r="CG35" s="3"/>
      <c r="CH35" s="3"/>
      <c r="CI35" s="3"/>
      <c r="CJ35" s="3"/>
      <c r="CK35" s="3"/>
    </row>
    <row r="36" spans="1:89" x14ac:dyDescent="0.35">
      <c r="A36" s="1">
        <v>45107</v>
      </c>
      <c r="B36" t="s">
        <v>1</v>
      </c>
      <c r="C36" t="s">
        <v>93</v>
      </c>
      <c r="D36" t="s">
        <v>162</v>
      </c>
      <c r="E36" t="s">
        <v>163</v>
      </c>
      <c r="F36" s="3">
        <v>1312</v>
      </c>
      <c r="G36" s="3">
        <v>1312</v>
      </c>
      <c r="H36" s="3"/>
      <c r="I36" s="3"/>
      <c r="J36" s="3"/>
      <c r="K36" s="3"/>
      <c r="L36" s="3"/>
      <c r="M36" s="3">
        <v>1</v>
      </c>
      <c r="N36" s="3"/>
      <c r="O36" s="3"/>
      <c r="P36" s="3"/>
      <c r="Q36" s="3"/>
      <c r="R36" s="3">
        <v>20</v>
      </c>
      <c r="S36" s="3"/>
      <c r="T36" s="3"/>
      <c r="U36" s="3"/>
      <c r="V36" s="3"/>
      <c r="W36" s="3"/>
      <c r="X36" s="3"/>
      <c r="Y36" s="3"/>
      <c r="Z36" s="3">
        <v>1226</v>
      </c>
      <c r="AA36" s="3"/>
      <c r="AB36" s="3"/>
      <c r="AC36" s="3"/>
      <c r="AD36" s="3"/>
      <c r="AE36" s="3"/>
      <c r="AF36" s="3"/>
      <c r="AG36" s="3"/>
      <c r="AH36" s="3"/>
      <c r="AI36" s="3"/>
      <c r="AJ36" s="3">
        <v>1312</v>
      </c>
      <c r="AK36" s="3"/>
      <c r="AL36" s="3"/>
      <c r="AM36" s="3"/>
      <c r="AN36" s="3"/>
      <c r="AO36" s="3"/>
      <c r="AP36" s="3"/>
      <c r="AQ36" s="3">
        <v>4</v>
      </c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>
        <v>795</v>
      </c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>
        <v>1312</v>
      </c>
      <c r="BR36" s="3"/>
      <c r="BS36" s="3"/>
      <c r="BT36" s="3">
        <v>883</v>
      </c>
      <c r="BU36" s="3"/>
      <c r="BV36" s="3">
        <v>1180</v>
      </c>
      <c r="BW36" s="3"/>
      <c r="BX36" s="3"/>
      <c r="BY36" s="3"/>
      <c r="BZ36" s="3">
        <v>267</v>
      </c>
      <c r="CA36" s="3">
        <v>1312</v>
      </c>
      <c r="CB36" s="3"/>
      <c r="CC36" s="3">
        <v>39</v>
      </c>
      <c r="CD36" s="3"/>
      <c r="CE36" s="3"/>
      <c r="CF36" s="3"/>
      <c r="CG36" s="3"/>
      <c r="CH36" s="3">
        <v>3</v>
      </c>
      <c r="CI36" s="3"/>
      <c r="CJ36" s="3">
        <v>297</v>
      </c>
      <c r="CK36" s="3"/>
    </row>
    <row r="37" spans="1:89" x14ac:dyDescent="0.35">
      <c r="A37" s="1">
        <v>45107</v>
      </c>
      <c r="B37" t="s">
        <v>1</v>
      </c>
      <c r="C37" t="s">
        <v>106</v>
      </c>
      <c r="D37" t="s">
        <v>164</v>
      </c>
      <c r="E37" t="s">
        <v>165</v>
      </c>
      <c r="F37" s="3">
        <v>950</v>
      </c>
      <c r="G37" s="3">
        <v>950</v>
      </c>
      <c r="H37" s="3"/>
      <c r="I37" s="3"/>
      <c r="J37" s="3">
        <v>189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>
        <v>950</v>
      </c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>
        <v>950</v>
      </c>
      <c r="BR37" s="3"/>
      <c r="BS37" s="3"/>
      <c r="BT37" s="3">
        <v>536</v>
      </c>
      <c r="BU37" s="3"/>
      <c r="BV37" s="3"/>
      <c r="BW37" s="3"/>
      <c r="BX37" s="3"/>
      <c r="BY37" s="3"/>
      <c r="BZ37" s="3">
        <v>160</v>
      </c>
      <c r="CA37" s="3">
        <v>950</v>
      </c>
      <c r="CB37" s="3"/>
      <c r="CC37" s="3">
        <v>2</v>
      </c>
      <c r="CD37" s="3"/>
      <c r="CE37" s="3"/>
      <c r="CF37" s="3"/>
      <c r="CG37" s="3"/>
      <c r="CH37" s="3"/>
      <c r="CI37" s="3"/>
      <c r="CJ37" s="3"/>
      <c r="CK37" s="3"/>
    </row>
    <row r="38" spans="1:89" x14ac:dyDescent="0.35">
      <c r="A38" s="1">
        <v>45107</v>
      </c>
      <c r="B38" t="s">
        <v>1</v>
      </c>
      <c r="C38" t="s">
        <v>90</v>
      </c>
      <c r="D38" t="s">
        <v>166</v>
      </c>
      <c r="E38" t="s">
        <v>167</v>
      </c>
      <c r="F38" s="3">
        <v>8257</v>
      </c>
      <c r="G38" s="3">
        <v>8257</v>
      </c>
      <c r="H38" s="3"/>
      <c r="I38" s="3"/>
      <c r="J38" s="3">
        <v>7999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>
        <v>8257</v>
      </c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>
        <v>8257</v>
      </c>
      <c r="BR38" s="3"/>
      <c r="BS38" s="3"/>
      <c r="BT38" s="3">
        <v>5736</v>
      </c>
      <c r="BU38" s="3"/>
      <c r="BV38" s="3"/>
      <c r="BW38" s="3"/>
      <c r="BX38" s="3"/>
      <c r="BY38" s="3"/>
      <c r="BZ38" s="3">
        <v>1867</v>
      </c>
      <c r="CA38" s="3">
        <v>8251</v>
      </c>
      <c r="CB38" s="3"/>
      <c r="CC38" s="3">
        <v>14</v>
      </c>
      <c r="CD38" s="3"/>
      <c r="CE38" s="3"/>
      <c r="CF38" s="3"/>
      <c r="CG38" s="3">
        <v>121</v>
      </c>
      <c r="CH38" s="3"/>
      <c r="CI38" s="3"/>
      <c r="CJ38" s="3"/>
      <c r="CK38" s="3"/>
    </row>
    <row r="39" spans="1:89" x14ac:dyDescent="0.35">
      <c r="A39" s="1">
        <v>45107</v>
      </c>
      <c r="B39" t="s">
        <v>1</v>
      </c>
      <c r="C39" t="s">
        <v>90</v>
      </c>
      <c r="D39" t="s">
        <v>168</v>
      </c>
      <c r="E39" t="s">
        <v>169</v>
      </c>
      <c r="F39" s="3">
        <v>514</v>
      </c>
      <c r="G39" s="3">
        <v>514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>
        <v>514</v>
      </c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>
        <v>514</v>
      </c>
      <c r="BR39" s="3"/>
      <c r="BS39" s="3"/>
      <c r="BT39" s="3">
        <v>391</v>
      </c>
      <c r="BU39" s="3"/>
      <c r="BV39" s="3"/>
      <c r="BW39" s="3"/>
      <c r="BX39" s="3"/>
      <c r="BY39" s="3"/>
      <c r="BZ39" s="3">
        <v>27</v>
      </c>
      <c r="CA39" s="3">
        <v>514</v>
      </c>
      <c r="CB39" s="3"/>
      <c r="CC39" s="3">
        <v>1</v>
      </c>
      <c r="CD39" s="3"/>
      <c r="CE39" s="3"/>
      <c r="CF39" s="3"/>
      <c r="CG39" s="3"/>
      <c r="CH39" s="3"/>
      <c r="CI39" s="3"/>
      <c r="CJ39" s="3"/>
      <c r="CK39" s="3"/>
    </row>
    <row r="40" spans="1:89" x14ac:dyDescent="0.35">
      <c r="A40" s="1">
        <v>45107</v>
      </c>
      <c r="B40" t="s">
        <v>1</v>
      </c>
      <c r="C40" t="s">
        <v>93</v>
      </c>
      <c r="D40" t="s">
        <v>170</v>
      </c>
      <c r="E40" t="s">
        <v>171</v>
      </c>
      <c r="F40" s="3">
        <v>1715</v>
      </c>
      <c r="G40" s="3">
        <v>1715</v>
      </c>
      <c r="H40" s="3"/>
      <c r="I40" s="3"/>
      <c r="J40" s="3">
        <v>80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>
        <v>1715</v>
      </c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>
        <v>1714</v>
      </c>
      <c r="BR40" s="3"/>
      <c r="BS40" s="3"/>
      <c r="BT40" s="3">
        <v>1462</v>
      </c>
      <c r="BU40" s="3"/>
      <c r="BV40" s="3"/>
      <c r="BW40" s="3"/>
      <c r="BX40" s="3"/>
      <c r="BY40" s="3"/>
      <c r="BZ40" s="3">
        <v>431</v>
      </c>
      <c r="CA40" s="3">
        <v>1715</v>
      </c>
      <c r="CB40" s="3"/>
      <c r="CC40" s="3"/>
      <c r="CD40" s="3"/>
      <c r="CE40" s="3"/>
      <c r="CF40" s="3"/>
      <c r="CG40" s="3">
        <v>1342</v>
      </c>
      <c r="CH40" s="3"/>
      <c r="CI40" s="3"/>
      <c r="CJ40" s="3"/>
      <c r="CK40" s="3"/>
    </row>
    <row r="41" spans="1:89" x14ac:dyDescent="0.35">
      <c r="A41" s="1">
        <v>45107</v>
      </c>
      <c r="B41" t="s">
        <v>1</v>
      </c>
      <c r="C41" t="s">
        <v>90</v>
      </c>
      <c r="D41" t="s">
        <v>172</v>
      </c>
      <c r="E41" t="s">
        <v>173</v>
      </c>
      <c r="F41" s="3">
        <v>3321</v>
      </c>
      <c r="G41" s="3">
        <v>3321</v>
      </c>
      <c r="H41" s="3"/>
      <c r="I41" s="3"/>
      <c r="J41" s="3">
        <v>2340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>
        <v>3321</v>
      </c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>
        <v>3321</v>
      </c>
      <c r="BR41" s="3"/>
      <c r="BS41" s="3"/>
      <c r="BT41" s="3">
        <v>364</v>
      </c>
      <c r="BU41" s="3"/>
      <c r="BV41" s="3"/>
      <c r="BW41" s="3"/>
      <c r="BX41" s="3"/>
      <c r="BY41" s="3">
        <v>14</v>
      </c>
      <c r="BZ41" s="3">
        <v>69</v>
      </c>
      <c r="CA41" s="3">
        <v>3321</v>
      </c>
      <c r="CB41" s="3"/>
      <c r="CC41" s="3">
        <v>136</v>
      </c>
      <c r="CD41" s="3"/>
      <c r="CE41" s="3"/>
      <c r="CF41" s="3"/>
      <c r="CG41" s="3"/>
      <c r="CH41" s="3"/>
      <c r="CI41" s="3"/>
      <c r="CJ41" s="3"/>
      <c r="CK41" s="3"/>
    </row>
    <row r="42" spans="1:89" x14ac:dyDescent="0.35">
      <c r="A42" s="1">
        <v>45107</v>
      </c>
      <c r="B42" t="s">
        <v>1</v>
      </c>
      <c r="C42" t="s">
        <v>93</v>
      </c>
      <c r="D42" t="s">
        <v>174</v>
      </c>
      <c r="E42" t="s">
        <v>175</v>
      </c>
      <c r="F42" s="3">
        <v>476</v>
      </c>
      <c r="G42" s="3">
        <v>476</v>
      </c>
      <c r="H42" s="3"/>
      <c r="I42" s="3"/>
      <c r="J42" s="3">
        <v>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>
        <v>476</v>
      </c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>
        <v>476</v>
      </c>
      <c r="BR42" s="3"/>
      <c r="BS42" s="3"/>
      <c r="BT42" s="3">
        <v>18</v>
      </c>
      <c r="BU42" s="3"/>
      <c r="BV42" s="3">
        <v>209</v>
      </c>
      <c r="BW42" s="3"/>
      <c r="BX42" s="3"/>
      <c r="BY42" s="3"/>
      <c r="BZ42" s="3">
        <v>4</v>
      </c>
      <c r="CA42" s="3">
        <v>476</v>
      </c>
      <c r="CB42" s="3"/>
      <c r="CC42" s="3"/>
      <c r="CD42" s="3"/>
      <c r="CE42" s="3"/>
      <c r="CF42" s="3"/>
      <c r="CG42" s="3"/>
      <c r="CH42" s="3"/>
      <c r="CI42" s="3"/>
      <c r="CJ42" s="3"/>
      <c r="CK42" s="3"/>
    </row>
    <row r="43" spans="1:89" x14ac:dyDescent="0.35">
      <c r="A43" s="1">
        <v>45107</v>
      </c>
      <c r="B43" t="s">
        <v>1</v>
      </c>
      <c r="C43" t="s">
        <v>90</v>
      </c>
      <c r="D43" t="s">
        <v>176</v>
      </c>
      <c r="E43" t="s">
        <v>177</v>
      </c>
      <c r="F43" s="3">
        <v>5789</v>
      </c>
      <c r="G43" s="3">
        <v>5789</v>
      </c>
      <c r="H43" s="3"/>
      <c r="I43" s="3"/>
      <c r="J43" s="3">
        <v>567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>
        <v>5789</v>
      </c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>
        <v>5789</v>
      </c>
      <c r="BR43" s="3"/>
      <c r="BS43" s="3"/>
      <c r="BT43" s="3">
        <v>2654</v>
      </c>
      <c r="BU43" s="3"/>
      <c r="BV43" s="3">
        <v>3468</v>
      </c>
      <c r="BW43" s="3"/>
      <c r="BX43" s="3"/>
      <c r="BY43" s="3"/>
      <c r="BZ43" s="3">
        <v>1063</v>
      </c>
      <c r="CA43" s="3">
        <v>5789</v>
      </c>
      <c r="CB43" s="3"/>
      <c r="CC43" s="3"/>
      <c r="CD43" s="3"/>
      <c r="CE43" s="3"/>
      <c r="CF43" s="3"/>
      <c r="CG43" s="3">
        <v>3940</v>
      </c>
      <c r="CH43" s="3"/>
      <c r="CI43" s="3"/>
      <c r="CJ43" s="3"/>
      <c r="CK43" s="3"/>
    </row>
    <row r="44" spans="1:89" x14ac:dyDescent="0.35">
      <c r="A44" s="1">
        <v>45107</v>
      </c>
      <c r="B44" t="s">
        <v>1</v>
      </c>
      <c r="C44" t="s">
        <v>93</v>
      </c>
      <c r="D44" t="s">
        <v>178</v>
      </c>
      <c r="E44" t="s">
        <v>179</v>
      </c>
      <c r="F44" s="3">
        <v>1175</v>
      </c>
      <c r="G44" s="3">
        <v>1175</v>
      </c>
      <c r="H44" s="3"/>
      <c r="I44" s="3"/>
      <c r="J44" s="3">
        <v>487</v>
      </c>
      <c r="K44" s="3"/>
      <c r="L44" s="3"/>
      <c r="M44" s="3">
        <v>752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>
        <v>1175</v>
      </c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>
        <v>1175</v>
      </c>
      <c r="BR44" s="3"/>
      <c r="BS44" s="3"/>
      <c r="BT44" s="3">
        <v>587</v>
      </c>
      <c r="BU44" s="3"/>
      <c r="BV44" s="3">
        <v>314</v>
      </c>
      <c r="BW44" s="3"/>
      <c r="BX44" s="3"/>
      <c r="BY44" s="3"/>
      <c r="BZ44" s="3"/>
      <c r="CA44" s="3">
        <v>1175</v>
      </c>
      <c r="CB44" s="3"/>
      <c r="CC44" s="3">
        <v>11</v>
      </c>
      <c r="CD44" s="3"/>
      <c r="CE44" s="3"/>
      <c r="CF44" s="3">
        <v>143</v>
      </c>
      <c r="CG44" s="3"/>
      <c r="CH44" s="3"/>
      <c r="CI44" s="3"/>
      <c r="CJ44" s="3"/>
      <c r="CK44" s="3"/>
    </row>
    <row r="45" spans="1:89" x14ac:dyDescent="0.35">
      <c r="A45" s="1">
        <v>45107</v>
      </c>
      <c r="B45" t="s">
        <v>1</v>
      </c>
      <c r="C45" t="s">
        <v>180</v>
      </c>
      <c r="D45" t="s">
        <v>181</v>
      </c>
      <c r="E45" t="s">
        <v>182</v>
      </c>
      <c r="F45" s="3">
        <v>1071</v>
      </c>
      <c r="G45" s="3">
        <v>1071</v>
      </c>
      <c r="H45" s="3"/>
      <c r="I45" s="3">
        <v>333</v>
      </c>
      <c r="J45" s="3"/>
      <c r="K45" s="3"/>
      <c r="L45" s="3"/>
      <c r="M45" s="3">
        <v>3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>
        <v>1071</v>
      </c>
      <c r="AK45" s="3"/>
      <c r="AL45" s="3"/>
      <c r="AM45" s="3"/>
      <c r="AN45" s="3"/>
      <c r="AO45" s="3"/>
      <c r="AP45" s="3">
        <v>1</v>
      </c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>
        <v>451</v>
      </c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>
        <v>1071</v>
      </c>
      <c r="BR45" s="3">
        <v>265</v>
      </c>
      <c r="BS45" s="3"/>
      <c r="BT45" s="3">
        <v>356</v>
      </c>
      <c r="BU45" s="3"/>
      <c r="BV45" s="3">
        <v>1036</v>
      </c>
      <c r="BW45" s="3"/>
      <c r="BX45" s="3"/>
      <c r="BY45" s="3"/>
      <c r="BZ45" s="3">
        <v>185</v>
      </c>
      <c r="CA45" s="3">
        <v>1071</v>
      </c>
      <c r="CB45" s="3"/>
      <c r="CC45" s="3"/>
      <c r="CD45" s="3">
        <v>821</v>
      </c>
      <c r="CE45" s="3"/>
      <c r="CF45" s="3"/>
      <c r="CG45" s="3"/>
      <c r="CH45" s="3"/>
      <c r="CI45" s="3"/>
      <c r="CJ45" s="3"/>
      <c r="CK45" s="3"/>
    </row>
    <row r="46" spans="1:89" x14ac:dyDescent="0.35">
      <c r="A46" s="1">
        <v>45107</v>
      </c>
      <c r="B46" t="s">
        <v>1</v>
      </c>
      <c r="C46" t="s">
        <v>90</v>
      </c>
      <c r="D46" t="s">
        <v>183</v>
      </c>
      <c r="E46" t="s">
        <v>184</v>
      </c>
      <c r="F46" s="3">
        <v>9150</v>
      </c>
      <c r="G46" s="3">
        <v>9150</v>
      </c>
      <c r="H46" s="3"/>
      <c r="I46" s="3"/>
      <c r="J46" s="3"/>
      <c r="K46" s="3"/>
      <c r="L46" s="3"/>
      <c r="M46" s="3">
        <v>10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>
        <v>9150</v>
      </c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>
        <v>9150</v>
      </c>
      <c r="BR46" s="3"/>
      <c r="BS46" s="3"/>
      <c r="BT46" s="3">
        <v>6351</v>
      </c>
      <c r="BU46" s="3"/>
      <c r="BV46" s="3"/>
      <c r="BW46" s="3"/>
      <c r="BX46" s="3">
        <v>1</v>
      </c>
      <c r="BY46" s="3"/>
      <c r="BZ46" s="3">
        <v>3783</v>
      </c>
      <c r="CA46" s="3">
        <v>9150</v>
      </c>
      <c r="CB46" s="3"/>
      <c r="CC46" s="3"/>
      <c r="CD46" s="3"/>
      <c r="CE46" s="3"/>
      <c r="CF46" s="3"/>
      <c r="CG46" s="3">
        <v>9095</v>
      </c>
      <c r="CH46" s="3"/>
      <c r="CI46" s="3">
        <v>1</v>
      </c>
      <c r="CJ46" s="3"/>
      <c r="CK46" s="3"/>
    </row>
    <row r="47" spans="1:89" x14ac:dyDescent="0.35">
      <c r="A47" s="1">
        <v>45107</v>
      </c>
      <c r="B47" t="s">
        <v>1</v>
      </c>
      <c r="C47" t="s">
        <v>106</v>
      </c>
      <c r="D47" t="s">
        <v>185</v>
      </c>
      <c r="E47" t="s">
        <v>186</v>
      </c>
      <c r="F47" s="3">
        <v>627</v>
      </c>
      <c r="G47" s="3">
        <v>627</v>
      </c>
      <c r="H47" s="3"/>
      <c r="I47" s="3"/>
      <c r="J47" s="3"/>
      <c r="K47" s="3"/>
      <c r="L47" s="3"/>
      <c r="M47" s="3">
        <v>564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>
        <v>627</v>
      </c>
      <c r="AK47" s="3"/>
      <c r="AL47" s="3"/>
      <c r="AM47" s="3"/>
      <c r="AN47" s="3"/>
      <c r="AO47" s="3"/>
      <c r="AP47" s="3">
        <v>1</v>
      </c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>
        <v>627</v>
      </c>
      <c r="BR47" s="3">
        <v>420</v>
      </c>
      <c r="BS47" s="3"/>
      <c r="BT47" s="3">
        <v>475</v>
      </c>
      <c r="BU47" s="3"/>
      <c r="BV47" s="3">
        <v>621</v>
      </c>
      <c r="BW47" s="3"/>
      <c r="BX47" s="3"/>
      <c r="BY47" s="3"/>
      <c r="BZ47" s="3">
        <v>50</v>
      </c>
      <c r="CA47" s="3">
        <v>627</v>
      </c>
      <c r="CB47" s="3"/>
      <c r="CC47" s="3"/>
      <c r="CD47" s="3"/>
      <c r="CE47" s="3"/>
      <c r="CF47" s="3"/>
      <c r="CG47" s="3"/>
      <c r="CH47" s="3"/>
      <c r="CI47" s="3"/>
      <c r="CJ47" s="3"/>
      <c r="CK47" s="3"/>
    </row>
    <row r="48" spans="1:89" x14ac:dyDescent="0.35">
      <c r="A48" s="1">
        <v>45107</v>
      </c>
      <c r="B48" t="s">
        <v>1</v>
      </c>
      <c r="C48" t="s">
        <v>90</v>
      </c>
      <c r="D48" t="s">
        <v>187</v>
      </c>
      <c r="E48" t="s">
        <v>188</v>
      </c>
      <c r="F48" s="3">
        <v>7983</v>
      </c>
      <c r="G48" s="3">
        <v>7983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>
        <v>4</v>
      </c>
      <c r="AJ48" s="3">
        <v>7983</v>
      </c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>
        <v>6561</v>
      </c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>
        <v>7983</v>
      </c>
      <c r="BR48" s="3">
        <v>4073</v>
      </c>
      <c r="BS48" s="3">
        <v>838</v>
      </c>
      <c r="BT48" s="3">
        <v>3026</v>
      </c>
      <c r="BU48" s="3"/>
      <c r="BV48" s="3"/>
      <c r="BW48" s="3"/>
      <c r="BX48" s="3"/>
      <c r="BY48" s="3"/>
      <c r="BZ48" s="3">
        <v>1001</v>
      </c>
      <c r="CA48" s="3">
        <v>7983</v>
      </c>
      <c r="CB48" s="3"/>
      <c r="CC48" s="3">
        <v>8</v>
      </c>
      <c r="CD48" s="3"/>
      <c r="CE48" s="3">
        <v>7531</v>
      </c>
      <c r="CF48" s="3"/>
      <c r="CG48" s="3">
        <v>2146</v>
      </c>
      <c r="CH48" s="3"/>
      <c r="CI48" s="3"/>
      <c r="CJ48" s="3">
        <v>7617</v>
      </c>
      <c r="CK48" s="3"/>
    </row>
    <row r="49" spans="1:89" x14ac:dyDescent="0.35">
      <c r="A49" s="1">
        <v>45107</v>
      </c>
      <c r="B49" t="s">
        <v>1</v>
      </c>
      <c r="C49" t="s">
        <v>93</v>
      </c>
      <c r="D49" t="s">
        <v>189</v>
      </c>
      <c r="E49" t="s">
        <v>190</v>
      </c>
      <c r="F49" s="3">
        <v>2577</v>
      </c>
      <c r="G49" s="3">
        <v>2577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>
        <v>2577</v>
      </c>
      <c r="AK49" s="3"/>
      <c r="AL49" s="3">
        <v>663</v>
      </c>
      <c r="AM49" s="3"/>
      <c r="AN49" s="3"/>
      <c r="AO49" s="3"/>
      <c r="AP49" s="3"/>
      <c r="AQ49" s="3">
        <v>172</v>
      </c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>
        <v>98</v>
      </c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>
        <v>2577</v>
      </c>
      <c r="BR49" s="3"/>
      <c r="BS49" s="3"/>
      <c r="BT49" s="3">
        <v>1017</v>
      </c>
      <c r="BU49" s="3"/>
      <c r="BV49" s="3"/>
      <c r="BW49" s="3"/>
      <c r="BX49" s="3"/>
      <c r="BY49" s="3"/>
      <c r="BZ49" s="3">
        <v>363</v>
      </c>
      <c r="CA49" s="3">
        <v>2577</v>
      </c>
      <c r="CB49" s="3"/>
      <c r="CC49" s="3">
        <v>17</v>
      </c>
      <c r="CD49" s="3"/>
      <c r="CE49" s="3">
        <v>2</v>
      </c>
      <c r="CF49" s="3"/>
      <c r="CG49" s="3"/>
      <c r="CH49" s="3"/>
      <c r="CI49" s="3"/>
      <c r="CJ49" s="3"/>
      <c r="CK49" s="3"/>
    </row>
    <row r="50" spans="1:89" x14ac:dyDescent="0.35">
      <c r="A50" s="1">
        <v>45107</v>
      </c>
      <c r="B50" t="s">
        <v>1</v>
      </c>
      <c r="C50" t="s">
        <v>90</v>
      </c>
      <c r="D50" t="s">
        <v>191</v>
      </c>
      <c r="E50" t="s">
        <v>192</v>
      </c>
      <c r="F50" s="3">
        <v>2171</v>
      </c>
      <c r="G50" s="3">
        <v>2171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>
        <v>2090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2171</v>
      </c>
      <c r="AK50" s="3"/>
      <c r="AL50" s="3">
        <v>1565</v>
      </c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>
        <v>1468</v>
      </c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>
        <v>2171</v>
      </c>
      <c r="BR50" s="3"/>
      <c r="BS50" s="3"/>
      <c r="BT50" s="3">
        <v>1445</v>
      </c>
      <c r="BU50" s="3"/>
      <c r="BV50" s="3"/>
      <c r="BW50" s="3"/>
      <c r="BX50" s="3"/>
      <c r="BY50" s="3"/>
      <c r="BZ50" s="3">
        <v>496</v>
      </c>
      <c r="CA50" s="3">
        <v>2171</v>
      </c>
      <c r="CB50" s="3"/>
      <c r="CC50" s="3">
        <v>12</v>
      </c>
      <c r="CD50" s="3"/>
      <c r="CE50" s="3"/>
      <c r="CF50" s="3"/>
      <c r="CG50" s="3"/>
      <c r="CH50" s="3"/>
      <c r="CI50" s="3"/>
      <c r="CJ50" s="3"/>
      <c r="CK50" s="3"/>
    </row>
    <row r="51" spans="1:89" x14ac:dyDescent="0.35">
      <c r="A51" s="1">
        <v>45107</v>
      </c>
      <c r="B51" t="s">
        <v>1</v>
      </c>
      <c r="C51" t="s">
        <v>93</v>
      </c>
      <c r="D51" t="s">
        <v>193</v>
      </c>
      <c r="E51" t="s">
        <v>194</v>
      </c>
      <c r="F51" s="3">
        <v>572</v>
      </c>
      <c r="G51" s="3">
        <v>572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>
        <v>572</v>
      </c>
      <c r="AK51" s="3"/>
      <c r="AL51" s="3"/>
      <c r="AM51" s="3"/>
      <c r="AN51" s="3"/>
      <c r="AO51" s="3"/>
      <c r="AP51" s="3"/>
      <c r="AQ51" s="3">
        <v>13</v>
      </c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>
        <v>83</v>
      </c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>
        <v>572</v>
      </c>
      <c r="BR51" s="3">
        <v>1</v>
      </c>
      <c r="BS51" s="3"/>
      <c r="BT51" s="3">
        <v>38</v>
      </c>
      <c r="BU51" s="3"/>
      <c r="BV51" s="3"/>
      <c r="BW51" s="3"/>
      <c r="BX51" s="3"/>
      <c r="BY51" s="3"/>
      <c r="BZ51" s="3">
        <v>96</v>
      </c>
      <c r="CA51" s="3">
        <v>572</v>
      </c>
      <c r="CB51" s="3"/>
      <c r="CC51" s="3"/>
      <c r="CD51" s="3"/>
      <c r="CE51" s="3"/>
      <c r="CF51" s="3"/>
      <c r="CG51" s="3"/>
      <c r="CH51" s="3"/>
      <c r="CI51" s="3"/>
      <c r="CJ51" s="3">
        <v>369</v>
      </c>
      <c r="CK51" s="3"/>
    </row>
    <row r="52" spans="1:89" x14ac:dyDescent="0.35">
      <c r="A52" s="1">
        <v>45107</v>
      </c>
      <c r="B52" t="s">
        <v>1</v>
      </c>
      <c r="C52" t="s">
        <v>90</v>
      </c>
      <c r="D52" t="s">
        <v>195</v>
      </c>
      <c r="E52" t="s">
        <v>196</v>
      </c>
      <c r="F52" s="3">
        <v>3202</v>
      </c>
      <c r="G52" s="3">
        <v>3202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v>3202</v>
      </c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>
        <v>2499</v>
      </c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>
        <v>3202</v>
      </c>
      <c r="BR52" s="3"/>
      <c r="BS52" s="3"/>
      <c r="BT52" s="3">
        <v>90</v>
      </c>
      <c r="BU52" s="3"/>
      <c r="BV52" s="3"/>
      <c r="BW52" s="3"/>
      <c r="BX52" s="3"/>
      <c r="BY52" s="3"/>
      <c r="BZ52" s="3">
        <v>202</v>
      </c>
      <c r="CA52" s="3">
        <v>3202</v>
      </c>
      <c r="CB52" s="3"/>
      <c r="CC52" s="3">
        <v>278</v>
      </c>
      <c r="CD52" s="3"/>
      <c r="CE52" s="3">
        <v>2088</v>
      </c>
      <c r="CF52" s="3"/>
      <c r="CG52" s="3"/>
      <c r="CH52" s="3"/>
      <c r="CI52" s="3"/>
      <c r="CJ52" s="3">
        <v>855</v>
      </c>
      <c r="CK52" s="3"/>
    </row>
    <row r="53" spans="1:89" x14ac:dyDescent="0.35">
      <c r="A53" s="1">
        <v>45107</v>
      </c>
      <c r="B53" t="s">
        <v>1</v>
      </c>
      <c r="C53" t="s">
        <v>93</v>
      </c>
      <c r="D53" t="s">
        <v>197</v>
      </c>
      <c r="E53" t="s">
        <v>198</v>
      </c>
      <c r="F53" s="3">
        <v>4865</v>
      </c>
      <c r="G53" s="3">
        <v>4865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>
        <v>4865</v>
      </c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>
        <v>242</v>
      </c>
      <c r="BI53" s="3"/>
      <c r="BJ53" s="3"/>
      <c r="BK53" s="3"/>
      <c r="BL53" s="3"/>
      <c r="BM53" s="3"/>
      <c r="BN53" s="3"/>
      <c r="BO53" s="3"/>
      <c r="BP53" s="3"/>
      <c r="BQ53" s="3">
        <v>4865</v>
      </c>
      <c r="BR53" s="3"/>
      <c r="BS53" s="3"/>
      <c r="BT53" s="3">
        <v>3163</v>
      </c>
      <c r="BU53" s="3"/>
      <c r="BV53" s="3">
        <v>2848</v>
      </c>
      <c r="BW53" s="3"/>
      <c r="BX53" s="3"/>
      <c r="BY53" s="3"/>
      <c r="BZ53" s="3">
        <v>454</v>
      </c>
      <c r="CA53" s="3">
        <v>4865</v>
      </c>
      <c r="CB53" s="3"/>
      <c r="CC53" s="3"/>
      <c r="CD53" s="3"/>
      <c r="CE53" s="3"/>
      <c r="CF53" s="3"/>
      <c r="CG53" s="3">
        <v>2911</v>
      </c>
      <c r="CH53" s="3"/>
      <c r="CI53" s="3"/>
      <c r="CJ53" s="3"/>
      <c r="CK53" s="3"/>
    </row>
    <row r="54" spans="1:89" x14ac:dyDescent="0.35">
      <c r="A54" s="1">
        <v>45107</v>
      </c>
      <c r="B54" t="s">
        <v>1</v>
      </c>
      <c r="C54" t="s">
        <v>93</v>
      </c>
      <c r="D54" t="s">
        <v>199</v>
      </c>
      <c r="E54" t="s">
        <v>200</v>
      </c>
      <c r="F54" s="3">
        <v>390</v>
      </c>
      <c r="G54" s="3">
        <v>390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>
        <v>7</v>
      </c>
      <c r="S54" s="3"/>
      <c r="T54" s="3"/>
      <c r="U54" s="3"/>
      <c r="V54" s="3"/>
      <c r="W54" s="3"/>
      <c r="X54" s="3"/>
      <c r="Y54" s="3"/>
      <c r="Z54" s="3">
        <v>387</v>
      </c>
      <c r="AA54" s="3"/>
      <c r="AB54" s="3"/>
      <c r="AC54" s="3"/>
      <c r="AD54" s="3"/>
      <c r="AE54" s="3"/>
      <c r="AF54" s="3"/>
      <c r="AG54" s="3"/>
      <c r="AH54" s="3"/>
      <c r="AI54" s="3"/>
      <c r="AJ54" s="3">
        <v>390</v>
      </c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>
        <v>200</v>
      </c>
      <c r="BF54" s="3"/>
      <c r="BG54" s="3"/>
      <c r="BH54" s="3"/>
      <c r="BI54" s="3"/>
      <c r="BJ54" s="3">
        <v>327</v>
      </c>
      <c r="BK54" s="3"/>
      <c r="BL54" s="3"/>
      <c r="BM54" s="3"/>
      <c r="BN54" s="3"/>
      <c r="BO54" s="3"/>
      <c r="BP54" s="3"/>
      <c r="BQ54" s="3">
        <v>390</v>
      </c>
      <c r="BR54" s="3"/>
      <c r="BS54" s="3"/>
      <c r="BT54" s="3">
        <v>267</v>
      </c>
      <c r="BU54" s="3"/>
      <c r="BV54" s="3">
        <v>385</v>
      </c>
      <c r="BW54" s="3"/>
      <c r="BX54" s="3"/>
      <c r="BY54" s="3"/>
      <c r="BZ54" s="3">
        <v>92</v>
      </c>
      <c r="CA54" s="3">
        <v>390</v>
      </c>
      <c r="CB54" s="3"/>
      <c r="CC54" s="3">
        <v>5</v>
      </c>
      <c r="CD54" s="3"/>
      <c r="CE54" s="3"/>
      <c r="CF54" s="3"/>
      <c r="CG54" s="3"/>
      <c r="CH54" s="3">
        <v>285</v>
      </c>
      <c r="CI54" s="3"/>
      <c r="CJ54" s="3"/>
      <c r="CK54" s="3"/>
    </row>
    <row r="55" spans="1:89" x14ac:dyDescent="0.35">
      <c r="A55" s="1">
        <v>45107</v>
      </c>
      <c r="B55" t="s">
        <v>1</v>
      </c>
      <c r="C55" t="s">
        <v>90</v>
      </c>
      <c r="D55" t="s">
        <v>201</v>
      </c>
      <c r="E55" t="s">
        <v>202</v>
      </c>
      <c r="F55" s="3">
        <v>8772</v>
      </c>
      <c r="G55" s="3">
        <v>8772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>
        <v>8772</v>
      </c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>
        <v>6230</v>
      </c>
      <c r="BP55" s="3"/>
      <c r="BQ55" s="3">
        <v>8772</v>
      </c>
      <c r="BR55" s="3"/>
      <c r="BS55" s="3"/>
      <c r="BT55" s="3">
        <v>2140</v>
      </c>
      <c r="BU55" s="3"/>
      <c r="BV55" s="3"/>
      <c r="BW55" s="3"/>
      <c r="BX55" s="3"/>
      <c r="BY55" s="3"/>
      <c r="BZ55" s="3">
        <v>1439</v>
      </c>
      <c r="CA55" s="3">
        <v>8772</v>
      </c>
      <c r="CB55" s="3"/>
      <c r="CC55" s="3">
        <v>1</v>
      </c>
      <c r="CD55" s="3"/>
      <c r="CE55" s="3"/>
      <c r="CF55" s="3"/>
      <c r="CG55" s="3">
        <v>6922</v>
      </c>
      <c r="CH55" s="3"/>
      <c r="CI55" s="3"/>
      <c r="CJ55" s="3"/>
      <c r="CK55" s="3"/>
    </row>
    <row r="56" spans="1:89" x14ac:dyDescent="0.35">
      <c r="A56" s="1">
        <v>45107</v>
      </c>
      <c r="B56" t="s">
        <v>1</v>
      </c>
      <c r="C56" t="s">
        <v>90</v>
      </c>
      <c r="D56" t="s">
        <v>203</v>
      </c>
      <c r="E56" t="s">
        <v>204</v>
      </c>
      <c r="F56" s="3">
        <v>3901</v>
      </c>
      <c r="G56" s="3">
        <v>3901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>
        <v>3894</v>
      </c>
      <c r="AE56" s="3">
        <v>3869</v>
      </c>
      <c r="AF56" s="3"/>
      <c r="AG56" s="3"/>
      <c r="AH56" s="3"/>
      <c r="AI56" s="3"/>
      <c r="AJ56" s="3">
        <v>3901</v>
      </c>
      <c r="AK56" s="3"/>
      <c r="AL56" s="3"/>
      <c r="AM56" s="3"/>
      <c r="AN56" s="3"/>
      <c r="AO56" s="3"/>
      <c r="AP56" s="3"/>
      <c r="AQ56" s="3">
        <v>101</v>
      </c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>
        <v>3901</v>
      </c>
      <c r="BR56" s="3">
        <v>3662</v>
      </c>
      <c r="BS56" s="3"/>
      <c r="BT56" s="3">
        <v>3343</v>
      </c>
      <c r="BU56" s="3"/>
      <c r="BV56" s="3">
        <v>3814</v>
      </c>
      <c r="BW56" s="3"/>
      <c r="BX56" s="3"/>
      <c r="BY56" s="3"/>
      <c r="BZ56" s="3">
        <v>441</v>
      </c>
      <c r="CA56" s="3">
        <v>3901</v>
      </c>
      <c r="CB56" s="3">
        <v>3538</v>
      </c>
      <c r="CC56" s="3"/>
      <c r="CD56" s="3"/>
      <c r="CE56" s="3"/>
      <c r="CF56" s="3"/>
      <c r="CG56" s="3"/>
      <c r="CH56" s="3"/>
      <c r="CI56" s="3"/>
      <c r="CJ56" s="3">
        <v>167</v>
      </c>
      <c r="CK56" s="3"/>
    </row>
    <row r="57" spans="1:89" x14ac:dyDescent="0.35">
      <c r="A57" s="1">
        <v>45107</v>
      </c>
      <c r="B57" t="s">
        <v>1</v>
      </c>
      <c r="C57" t="s">
        <v>117</v>
      </c>
      <c r="D57" t="s">
        <v>205</v>
      </c>
      <c r="E57" t="s">
        <v>206</v>
      </c>
      <c r="F57" s="3">
        <v>3679</v>
      </c>
      <c r="G57" s="3">
        <v>3679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>
        <v>3678</v>
      </c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>
        <v>517</v>
      </c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>
        <v>1528</v>
      </c>
      <c r="BM57" s="3"/>
      <c r="BN57" s="3"/>
      <c r="BO57" s="3"/>
      <c r="BP57" s="3">
        <v>25</v>
      </c>
      <c r="BQ57" s="3">
        <v>3678</v>
      </c>
      <c r="BR57" s="3">
        <v>1755</v>
      </c>
      <c r="BS57" s="3"/>
      <c r="BT57" s="3">
        <v>51</v>
      </c>
      <c r="BU57" s="3"/>
      <c r="BV57" s="3"/>
      <c r="BW57" s="3"/>
      <c r="BX57" s="3"/>
      <c r="BY57" s="3"/>
      <c r="BZ57" s="3">
        <v>658</v>
      </c>
      <c r="CA57" s="3">
        <v>3645</v>
      </c>
      <c r="CB57" s="3"/>
      <c r="CC57" s="3"/>
      <c r="CD57" s="3"/>
      <c r="CE57" s="3"/>
      <c r="CF57" s="3"/>
      <c r="CG57" s="3"/>
      <c r="CH57" s="3"/>
      <c r="CI57" s="3"/>
      <c r="CJ57" s="3"/>
      <c r="CK57" s="3"/>
    </row>
    <row r="58" spans="1:89" x14ac:dyDescent="0.35">
      <c r="A58" s="1">
        <v>45107</v>
      </c>
      <c r="B58" t="s">
        <v>1</v>
      </c>
      <c r="C58" t="s">
        <v>90</v>
      </c>
      <c r="D58" t="s">
        <v>207</v>
      </c>
      <c r="E58" t="s">
        <v>208</v>
      </c>
      <c r="F58" s="3">
        <v>1104</v>
      </c>
      <c r="G58" s="3">
        <v>1104</v>
      </c>
      <c r="H58" s="3"/>
      <c r="I58" s="3"/>
      <c r="J58" s="3"/>
      <c r="K58" s="3"/>
      <c r="L58" s="3">
        <v>1103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>
        <v>1104</v>
      </c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>
        <v>1104</v>
      </c>
      <c r="BR58" s="3"/>
      <c r="BS58" s="3"/>
      <c r="BT58" s="3">
        <v>196</v>
      </c>
      <c r="BU58" s="3"/>
      <c r="BV58" s="3">
        <v>600</v>
      </c>
      <c r="BW58" s="3"/>
      <c r="BX58" s="3"/>
      <c r="BY58" s="3"/>
      <c r="BZ58" s="3">
        <v>209</v>
      </c>
      <c r="CA58" s="3">
        <v>1104</v>
      </c>
      <c r="CB58" s="3"/>
      <c r="CC58" s="3"/>
      <c r="CD58" s="3"/>
      <c r="CE58" s="3"/>
      <c r="CF58" s="3"/>
      <c r="CG58" s="3"/>
      <c r="CH58" s="3"/>
      <c r="CI58" s="3"/>
      <c r="CJ58" s="3"/>
      <c r="CK58" s="3"/>
    </row>
    <row r="59" spans="1:89" x14ac:dyDescent="0.35">
      <c r="A59" s="1">
        <v>45107</v>
      </c>
      <c r="B59" t="s">
        <v>1</v>
      </c>
      <c r="C59" t="s">
        <v>93</v>
      </c>
      <c r="D59" t="s">
        <v>209</v>
      </c>
      <c r="E59" t="s">
        <v>210</v>
      </c>
      <c r="F59" s="3">
        <v>268</v>
      </c>
      <c r="G59" s="3">
        <v>268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>
        <v>244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>
        <v>268</v>
      </c>
      <c r="AK59" s="3"/>
      <c r="AL59" s="3"/>
      <c r="AM59" s="3">
        <v>1</v>
      </c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>
        <v>18</v>
      </c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>
        <v>268</v>
      </c>
      <c r="BR59" s="3"/>
      <c r="BS59" s="3"/>
      <c r="BT59" s="3">
        <v>49</v>
      </c>
      <c r="BU59" s="3"/>
      <c r="BV59" s="3"/>
      <c r="BW59" s="3"/>
      <c r="BX59" s="3"/>
      <c r="BY59" s="3"/>
      <c r="BZ59" s="3">
        <v>121</v>
      </c>
      <c r="CA59" s="3">
        <v>268</v>
      </c>
      <c r="CB59" s="3"/>
      <c r="CC59" s="3"/>
      <c r="CD59" s="3"/>
      <c r="CE59" s="3"/>
      <c r="CF59" s="3"/>
      <c r="CG59" s="3"/>
      <c r="CH59" s="3"/>
      <c r="CI59" s="3"/>
      <c r="CJ59" s="3"/>
      <c r="CK59" s="3"/>
    </row>
    <row r="60" spans="1:89" x14ac:dyDescent="0.35">
      <c r="A60" s="1">
        <v>45107</v>
      </c>
      <c r="B60" t="s">
        <v>1</v>
      </c>
      <c r="C60" t="s">
        <v>90</v>
      </c>
      <c r="D60" t="s">
        <v>211</v>
      </c>
      <c r="E60" t="s">
        <v>212</v>
      </c>
      <c r="F60" s="3">
        <v>15939</v>
      </c>
      <c r="G60" s="3">
        <v>15939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>
        <v>15939</v>
      </c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>
        <v>15939</v>
      </c>
      <c r="BR60" s="3"/>
      <c r="BS60" s="3"/>
      <c r="BT60" s="3">
        <v>12514</v>
      </c>
      <c r="BU60" s="3"/>
      <c r="BV60" s="3"/>
      <c r="BW60" s="3"/>
      <c r="BX60" s="3">
        <v>2</v>
      </c>
      <c r="BY60" s="3"/>
      <c r="BZ60" s="3">
        <v>6811</v>
      </c>
      <c r="CA60" s="3">
        <v>15925</v>
      </c>
      <c r="CB60" s="3"/>
      <c r="CC60" s="3"/>
      <c r="CD60" s="3"/>
      <c r="CE60" s="3"/>
      <c r="CF60" s="3"/>
      <c r="CG60" s="3">
        <v>15876</v>
      </c>
      <c r="CH60" s="3"/>
      <c r="CI60" s="3">
        <v>3</v>
      </c>
      <c r="CJ60" s="3"/>
      <c r="CK60" s="3"/>
    </row>
    <row r="61" spans="1:89" x14ac:dyDescent="0.35">
      <c r="A61" s="1">
        <v>45107</v>
      </c>
      <c r="B61" t="s">
        <v>1</v>
      </c>
      <c r="C61" t="s">
        <v>93</v>
      </c>
      <c r="D61" t="s">
        <v>213</v>
      </c>
      <c r="E61" t="s">
        <v>214</v>
      </c>
      <c r="F61" s="3">
        <v>3235</v>
      </c>
      <c r="G61" s="3">
        <v>3235</v>
      </c>
      <c r="H61" s="3"/>
      <c r="I61" s="3"/>
      <c r="J61" s="3">
        <v>2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>
        <v>3235</v>
      </c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>
        <v>3235</v>
      </c>
      <c r="BR61" s="3"/>
      <c r="BS61" s="3"/>
      <c r="BT61" s="3">
        <v>2675</v>
      </c>
      <c r="BU61" s="3"/>
      <c r="BV61" s="3"/>
      <c r="BW61" s="3"/>
      <c r="BX61" s="3"/>
      <c r="BY61" s="3"/>
      <c r="BZ61" s="3">
        <v>736</v>
      </c>
      <c r="CA61" s="3">
        <v>3234</v>
      </c>
      <c r="CB61" s="3"/>
      <c r="CC61" s="3"/>
      <c r="CD61" s="3"/>
      <c r="CE61" s="3"/>
      <c r="CF61" s="3"/>
      <c r="CG61" s="3">
        <v>2730</v>
      </c>
      <c r="CH61" s="3"/>
      <c r="CI61" s="3"/>
      <c r="CJ61" s="3"/>
      <c r="CK61" s="3"/>
    </row>
    <row r="62" spans="1:89" x14ac:dyDescent="0.35">
      <c r="A62" s="1">
        <v>45107</v>
      </c>
      <c r="B62" t="s">
        <v>1</v>
      </c>
      <c r="C62" t="s">
        <v>117</v>
      </c>
      <c r="D62" t="s">
        <v>215</v>
      </c>
      <c r="E62" t="s">
        <v>216</v>
      </c>
      <c r="F62" s="3">
        <v>4932</v>
      </c>
      <c r="G62" s="3">
        <v>4932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>
        <v>4932</v>
      </c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>
        <v>7</v>
      </c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>
        <v>1295</v>
      </c>
      <c r="BM62" s="3"/>
      <c r="BN62" s="3"/>
      <c r="BO62" s="3"/>
      <c r="BP62" s="3"/>
      <c r="BQ62" s="3">
        <v>4931</v>
      </c>
      <c r="BR62" s="3">
        <v>3862</v>
      </c>
      <c r="BS62" s="3"/>
      <c r="BT62" s="3">
        <v>130</v>
      </c>
      <c r="BU62" s="3"/>
      <c r="BV62" s="3"/>
      <c r="BW62" s="3"/>
      <c r="BX62" s="3"/>
      <c r="BY62" s="3"/>
      <c r="BZ62" s="3">
        <v>371</v>
      </c>
      <c r="CA62" s="3">
        <v>4925</v>
      </c>
      <c r="CB62" s="3"/>
      <c r="CC62" s="3"/>
      <c r="CD62" s="3"/>
      <c r="CE62" s="3"/>
      <c r="CF62" s="3"/>
      <c r="CG62" s="3"/>
      <c r="CH62" s="3"/>
      <c r="CI62" s="3"/>
      <c r="CJ62" s="3"/>
      <c r="CK62" s="3">
        <v>1601</v>
      </c>
    </row>
    <row r="63" spans="1:89" x14ac:dyDescent="0.35">
      <c r="A63" s="1">
        <v>45107</v>
      </c>
      <c r="B63" t="s">
        <v>1</v>
      </c>
      <c r="C63" t="s">
        <v>93</v>
      </c>
      <c r="D63" t="s">
        <v>217</v>
      </c>
      <c r="E63" t="s">
        <v>218</v>
      </c>
      <c r="F63" s="3">
        <v>3278</v>
      </c>
      <c r="G63" s="3">
        <v>3278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>
        <v>1036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>
        <v>3278</v>
      </c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>
        <v>3278</v>
      </c>
      <c r="BR63" s="3">
        <v>137</v>
      </c>
      <c r="BS63" s="3"/>
      <c r="BT63" s="3">
        <v>2195</v>
      </c>
      <c r="BU63" s="3"/>
      <c r="BV63" s="3"/>
      <c r="BW63" s="3"/>
      <c r="BX63" s="3"/>
      <c r="BY63" s="3"/>
      <c r="BZ63" s="3">
        <v>466</v>
      </c>
      <c r="CA63" s="3">
        <v>3278</v>
      </c>
      <c r="CB63" s="3"/>
      <c r="CC63" s="3"/>
      <c r="CD63" s="3"/>
      <c r="CE63" s="3"/>
      <c r="CF63" s="3"/>
      <c r="CG63" s="3"/>
      <c r="CH63" s="3"/>
      <c r="CI63" s="3"/>
      <c r="CJ63" s="3"/>
      <c r="CK63" s="3"/>
    </row>
    <row r="64" spans="1:89" x14ac:dyDescent="0.35">
      <c r="A64" s="1">
        <v>45107</v>
      </c>
      <c r="B64" t="s">
        <v>1</v>
      </c>
      <c r="C64" t="s">
        <v>106</v>
      </c>
      <c r="D64" t="s">
        <v>219</v>
      </c>
      <c r="E64" t="s">
        <v>220</v>
      </c>
      <c r="F64" s="3">
        <v>4511</v>
      </c>
      <c r="G64" s="3">
        <v>4511</v>
      </c>
      <c r="H64" s="3"/>
      <c r="I64" s="3">
        <v>1196</v>
      </c>
      <c r="J64" s="3"/>
      <c r="K64" s="3">
        <v>1282</v>
      </c>
      <c r="L64" s="3"/>
      <c r="M64" s="3">
        <v>3253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>
        <v>5</v>
      </c>
      <c r="AB64" s="3"/>
      <c r="AC64" s="3"/>
      <c r="AD64" s="3"/>
      <c r="AE64" s="3"/>
      <c r="AF64" s="3"/>
      <c r="AG64" s="3"/>
      <c r="AH64" s="3"/>
      <c r="AI64" s="3"/>
      <c r="AJ64" s="3">
        <v>4511</v>
      </c>
      <c r="AK64" s="3"/>
      <c r="AL64" s="3"/>
      <c r="AM64" s="3"/>
      <c r="AN64" s="3"/>
      <c r="AO64" s="3"/>
      <c r="AP64" s="3">
        <v>3</v>
      </c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>
        <v>3361</v>
      </c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>
        <v>4511</v>
      </c>
      <c r="BR64" s="3">
        <v>4509</v>
      </c>
      <c r="BS64" s="3"/>
      <c r="BT64" s="3">
        <v>3111</v>
      </c>
      <c r="BU64" s="3"/>
      <c r="BV64" s="3">
        <v>4499</v>
      </c>
      <c r="BW64" s="3"/>
      <c r="BX64" s="3"/>
      <c r="BY64" s="3"/>
      <c r="BZ64" s="3">
        <v>476</v>
      </c>
      <c r="CA64" s="3">
        <v>4511</v>
      </c>
      <c r="CB64" s="3"/>
      <c r="CC64" s="3"/>
      <c r="CD64" s="3"/>
      <c r="CE64" s="3"/>
      <c r="CF64" s="3"/>
      <c r="CG64" s="3"/>
      <c r="CH64" s="3"/>
      <c r="CI64" s="3">
        <v>1</v>
      </c>
      <c r="CJ64" s="3"/>
      <c r="CK64" s="3"/>
    </row>
    <row r="65" spans="1:89" x14ac:dyDescent="0.35">
      <c r="A65" s="1">
        <v>45107</v>
      </c>
      <c r="B65" t="s">
        <v>1</v>
      </c>
      <c r="C65" t="s">
        <v>93</v>
      </c>
      <c r="D65" t="s">
        <v>221</v>
      </c>
      <c r="E65" t="s">
        <v>222</v>
      </c>
      <c r="F65" s="3">
        <v>21913</v>
      </c>
      <c r="G65" s="3">
        <v>21913</v>
      </c>
      <c r="H65" s="3"/>
      <c r="I65" s="3"/>
      <c r="J65" s="3">
        <v>2736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>
        <v>21913</v>
      </c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>
        <v>21913</v>
      </c>
      <c r="BR65" s="3"/>
      <c r="BS65" s="3"/>
      <c r="BT65" s="3">
        <v>16276</v>
      </c>
      <c r="BU65" s="3"/>
      <c r="BV65" s="3"/>
      <c r="BW65" s="3"/>
      <c r="BX65" s="3"/>
      <c r="BY65" s="3"/>
      <c r="BZ65" s="3">
        <v>3034</v>
      </c>
      <c r="CA65" s="3">
        <v>21907</v>
      </c>
      <c r="CB65" s="3"/>
      <c r="CC65" s="3">
        <v>2</v>
      </c>
      <c r="CD65" s="3"/>
      <c r="CE65" s="3"/>
      <c r="CF65" s="3"/>
      <c r="CG65" s="3">
        <v>18003</v>
      </c>
      <c r="CH65" s="3"/>
      <c r="CI65" s="3">
        <v>1</v>
      </c>
      <c r="CJ65" s="3"/>
      <c r="CK65" s="3"/>
    </row>
    <row r="66" spans="1:89" x14ac:dyDescent="0.35">
      <c r="A66" s="1">
        <v>45107</v>
      </c>
      <c r="B66" t="s">
        <v>1</v>
      </c>
      <c r="C66" t="s">
        <v>106</v>
      </c>
      <c r="D66" t="s">
        <v>223</v>
      </c>
      <c r="E66" t="s">
        <v>224</v>
      </c>
      <c r="F66" s="3">
        <v>4513</v>
      </c>
      <c r="G66" s="3">
        <v>4513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>
        <v>4513</v>
      </c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>
        <v>1672</v>
      </c>
      <c r="BJ66" s="3"/>
      <c r="BK66" s="3"/>
      <c r="BL66" s="3"/>
      <c r="BM66" s="3"/>
      <c r="BN66" s="3"/>
      <c r="BO66" s="3"/>
      <c r="BP66" s="3"/>
      <c r="BQ66" s="3">
        <v>4513</v>
      </c>
      <c r="BR66" s="3"/>
      <c r="BS66" s="3"/>
      <c r="BT66" s="3">
        <v>2221</v>
      </c>
      <c r="BU66" s="3"/>
      <c r="BV66" s="3">
        <v>3028</v>
      </c>
      <c r="BW66" s="3"/>
      <c r="BX66" s="3"/>
      <c r="BY66" s="3"/>
      <c r="BZ66" s="3">
        <v>657</v>
      </c>
      <c r="CA66" s="3">
        <v>4513</v>
      </c>
      <c r="CB66" s="3"/>
      <c r="CC66" s="3"/>
      <c r="CD66" s="3"/>
      <c r="CE66" s="3"/>
      <c r="CF66" s="3"/>
      <c r="CG66" s="3"/>
      <c r="CH66" s="3"/>
      <c r="CI66" s="3"/>
      <c r="CJ66" s="3"/>
      <c r="CK66" s="3"/>
    </row>
    <row r="67" spans="1:89" x14ac:dyDescent="0.35">
      <c r="A67" s="1">
        <v>45107</v>
      </c>
      <c r="B67" t="s">
        <v>1</v>
      </c>
      <c r="C67" t="s">
        <v>106</v>
      </c>
      <c r="D67" t="s">
        <v>225</v>
      </c>
      <c r="E67" t="s">
        <v>226</v>
      </c>
      <c r="F67" s="3">
        <v>296</v>
      </c>
      <c r="G67" s="3">
        <v>296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>
        <v>296</v>
      </c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>
        <v>296</v>
      </c>
      <c r="BR67" s="3"/>
      <c r="BS67" s="3"/>
      <c r="BT67" s="3">
        <v>3</v>
      </c>
      <c r="BU67" s="3"/>
      <c r="BV67" s="3"/>
      <c r="BW67" s="3"/>
      <c r="BX67" s="3"/>
      <c r="BY67" s="3"/>
      <c r="BZ67" s="3">
        <v>1</v>
      </c>
      <c r="CA67" s="3">
        <v>296</v>
      </c>
      <c r="CB67" s="3"/>
      <c r="CC67" s="3"/>
      <c r="CD67" s="3"/>
      <c r="CE67" s="3"/>
      <c r="CF67" s="3"/>
      <c r="CG67" s="3"/>
      <c r="CH67" s="3"/>
      <c r="CI67" s="3"/>
      <c r="CJ67" s="3"/>
      <c r="CK67" s="3"/>
    </row>
    <row r="68" spans="1:89" x14ac:dyDescent="0.35">
      <c r="A68" s="1">
        <v>45107</v>
      </c>
      <c r="B68" t="s">
        <v>1</v>
      </c>
      <c r="C68" t="s">
        <v>90</v>
      </c>
      <c r="D68" t="s">
        <v>227</v>
      </c>
      <c r="E68" t="s">
        <v>228</v>
      </c>
      <c r="F68" s="3">
        <v>3192</v>
      </c>
      <c r="G68" s="3">
        <v>3192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24</v>
      </c>
      <c r="AJ68" s="3">
        <v>3192</v>
      </c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>
        <v>2391</v>
      </c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>
        <v>3192</v>
      </c>
      <c r="BR68" s="3"/>
      <c r="BS68" s="3"/>
      <c r="BT68" s="3">
        <v>526</v>
      </c>
      <c r="BU68" s="3"/>
      <c r="BV68" s="3"/>
      <c r="BW68" s="3"/>
      <c r="BX68" s="3"/>
      <c r="BY68" s="3"/>
      <c r="BZ68" s="3">
        <v>630</v>
      </c>
      <c r="CA68" s="3">
        <v>3192</v>
      </c>
      <c r="CB68" s="3"/>
      <c r="CC68" s="3"/>
      <c r="CD68" s="3"/>
      <c r="CE68" s="3">
        <v>2677</v>
      </c>
      <c r="CF68" s="3"/>
      <c r="CG68" s="3">
        <v>585</v>
      </c>
      <c r="CH68" s="3"/>
      <c r="CI68" s="3"/>
      <c r="CJ68" s="3">
        <v>2091</v>
      </c>
      <c r="CK68" s="3"/>
    </row>
    <row r="69" spans="1:89" x14ac:dyDescent="0.35">
      <c r="A69" s="1">
        <v>45107</v>
      </c>
      <c r="B69" t="s">
        <v>1</v>
      </c>
      <c r="C69" t="s">
        <v>90</v>
      </c>
      <c r="D69" t="s">
        <v>229</v>
      </c>
      <c r="E69" t="s">
        <v>230</v>
      </c>
      <c r="F69" s="3">
        <v>28167</v>
      </c>
      <c r="G69" s="3">
        <v>28167</v>
      </c>
      <c r="H69" s="3"/>
      <c r="I69" s="3"/>
      <c r="J69" s="3"/>
      <c r="K69" s="3"/>
      <c r="L69" s="3"/>
      <c r="M69" s="3">
        <v>1</v>
      </c>
      <c r="N69" s="3"/>
      <c r="O69" s="3"/>
      <c r="P69" s="3"/>
      <c r="Q69" s="3"/>
      <c r="R69" s="3"/>
      <c r="S69" s="3">
        <v>1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>
        <v>28167</v>
      </c>
      <c r="AK69" s="3"/>
      <c r="AL69" s="3"/>
      <c r="AM69" s="3"/>
      <c r="AN69" s="3"/>
      <c r="AO69" s="3"/>
      <c r="AP69" s="3"/>
      <c r="AQ69" s="3"/>
      <c r="AR69" s="3"/>
      <c r="AS69" s="3">
        <v>5575</v>
      </c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>
        <v>28167</v>
      </c>
      <c r="BR69" s="3"/>
      <c r="BS69" s="3"/>
      <c r="BT69" s="3">
        <v>21191</v>
      </c>
      <c r="BU69" s="3"/>
      <c r="BV69" s="3"/>
      <c r="BW69" s="3"/>
      <c r="BX69" s="3"/>
      <c r="BY69" s="3">
        <v>180</v>
      </c>
      <c r="BZ69" s="3">
        <v>6454</v>
      </c>
      <c r="CA69" s="3">
        <v>28167</v>
      </c>
      <c r="CB69" s="3"/>
      <c r="CC69" s="3"/>
      <c r="CD69" s="3"/>
      <c r="CE69" s="3"/>
      <c r="CF69" s="3"/>
      <c r="CG69" s="3">
        <v>25762</v>
      </c>
      <c r="CH69" s="3"/>
      <c r="CI69" s="3">
        <v>1</v>
      </c>
      <c r="CJ69" s="3"/>
      <c r="CK69" s="3"/>
    </row>
    <row r="70" spans="1:89" x14ac:dyDescent="0.35">
      <c r="A70" s="1">
        <v>45107</v>
      </c>
      <c r="B70" t="s">
        <v>1</v>
      </c>
      <c r="C70" t="s">
        <v>106</v>
      </c>
      <c r="D70" t="s">
        <v>231</v>
      </c>
      <c r="E70" t="s">
        <v>232</v>
      </c>
      <c r="F70" s="3">
        <v>1638</v>
      </c>
      <c r="G70" s="3">
        <v>1638</v>
      </c>
      <c r="H70" s="3"/>
      <c r="I70" s="3">
        <v>826</v>
      </c>
      <c r="J70" s="3"/>
      <c r="K70" s="3">
        <v>939</v>
      </c>
      <c r="L70" s="3"/>
      <c r="M70" s="3">
        <v>992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>
        <v>1638</v>
      </c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>
        <v>1424</v>
      </c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>
        <v>1638</v>
      </c>
      <c r="BR70" s="3">
        <v>1225</v>
      </c>
      <c r="BS70" s="3"/>
      <c r="BT70" s="3">
        <v>330</v>
      </c>
      <c r="BU70" s="3"/>
      <c r="BV70" s="3">
        <v>1626</v>
      </c>
      <c r="BW70" s="3"/>
      <c r="BX70" s="3"/>
      <c r="BY70" s="3"/>
      <c r="BZ70" s="3">
        <v>250</v>
      </c>
      <c r="CA70" s="3">
        <v>1638</v>
      </c>
      <c r="CB70" s="3"/>
      <c r="CC70" s="3"/>
      <c r="CD70" s="3">
        <v>1</v>
      </c>
      <c r="CE70" s="3"/>
      <c r="CF70" s="3"/>
      <c r="CG70" s="3"/>
      <c r="CH70" s="3"/>
      <c r="CI70" s="3"/>
      <c r="CJ70" s="3"/>
      <c r="CK70" s="3"/>
    </row>
    <row r="71" spans="1:89" x14ac:dyDescent="0.35">
      <c r="A71" s="1">
        <v>45107</v>
      </c>
      <c r="B71" t="s">
        <v>1</v>
      </c>
      <c r="C71" t="s">
        <v>106</v>
      </c>
      <c r="D71" t="s">
        <v>233</v>
      </c>
      <c r="E71" t="s">
        <v>234</v>
      </c>
      <c r="F71" s="3">
        <v>243</v>
      </c>
      <c r="G71" s="3">
        <v>243</v>
      </c>
      <c r="H71" s="3"/>
      <c r="I71" s="3"/>
      <c r="J71" s="3">
        <v>1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>
        <v>243</v>
      </c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>
        <v>243</v>
      </c>
      <c r="BR71" s="3"/>
      <c r="BS71" s="3"/>
      <c r="BT71" s="3">
        <v>109</v>
      </c>
      <c r="BU71" s="3"/>
      <c r="BV71" s="3"/>
      <c r="BW71" s="3"/>
      <c r="BX71" s="3"/>
      <c r="BY71" s="3"/>
      <c r="BZ71" s="3">
        <v>15</v>
      </c>
      <c r="CA71" s="3">
        <v>243</v>
      </c>
      <c r="CB71" s="3"/>
      <c r="CC71" s="3"/>
      <c r="CD71" s="3"/>
      <c r="CE71" s="3"/>
      <c r="CF71" s="3"/>
      <c r="CG71" s="3"/>
      <c r="CH71" s="3"/>
      <c r="CI71" s="3"/>
      <c r="CJ71" s="3"/>
      <c r="CK71" s="3"/>
    </row>
    <row r="72" spans="1:89" x14ac:dyDescent="0.35">
      <c r="A72" s="1">
        <v>45107</v>
      </c>
      <c r="B72" t="s">
        <v>1</v>
      </c>
      <c r="C72" t="s">
        <v>90</v>
      </c>
      <c r="D72" t="s">
        <v>235</v>
      </c>
      <c r="E72" t="s">
        <v>236</v>
      </c>
      <c r="F72" s="3">
        <v>3069</v>
      </c>
      <c r="G72" s="3">
        <v>3069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>
        <v>2784</v>
      </c>
      <c r="AI72" s="3"/>
      <c r="AJ72" s="3">
        <v>3069</v>
      </c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>
        <v>3069</v>
      </c>
      <c r="BR72" s="3"/>
      <c r="BS72" s="3"/>
      <c r="BT72" s="3">
        <v>1511</v>
      </c>
      <c r="BU72" s="3"/>
      <c r="BV72" s="3">
        <v>206</v>
      </c>
      <c r="BW72" s="3"/>
      <c r="BX72" s="3"/>
      <c r="BY72" s="3"/>
      <c r="BZ72" s="3">
        <v>289</v>
      </c>
      <c r="CA72" s="3">
        <v>3068</v>
      </c>
      <c r="CB72" s="3"/>
      <c r="CC72" s="3"/>
      <c r="CD72" s="3"/>
      <c r="CE72" s="3"/>
      <c r="CF72" s="3"/>
      <c r="CG72" s="3"/>
      <c r="CH72" s="3"/>
      <c r="CI72" s="3"/>
      <c r="CJ72" s="3"/>
      <c r="CK72" s="3"/>
    </row>
    <row r="73" spans="1:89" x14ac:dyDescent="0.35">
      <c r="A73" s="1">
        <v>45107</v>
      </c>
      <c r="B73" t="s">
        <v>1</v>
      </c>
      <c r="C73" t="s">
        <v>93</v>
      </c>
      <c r="D73" t="s">
        <v>237</v>
      </c>
      <c r="E73" t="s">
        <v>238</v>
      </c>
      <c r="F73" s="3">
        <v>360</v>
      </c>
      <c r="G73" s="3">
        <v>360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>
        <v>360</v>
      </c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>
        <v>360</v>
      </c>
      <c r="BR73" s="3"/>
      <c r="BS73" s="3"/>
      <c r="BT73" s="3">
        <v>32</v>
      </c>
      <c r="BU73" s="3"/>
      <c r="BV73" s="3">
        <v>7</v>
      </c>
      <c r="BW73" s="3"/>
      <c r="BX73" s="3"/>
      <c r="BY73" s="3"/>
      <c r="BZ73" s="3">
        <v>29</v>
      </c>
      <c r="CA73" s="3">
        <v>360</v>
      </c>
      <c r="CB73" s="3"/>
      <c r="CC73" s="3"/>
      <c r="CD73" s="3"/>
      <c r="CE73" s="3"/>
      <c r="CF73" s="3"/>
      <c r="CG73" s="3"/>
      <c r="CH73" s="3"/>
      <c r="CI73" s="3"/>
      <c r="CJ73" s="3"/>
      <c r="CK73" s="3"/>
    </row>
    <row r="74" spans="1:89" x14ac:dyDescent="0.35">
      <c r="A74" s="1">
        <v>45107</v>
      </c>
      <c r="B74" t="s">
        <v>1</v>
      </c>
      <c r="C74" t="s">
        <v>106</v>
      </c>
      <c r="D74" t="s">
        <v>239</v>
      </c>
      <c r="E74" t="s">
        <v>240</v>
      </c>
      <c r="F74" s="3">
        <v>1123</v>
      </c>
      <c r="G74" s="3">
        <v>1123</v>
      </c>
      <c r="H74" s="3"/>
      <c r="I74" s="3">
        <v>388</v>
      </c>
      <c r="J74" s="3"/>
      <c r="K74" s="3">
        <v>207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>
        <v>1123</v>
      </c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>
        <v>346</v>
      </c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>
        <v>1123</v>
      </c>
      <c r="BR74" s="3">
        <v>7</v>
      </c>
      <c r="BS74" s="3"/>
      <c r="BT74" s="3">
        <v>421</v>
      </c>
      <c r="BU74" s="3"/>
      <c r="BV74" s="3">
        <v>1111</v>
      </c>
      <c r="BW74" s="3"/>
      <c r="BX74" s="3"/>
      <c r="BY74" s="3"/>
      <c r="BZ74" s="3">
        <v>275</v>
      </c>
      <c r="CA74" s="3">
        <v>1123</v>
      </c>
      <c r="CB74" s="3"/>
      <c r="CC74" s="3"/>
      <c r="CD74" s="3">
        <v>1</v>
      </c>
      <c r="CE74" s="3"/>
      <c r="CF74" s="3"/>
      <c r="CG74" s="3"/>
      <c r="CH74" s="3"/>
      <c r="CI74" s="3"/>
      <c r="CJ74" s="3"/>
      <c r="CK74" s="3"/>
    </row>
    <row r="75" spans="1:89" x14ac:dyDescent="0.35">
      <c r="A75" s="1">
        <v>45107</v>
      </c>
      <c r="B75" t="s">
        <v>1</v>
      </c>
      <c r="C75" t="s">
        <v>93</v>
      </c>
      <c r="D75" t="s">
        <v>241</v>
      </c>
      <c r="E75" t="s">
        <v>242</v>
      </c>
      <c r="F75" s="3">
        <v>510</v>
      </c>
      <c r="G75" s="3">
        <v>510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>
        <v>510</v>
      </c>
      <c r="AK75" s="3"/>
      <c r="AL75" s="3"/>
      <c r="AM75" s="3"/>
      <c r="AN75" s="3"/>
      <c r="AO75" s="3"/>
      <c r="AP75" s="3"/>
      <c r="AQ75" s="3">
        <v>105</v>
      </c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>
        <v>510</v>
      </c>
      <c r="BR75" s="3"/>
      <c r="BS75" s="3"/>
      <c r="BT75" s="3">
        <v>287</v>
      </c>
      <c r="BU75" s="3"/>
      <c r="BV75" s="3"/>
      <c r="BW75" s="3"/>
      <c r="BX75" s="3"/>
      <c r="BY75" s="3"/>
      <c r="BZ75" s="3">
        <v>135</v>
      </c>
      <c r="CA75" s="3">
        <v>510</v>
      </c>
      <c r="CB75" s="3"/>
      <c r="CC75" s="3">
        <v>2</v>
      </c>
      <c r="CD75" s="3"/>
      <c r="CE75" s="3"/>
      <c r="CF75" s="3"/>
      <c r="CG75" s="3"/>
      <c r="CH75" s="3"/>
      <c r="CI75" s="3"/>
      <c r="CJ75" s="3"/>
      <c r="CK75" s="3"/>
    </row>
    <row r="76" spans="1:89" x14ac:dyDescent="0.35">
      <c r="A76" s="1">
        <v>45107</v>
      </c>
      <c r="B76" t="s">
        <v>1</v>
      </c>
      <c r="C76" t="s">
        <v>93</v>
      </c>
      <c r="D76" t="s">
        <v>243</v>
      </c>
      <c r="E76" t="s">
        <v>244</v>
      </c>
      <c r="F76" s="3">
        <v>1773</v>
      </c>
      <c r="G76" s="3">
        <v>1773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>
        <v>1</v>
      </c>
      <c r="AJ76" s="3">
        <v>1773</v>
      </c>
      <c r="AK76" s="3"/>
      <c r="AL76" s="3">
        <v>12</v>
      </c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>
        <v>1773</v>
      </c>
      <c r="BR76" s="3">
        <v>360</v>
      </c>
      <c r="BS76" s="3"/>
      <c r="BT76" s="3">
        <v>41</v>
      </c>
      <c r="BU76" s="3"/>
      <c r="BV76" s="3"/>
      <c r="BW76" s="3"/>
      <c r="BX76" s="3"/>
      <c r="BY76" s="3"/>
      <c r="BZ76" s="3">
        <v>330</v>
      </c>
      <c r="CA76" s="3">
        <v>1773</v>
      </c>
      <c r="CB76" s="3"/>
      <c r="CC76" s="3"/>
      <c r="CD76" s="3"/>
      <c r="CE76" s="3"/>
      <c r="CF76" s="3"/>
      <c r="CG76" s="3"/>
      <c r="CH76" s="3"/>
      <c r="CI76" s="3"/>
      <c r="CJ76" s="3"/>
      <c r="CK76" s="3"/>
    </row>
    <row r="77" spans="1:89" x14ac:dyDescent="0.35">
      <c r="A77" s="1">
        <v>45107</v>
      </c>
      <c r="B77" t="s">
        <v>1</v>
      </c>
      <c r="C77" t="s">
        <v>90</v>
      </c>
      <c r="D77" t="s">
        <v>245</v>
      </c>
      <c r="E77" t="s">
        <v>246</v>
      </c>
      <c r="F77" s="3">
        <v>22180</v>
      </c>
      <c r="G77" s="3">
        <v>22180</v>
      </c>
      <c r="H77" s="3"/>
      <c r="I77" s="3"/>
      <c r="J77" s="3">
        <v>2080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>
        <v>2790</v>
      </c>
      <c r="AH77" s="3"/>
      <c r="AI77" s="3"/>
      <c r="AJ77" s="3">
        <v>22180</v>
      </c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>
        <v>22180</v>
      </c>
      <c r="BR77" s="3"/>
      <c r="BS77" s="3"/>
      <c r="BT77" s="3">
        <v>18592</v>
      </c>
      <c r="BU77" s="3">
        <v>1</v>
      </c>
      <c r="BV77" s="3"/>
      <c r="BW77" s="3"/>
      <c r="BX77" s="3">
        <v>1</v>
      </c>
      <c r="BY77" s="3"/>
      <c r="BZ77" s="3">
        <v>10881</v>
      </c>
      <c r="CA77" s="3">
        <v>22180</v>
      </c>
      <c r="CB77" s="3"/>
      <c r="CC77" s="3">
        <v>1</v>
      </c>
      <c r="CD77" s="3"/>
      <c r="CE77" s="3"/>
      <c r="CF77" s="3"/>
      <c r="CG77" s="3">
        <v>21497</v>
      </c>
      <c r="CH77" s="3"/>
      <c r="CI77" s="3">
        <v>7</v>
      </c>
      <c r="CJ77" s="3">
        <v>249</v>
      </c>
      <c r="CK77" s="3"/>
    </row>
    <row r="78" spans="1:89" x14ac:dyDescent="0.35">
      <c r="A78" s="1">
        <v>45107</v>
      </c>
      <c r="B78" t="s">
        <v>1</v>
      </c>
      <c r="C78" t="s">
        <v>90</v>
      </c>
      <c r="D78" t="s">
        <v>247</v>
      </c>
      <c r="E78" t="s">
        <v>248</v>
      </c>
      <c r="F78" s="3">
        <v>1440</v>
      </c>
      <c r="G78" s="3">
        <v>1440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>
        <v>457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>
        <v>1438</v>
      </c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>
        <v>1439</v>
      </c>
      <c r="BR78" s="3"/>
      <c r="BS78" s="3"/>
      <c r="BT78" s="3">
        <v>250</v>
      </c>
      <c r="BU78" s="3"/>
      <c r="BV78" s="3"/>
      <c r="BW78" s="3"/>
      <c r="BX78" s="3"/>
      <c r="BY78" s="3"/>
      <c r="BZ78" s="3">
        <v>133</v>
      </c>
      <c r="CA78" s="3">
        <v>1439</v>
      </c>
      <c r="CB78" s="3"/>
      <c r="CC78" s="3"/>
      <c r="CD78" s="3"/>
      <c r="CE78" s="3"/>
      <c r="CF78" s="3"/>
      <c r="CG78" s="3"/>
      <c r="CH78" s="3"/>
      <c r="CI78" s="3"/>
      <c r="CJ78" s="3"/>
      <c r="CK78" s="3"/>
    </row>
    <row r="79" spans="1:89" x14ac:dyDescent="0.35">
      <c r="A79" s="1">
        <v>45107</v>
      </c>
      <c r="B79" t="s">
        <v>1</v>
      </c>
      <c r="C79" t="s">
        <v>90</v>
      </c>
      <c r="D79" t="s">
        <v>249</v>
      </c>
      <c r="E79" t="s">
        <v>250</v>
      </c>
      <c r="F79" s="3">
        <v>20622</v>
      </c>
      <c r="G79" s="3">
        <v>20622</v>
      </c>
      <c r="H79" s="3"/>
      <c r="I79" s="3"/>
      <c r="J79" s="3">
        <v>4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>
        <v>1</v>
      </c>
      <c r="AD79" s="3"/>
      <c r="AE79" s="3"/>
      <c r="AF79" s="3"/>
      <c r="AG79" s="3"/>
      <c r="AH79" s="3"/>
      <c r="AI79" s="3"/>
      <c r="AJ79" s="3">
        <v>20622</v>
      </c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>
        <v>1</v>
      </c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>
        <v>20622</v>
      </c>
      <c r="BR79" s="3"/>
      <c r="BS79" s="3"/>
      <c r="BT79" s="3">
        <v>11692</v>
      </c>
      <c r="BU79" s="3"/>
      <c r="BV79" s="3"/>
      <c r="BW79" s="3"/>
      <c r="BX79" s="3">
        <v>2</v>
      </c>
      <c r="BY79" s="3"/>
      <c r="BZ79" s="3">
        <v>9248</v>
      </c>
      <c r="CA79" s="3">
        <v>20622</v>
      </c>
      <c r="CB79" s="3"/>
      <c r="CC79" s="3"/>
      <c r="CD79" s="3"/>
      <c r="CE79" s="3"/>
      <c r="CF79" s="3"/>
      <c r="CG79" s="3">
        <v>20356</v>
      </c>
      <c r="CH79" s="3"/>
      <c r="CI79" s="3">
        <v>25</v>
      </c>
      <c r="CJ79" s="3"/>
      <c r="CK79" s="3"/>
    </row>
    <row r="80" spans="1:89" x14ac:dyDescent="0.35">
      <c r="A80" s="1">
        <v>45107</v>
      </c>
      <c r="B80" t="s">
        <v>1</v>
      </c>
      <c r="C80" t="s">
        <v>90</v>
      </c>
      <c r="D80" t="s">
        <v>251</v>
      </c>
      <c r="E80" t="s">
        <v>252</v>
      </c>
      <c r="F80" s="3">
        <v>21185</v>
      </c>
      <c r="G80" s="3">
        <v>21185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>
        <v>21185</v>
      </c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>
        <v>912</v>
      </c>
      <c r="BP80" s="3"/>
      <c r="BQ80" s="3">
        <v>21185</v>
      </c>
      <c r="BR80" s="3"/>
      <c r="BS80" s="3"/>
      <c r="BT80" s="3">
        <v>13116</v>
      </c>
      <c r="BU80" s="3"/>
      <c r="BV80" s="3"/>
      <c r="BW80" s="3"/>
      <c r="BX80" s="3"/>
      <c r="BY80" s="3"/>
      <c r="BZ80" s="3">
        <v>5704</v>
      </c>
      <c r="CA80" s="3">
        <v>21185</v>
      </c>
      <c r="CB80" s="3"/>
      <c r="CC80" s="3"/>
      <c r="CD80" s="3"/>
      <c r="CE80" s="3"/>
      <c r="CF80" s="3"/>
      <c r="CG80" s="3">
        <v>20724</v>
      </c>
      <c r="CH80" s="3"/>
      <c r="CI80" s="3">
        <v>1</v>
      </c>
      <c r="CJ80" s="3"/>
      <c r="CK80" s="3"/>
    </row>
    <row r="81" spans="1:89" x14ac:dyDescent="0.35">
      <c r="A81" s="1">
        <v>45107</v>
      </c>
      <c r="B81" t="s">
        <v>1</v>
      </c>
      <c r="C81" t="s">
        <v>90</v>
      </c>
      <c r="D81" t="s">
        <v>253</v>
      </c>
      <c r="E81" t="s">
        <v>254</v>
      </c>
      <c r="F81" s="3">
        <v>2210</v>
      </c>
      <c r="G81" s="3">
        <v>2210</v>
      </c>
      <c r="H81" s="3"/>
      <c r="I81" s="3"/>
      <c r="J81" s="3"/>
      <c r="K81" s="3"/>
      <c r="L81" s="3"/>
      <c r="M81" s="3">
        <v>13</v>
      </c>
      <c r="N81" s="3"/>
      <c r="O81" s="3"/>
      <c r="P81" s="3">
        <v>2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>
        <v>3</v>
      </c>
      <c r="AD81" s="3"/>
      <c r="AE81" s="3"/>
      <c r="AF81" s="3"/>
      <c r="AG81" s="3"/>
      <c r="AH81" s="3"/>
      <c r="AI81" s="3"/>
      <c r="AJ81" s="3">
        <v>2210</v>
      </c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>
        <v>1</v>
      </c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>
        <v>2210</v>
      </c>
      <c r="BR81" s="3"/>
      <c r="BS81" s="3"/>
      <c r="BT81" s="3">
        <v>842</v>
      </c>
      <c r="BU81" s="3"/>
      <c r="BV81" s="3"/>
      <c r="BW81" s="3"/>
      <c r="BX81" s="3">
        <v>2</v>
      </c>
      <c r="BY81" s="3"/>
      <c r="BZ81" s="3">
        <v>1232</v>
      </c>
      <c r="CA81" s="3">
        <v>2210</v>
      </c>
      <c r="CB81" s="3"/>
      <c r="CC81" s="3"/>
      <c r="CD81" s="3"/>
      <c r="CE81" s="3"/>
      <c r="CF81" s="3"/>
      <c r="CG81" s="3">
        <v>1987</v>
      </c>
      <c r="CH81" s="3"/>
      <c r="CI81" s="3">
        <v>81</v>
      </c>
      <c r="CJ81" s="3"/>
      <c r="CK81" s="3"/>
    </row>
    <row r="82" spans="1:89" x14ac:dyDescent="0.35">
      <c r="A82" s="1">
        <v>45107</v>
      </c>
      <c r="B82" t="s">
        <v>1</v>
      </c>
      <c r="C82" t="s">
        <v>93</v>
      </c>
      <c r="D82" t="s">
        <v>255</v>
      </c>
      <c r="E82" t="s">
        <v>256</v>
      </c>
      <c r="F82" s="3">
        <v>6660</v>
      </c>
      <c r="G82" s="3">
        <v>6660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>
        <v>6660</v>
      </c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>
        <v>6660</v>
      </c>
      <c r="BR82" s="3"/>
      <c r="BS82" s="3"/>
      <c r="BT82" s="3">
        <v>5133</v>
      </c>
      <c r="BU82" s="3"/>
      <c r="BV82" s="3"/>
      <c r="BW82" s="3"/>
      <c r="BX82" s="3"/>
      <c r="BY82" s="3"/>
      <c r="BZ82" s="3">
        <v>853</v>
      </c>
      <c r="CA82" s="3">
        <v>6584</v>
      </c>
      <c r="CB82" s="3"/>
      <c r="CC82" s="3">
        <v>231</v>
      </c>
      <c r="CD82" s="3"/>
      <c r="CE82" s="3"/>
      <c r="CF82" s="3"/>
      <c r="CG82" s="3">
        <v>4913</v>
      </c>
      <c r="CH82" s="3"/>
      <c r="CI82" s="3"/>
      <c r="CJ82" s="3"/>
      <c r="CK82" s="3"/>
    </row>
    <row r="83" spans="1:89" x14ac:dyDescent="0.35">
      <c r="A83" s="1">
        <v>45107</v>
      </c>
      <c r="B83" t="s">
        <v>1</v>
      </c>
      <c r="C83" t="s">
        <v>93</v>
      </c>
      <c r="D83" t="s">
        <v>257</v>
      </c>
      <c r="E83" t="s">
        <v>258</v>
      </c>
      <c r="F83" s="3">
        <v>208</v>
      </c>
      <c r="G83" s="3">
        <v>208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>
        <v>17</v>
      </c>
      <c r="S83" s="3"/>
      <c r="T83" s="3"/>
      <c r="U83" s="3"/>
      <c r="V83" s="3"/>
      <c r="W83" s="3"/>
      <c r="X83" s="3"/>
      <c r="Y83" s="3"/>
      <c r="Z83" s="3">
        <v>11</v>
      </c>
      <c r="AA83" s="3"/>
      <c r="AB83" s="3"/>
      <c r="AC83" s="3"/>
      <c r="AD83" s="3"/>
      <c r="AE83" s="3"/>
      <c r="AF83" s="3"/>
      <c r="AG83" s="3"/>
      <c r="AH83" s="3"/>
      <c r="AI83" s="3"/>
      <c r="AJ83" s="3">
        <v>208</v>
      </c>
      <c r="AK83" s="3"/>
      <c r="AL83" s="3"/>
      <c r="AM83" s="3"/>
      <c r="AN83" s="3"/>
      <c r="AO83" s="3"/>
      <c r="AP83" s="3"/>
      <c r="AQ83" s="3">
        <v>1</v>
      </c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>
        <v>122</v>
      </c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>
        <v>208</v>
      </c>
      <c r="BR83" s="3">
        <v>31</v>
      </c>
      <c r="BS83" s="3"/>
      <c r="BT83" s="3">
        <v>96</v>
      </c>
      <c r="BU83" s="3"/>
      <c r="BV83" s="3">
        <v>146</v>
      </c>
      <c r="BW83" s="3"/>
      <c r="BX83" s="3"/>
      <c r="BY83" s="3"/>
      <c r="BZ83" s="3">
        <v>7</v>
      </c>
      <c r="CA83" s="3">
        <v>208</v>
      </c>
      <c r="CB83" s="3"/>
      <c r="CC83" s="3">
        <v>2</v>
      </c>
      <c r="CD83" s="3"/>
      <c r="CE83" s="3"/>
      <c r="CF83" s="3"/>
      <c r="CG83" s="3"/>
      <c r="CH83" s="3"/>
      <c r="CI83" s="3"/>
      <c r="CJ83" s="3"/>
      <c r="CK83" s="3"/>
    </row>
    <row r="84" spans="1:89" x14ac:dyDescent="0.35">
      <c r="A84" s="1">
        <v>45107</v>
      </c>
      <c r="B84" t="s">
        <v>1</v>
      </c>
      <c r="C84" t="s">
        <v>106</v>
      </c>
      <c r="D84" t="s">
        <v>259</v>
      </c>
      <c r="E84" t="s">
        <v>260</v>
      </c>
      <c r="F84" s="3">
        <v>360</v>
      </c>
      <c r="G84" s="3">
        <v>360</v>
      </c>
      <c r="H84" s="3"/>
      <c r="I84" s="3"/>
      <c r="J84" s="3"/>
      <c r="K84" s="3"/>
      <c r="L84" s="3"/>
      <c r="M84" s="3">
        <v>258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>
        <v>360</v>
      </c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>
        <v>360</v>
      </c>
      <c r="BR84" s="3"/>
      <c r="BS84" s="3"/>
      <c r="BT84" s="3">
        <v>1</v>
      </c>
      <c r="BU84" s="3"/>
      <c r="BV84" s="3">
        <v>6</v>
      </c>
      <c r="BW84" s="3"/>
      <c r="BX84" s="3"/>
      <c r="BY84" s="3"/>
      <c r="BZ84" s="3">
        <v>7</v>
      </c>
      <c r="CA84" s="3">
        <v>360</v>
      </c>
      <c r="CB84" s="3"/>
      <c r="CC84" s="3"/>
      <c r="CD84" s="3"/>
      <c r="CE84" s="3"/>
      <c r="CF84" s="3"/>
      <c r="CG84" s="3"/>
      <c r="CH84" s="3"/>
      <c r="CI84" s="3"/>
      <c r="CJ84" s="3"/>
      <c r="CK84" s="3"/>
    </row>
    <row r="85" spans="1:89" x14ac:dyDescent="0.35">
      <c r="A85" s="1">
        <v>45107</v>
      </c>
      <c r="B85" t="s">
        <v>1</v>
      </c>
      <c r="C85" t="s">
        <v>93</v>
      </c>
      <c r="D85" t="s">
        <v>261</v>
      </c>
      <c r="E85" t="s">
        <v>262</v>
      </c>
      <c r="F85" s="3">
        <v>2956</v>
      </c>
      <c r="G85" s="3">
        <v>2956</v>
      </c>
      <c r="H85" s="3"/>
      <c r="I85" s="3"/>
      <c r="J85" s="3"/>
      <c r="K85" s="3"/>
      <c r="L85" s="3"/>
      <c r="M85" s="3">
        <v>1039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>
        <v>964</v>
      </c>
      <c r="AA85" s="3"/>
      <c r="AB85" s="3"/>
      <c r="AC85" s="3"/>
      <c r="AD85" s="3"/>
      <c r="AE85" s="3"/>
      <c r="AF85" s="3"/>
      <c r="AG85" s="3"/>
      <c r="AH85" s="3"/>
      <c r="AI85" s="3">
        <v>1</v>
      </c>
      <c r="AJ85" s="3">
        <v>2956</v>
      </c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>
        <v>2956</v>
      </c>
      <c r="BR85" s="3">
        <v>2633</v>
      </c>
      <c r="BS85" s="3">
        <v>1144</v>
      </c>
      <c r="BT85" s="3">
        <v>164</v>
      </c>
      <c r="BU85" s="3"/>
      <c r="BV85" s="3"/>
      <c r="BW85" s="3"/>
      <c r="BX85" s="3"/>
      <c r="BY85" s="3"/>
      <c r="BZ85" s="3">
        <v>417</v>
      </c>
      <c r="CA85" s="3">
        <v>2956</v>
      </c>
      <c r="CB85" s="3"/>
      <c r="CC85" s="3">
        <v>5</v>
      </c>
      <c r="CD85" s="3"/>
      <c r="CE85" s="3"/>
      <c r="CF85" s="3"/>
      <c r="CG85" s="3"/>
      <c r="CH85" s="3"/>
      <c r="CI85" s="3"/>
      <c r="CJ85" s="3"/>
      <c r="CK85" s="3"/>
    </row>
    <row r="86" spans="1:89" x14ac:dyDescent="0.35">
      <c r="A86" s="1">
        <v>45107</v>
      </c>
      <c r="B86" t="s">
        <v>1</v>
      </c>
      <c r="C86" t="s">
        <v>90</v>
      </c>
      <c r="D86" t="s">
        <v>263</v>
      </c>
      <c r="E86" t="s">
        <v>264</v>
      </c>
      <c r="F86" s="3">
        <v>43006</v>
      </c>
      <c r="G86" s="3">
        <v>43006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>
        <v>1</v>
      </c>
      <c r="AD86" s="3"/>
      <c r="AE86" s="3"/>
      <c r="AF86" s="3"/>
      <c r="AG86" s="3"/>
      <c r="AH86" s="3"/>
      <c r="AI86" s="3"/>
      <c r="AJ86" s="3">
        <v>43006</v>
      </c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>
        <v>174</v>
      </c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>
        <v>43</v>
      </c>
      <c r="BO86" s="3"/>
      <c r="BP86" s="3"/>
      <c r="BQ86" s="3">
        <v>43006</v>
      </c>
      <c r="BR86" s="3"/>
      <c r="BS86" s="3"/>
      <c r="BT86" s="3">
        <v>31516</v>
      </c>
      <c r="BU86" s="3"/>
      <c r="BV86" s="3"/>
      <c r="BW86" s="3"/>
      <c r="BX86" s="3"/>
      <c r="BY86" s="3"/>
      <c r="BZ86" s="3">
        <v>8260</v>
      </c>
      <c r="CA86" s="3">
        <v>43001</v>
      </c>
      <c r="CB86" s="3"/>
      <c r="CC86" s="3"/>
      <c r="CD86" s="3"/>
      <c r="CE86" s="3"/>
      <c r="CF86" s="3"/>
      <c r="CG86" s="3">
        <v>42178</v>
      </c>
      <c r="CH86" s="3"/>
      <c r="CI86" s="3">
        <v>8</v>
      </c>
      <c r="CJ86" s="3"/>
      <c r="CK86" s="3"/>
    </row>
    <row r="87" spans="1:89" x14ac:dyDescent="0.35">
      <c r="A87" s="1">
        <v>45107</v>
      </c>
      <c r="B87" t="s">
        <v>1</v>
      </c>
      <c r="C87" t="s">
        <v>90</v>
      </c>
      <c r="D87" t="s">
        <v>265</v>
      </c>
      <c r="E87" t="s">
        <v>266</v>
      </c>
      <c r="F87" s="3">
        <v>1043</v>
      </c>
      <c r="G87" s="3">
        <v>1043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>
        <v>1043</v>
      </c>
      <c r="AK87" s="3"/>
      <c r="AL87" s="3"/>
      <c r="AM87" s="3"/>
      <c r="AN87" s="3">
        <v>48</v>
      </c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>
        <v>779</v>
      </c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>
        <v>1043</v>
      </c>
      <c r="BR87" s="3"/>
      <c r="BS87" s="3"/>
      <c r="BT87" s="3">
        <v>921</v>
      </c>
      <c r="BU87" s="3"/>
      <c r="BV87" s="3"/>
      <c r="BW87" s="3"/>
      <c r="BX87" s="3"/>
      <c r="BY87" s="3"/>
      <c r="BZ87" s="3">
        <v>103</v>
      </c>
      <c r="CA87" s="3">
        <v>1043</v>
      </c>
      <c r="CB87" s="3"/>
      <c r="CC87" s="3"/>
      <c r="CD87" s="3"/>
      <c r="CE87" s="3">
        <v>122</v>
      </c>
      <c r="CF87" s="3"/>
      <c r="CG87" s="3">
        <v>895</v>
      </c>
      <c r="CH87" s="3"/>
      <c r="CI87" s="3"/>
      <c r="CJ87" s="3">
        <v>1043</v>
      </c>
      <c r="CK87" s="3"/>
    </row>
    <row r="88" spans="1:89" x14ac:dyDescent="0.35">
      <c r="A88" s="1">
        <v>45107</v>
      </c>
      <c r="B88" t="s">
        <v>1</v>
      </c>
      <c r="C88" t="s">
        <v>90</v>
      </c>
      <c r="D88" t="s">
        <v>267</v>
      </c>
      <c r="E88" t="s">
        <v>268</v>
      </c>
      <c r="F88" s="3">
        <v>27877</v>
      </c>
      <c r="G88" s="3">
        <v>27877</v>
      </c>
      <c r="H88" s="3"/>
      <c r="I88" s="3"/>
      <c r="J88" s="3">
        <v>6597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>
        <v>27877</v>
      </c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>
        <v>1</v>
      </c>
      <c r="BO88" s="3"/>
      <c r="BP88" s="3"/>
      <c r="BQ88" s="3">
        <v>27877</v>
      </c>
      <c r="BR88" s="3"/>
      <c r="BS88" s="3"/>
      <c r="BT88" s="3">
        <v>21810</v>
      </c>
      <c r="BU88" s="3"/>
      <c r="BV88" s="3">
        <v>22039</v>
      </c>
      <c r="BW88" s="3"/>
      <c r="BX88" s="3">
        <v>1</v>
      </c>
      <c r="BY88" s="3"/>
      <c r="BZ88" s="3">
        <v>5686</v>
      </c>
      <c r="CA88" s="3">
        <v>27877</v>
      </c>
      <c r="CB88" s="3"/>
      <c r="CC88" s="3">
        <v>3</v>
      </c>
      <c r="CD88" s="3"/>
      <c r="CE88" s="3"/>
      <c r="CF88" s="3">
        <v>6</v>
      </c>
      <c r="CG88" s="3">
        <v>24313</v>
      </c>
      <c r="CH88" s="3"/>
      <c r="CI88" s="3"/>
      <c r="CJ88" s="3"/>
      <c r="CK88" s="3"/>
    </row>
    <row r="89" spans="1:89" x14ac:dyDescent="0.35">
      <c r="A89" s="1">
        <v>45107</v>
      </c>
      <c r="B89" t="s">
        <v>1</v>
      </c>
      <c r="C89" t="s">
        <v>93</v>
      </c>
      <c r="D89" t="s">
        <v>269</v>
      </c>
      <c r="E89" t="s">
        <v>270</v>
      </c>
      <c r="F89" s="3">
        <v>552</v>
      </c>
      <c r="G89" s="3">
        <v>552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>
        <v>552</v>
      </c>
      <c r="AK89" s="3"/>
      <c r="AL89" s="3"/>
      <c r="AM89" s="3"/>
      <c r="AN89" s="3"/>
      <c r="AO89" s="3"/>
      <c r="AP89" s="3"/>
      <c r="AQ89" s="3">
        <v>32</v>
      </c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>
        <v>552</v>
      </c>
      <c r="BR89" s="3">
        <v>5</v>
      </c>
      <c r="BS89" s="3"/>
      <c r="BT89" s="3">
        <v>40</v>
      </c>
      <c r="BU89" s="3"/>
      <c r="BV89" s="3"/>
      <c r="BW89" s="3"/>
      <c r="BX89" s="3"/>
      <c r="BY89" s="3"/>
      <c r="BZ89" s="3">
        <v>142</v>
      </c>
      <c r="CA89" s="3">
        <v>552</v>
      </c>
      <c r="CB89" s="3"/>
      <c r="CC89" s="3"/>
      <c r="CD89" s="3"/>
      <c r="CE89" s="3"/>
      <c r="CF89" s="3"/>
      <c r="CG89" s="3"/>
      <c r="CH89" s="3"/>
      <c r="CI89" s="3"/>
      <c r="CJ89" s="3">
        <v>15</v>
      </c>
      <c r="CK89" s="3"/>
    </row>
    <row r="90" spans="1:89" x14ac:dyDescent="0.35">
      <c r="A90" s="1">
        <v>45107</v>
      </c>
      <c r="B90" t="s">
        <v>1</v>
      </c>
      <c r="C90" t="s">
        <v>93</v>
      </c>
      <c r="D90" t="s">
        <v>271</v>
      </c>
      <c r="E90" t="s">
        <v>272</v>
      </c>
      <c r="F90" s="3">
        <v>7016</v>
      </c>
      <c r="G90" s="3">
        <v>7016</v>
      </c>
      <c r="H90" s="3"/>
      <c r="I90" s="3"/>
      <c r="J90" s="3">
        <v>2191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>
        <v>7015</v>
      </c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>
        <v>16</v>
      </c>
      <c r="BI90" s="3"/>
      <c r="BJ90" s="3"/>
      <c r="BK90" s="3"/>
      <c r="BL90" s="3"/>
      <c r="BM90" s="3"/>
      <c r="BN90" s="3"/>
      <c r="BO90" s="3"/>
      <c r="BP90" s="3"/>
      <c r="BQ90" s="3">
        <v>7016</v>
      </c>
      <c r="BR90" s="3"/>
      <c r="BS90" s="3"/>
      <c r="BT90" s="3">
        <v>3825</v>
      </c>
      <c r="BU90" s="3"/>
      <c r="BV90" s="3"/>
      <c r="BW90" s="3"/>
      <c r="BX90" s="3"/>
      <c r="BY90" s="3"/>
      <c r="BZ90" s="3">
        <v>402</v>
      </c>
      <c r="CA90" s="3">
        <v>7000</v>
      </c>
      <c r="CB90" s="3"/>
      <c r="CC90" s="3"/>
      <c r="CD90" s="3"/>
      <c r="CE90" s="3"/>
      <c r="CF90" s="3"/>
      <c r="CG90" s="3">
        <v>1438</v>
      </c>
      <c r="CH90" s="3"/>
      <c r="CI90" s="3"/>
      <c r="CJ90" s="3"/>
      <c r="CK90" s="3"/>
    </row>
    <row r="91" spans="1:89" x14ac:dyDescent="0.35">
      <c r="A91" s="1">
        <v>45107</v>
      </c>
      <c r="B91" t="s">
        <v>1</v>
      </c>
      <c r="C91" t="s">
        <v>93</v>
      </c>
      <c r="D91" t="s">
        <v>273</v>
      </c>
      <c r="E91" t="s">
        <v>274</v>
      </c>
      <c r="F91" s="3">
        <v>443</v>
      </c>
      <c r="G91" s="3">
        <v>443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>
        <v>443</v>
      </c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>
        <v>443</v>
      </c>
      <c r="BR91" s="3"/>
      <c r="BS91" s="3"/>
      <c r="BT91" s="3">
        <v>16</v>
      </c>
      <c r="BU91" s="3"/>
      <c r="BV91" s="3"/>
      <c r="BW91" s="3"/>
      <c r="BX91" s="3"/>
      <c r="BY91" s="3"/>
      <c r="BZ91" s="3">
        <v>51</v>
      </c>
      <c r="CA91" s="3">
        <v>443</v>
      </c>
      <c r="CB91" s="3"/>
      <c r="CC91" s="3"/>
      <c r="CD91" s="3"/>
      <c r="CE91" s="3"/>
      <c r="CF91" s="3"/>
      <c r="CG91" s="3"/>
      <c r="CH91" s="3"/>
      <c r="CI91" s="3"/>
      <c r="CJ91" s="3"/>
      <c r="CK91" s="3"/>
    </row>
    <row r="92" spans="1:89" x14ac:dyDescent="0.35">
      <c r="A92" s="1">
        <v>45107</v>
      </c>
      <c r="B92" t="s">
        <v>1</v>
      </c>
      <c r="C92" t="s">
        <v>93</v>
      </c>
      <c r="D92" t="s">
        <v>275</v>
      </c>
      <c r="E92" t="s">
        <v>276</v>
      </c>
      <c r="F92" s="3">
        <v>4749</v>
      </c>
      <c r="G92" s="3">
        <v>4749</v>
      </c>
      <c r="H92" s="3"/>
      <c r="I92" s="3"/>
      <c r="J92" s="3"/>
      <c r="K92" s="3"/>
      <c r="L92" s="3"/>
      <c r="M92" s="3">
        <v>4188</v>
      </c>
      <c r="N92" s="3"/>
      <c r="O92" s="3"/>
      <c r="P92" s="3"/>
      <c r="Q92" s="3"/>
      <c r="R92" s="3"/>
      <c r="S92" s="3"/>
      <c r="T92" s="3">
        <v>219</v>
      </c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>
        <v>4749</v>
      </c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>
        <v>4749</v>
      </c>
      <c r="BR92" s="3"/>
      <c r="BS92" s="3"/>
      <c r="BT92" s="3">
        <v>3267</v>
      </c>
      <c r="BU92" s="3"/>
      <c r="BV92" s="3">
        <v>3115</v>
      </c>
      <c r="BW92" s="3"/>
      <c r="BX92" s="3"/>
      <c r="BY92" s="3"/>
      <c r="BZ92" s="3">
        <v>550</v>
      </c>
      <c r="CA92" s="3">
        <v>4729</v>
      </c>
      <c r="CB92" s="3"/>
      <c r="CC92" s="3">
        <v>62</v>
      </c>
      <c r="CD92" s="3"/>
      <c r="CE92" s="3"/>
      <c r="CF92" s="3">
        <v>247</v>
      </c>
      <c r="CG92" s="3"/>
      <c r="CH92" s="3"/>
      <c r="CI92" s="3"/>
      <c r="CJ92" s="3"/>
      <c r="CK92" s="3"/>
    </row>
    <row r="93" spans="1:89" x14ac:dyDescent="0.35">
      <c r="A93" s="1">
        <v>45107</v>
      </c>
      <c r="B93" t="s">
        <v>1</v>
      </c>
      <c r="C93" t="s">
        <v>90</v>
      </c>
      <c r="D93" t="s">
        <v>277</v>
      </c>
      <c r="E93" t="s">
        <v>278</v>
      </c>
      <c r="F93" s="3">
        <v>2224</v>
      </c>
      <c r="G93" s="3">
        <v>2224</v>
      </c>
      <c r="H93" s="3"/>
      <c r="I93" s="3"/>
      <c r="J93" s="3"/>
      <c r="K93" s="3"/>
      <c r="L93" s="3"/>
      <c r="M93" s="3">
        <v>1354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>
        <v>2224</v>
      </c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>
        <v>1689</v>
      </c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>
        <v>2224</v>
      </c>
      <c r="BR93" s="3">
        <v>1276</v>
      </c>
      <c r="BS93" s="3"/>
      <c r="BT93" s="3">
        <v>27</v>
      </c>
      <c r="BU93" s="3"/>
      <c r="BV93" s="3"/>
      <c r="BW93" s="3"/>
      <c r="BX93" s="3"/>
      <c r="BY93" s="3"/>
      <c r="BZ93" s="3">
        <v>389</v>
      </c>
      <c r="CA93" s="3">
        <v>2224</v>
      </c>
      <c r="CB93" s="3"/>
      <c r="CC93" s="3"/>
      <c r="CD93" s="3"/>
      <c r="CE93" s="3"/>
      <c r="CF93" s="3"/>
      <c r="CG93" s="3"/>
      <c r="CH93" s="3"/>
      <c r="CI93" s="3"/>
      <c r="CJ93" s="3">
        <v>2210</v>
      </c>
      <c r="CK93" s="3"/>
    </row>
    <row r="94" spans="1:89" x14ac:dyDescent="0.35">
      <c r="A94" s="1">
        <v>45107</v>
      </c>
      <c r="B94" t="s">
        <v>1</v>
      </c>
      <c r="C94" t="s">
        <v>117</v>
      </c>
      <c r="D94" t="s">
        <v>279</v>
      </c>
      <c r="E94" t="s">
        <v>280</v>
      </c>
      <c r="F94" s="3">
        <v>2367</v>
      </c>
      <c r="G94" s="3">
        <v>2367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>
        <v>2367</v>
      </c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>
        <v>6</v>
      </c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>
        <v>703</v>
      </c>
      <c r="BM94" s="3"/>
      <c r="BN94" s="3"/>
      <c r="BO94" s="3"/>
      <c r="BP94" s="3"/>
      <c r="BQ94" s="3">
        <v>2367</v>
      </c>
      <c r="BR94" s="3">
        <v>275</v>
      </c>
      <c r="BS94" s="3"/>
      <c r="BT94" s="3">
        <v>40</v>
      </c>
      <c r="BU94" s="3"/>
      <c r="BV94" s="3"/>
      <c r="BW94" s="3"/>
      <c r="BX94" s="3"/>
      <c r="BY94" s="3"/>
      <c r="BZ94" s="3">
        <v>138</v>
      </c>
      <c r="CA94" s="3">
        <v>2356</v>
      </c>
      <c r="CB94" s="3"/>
      <c r="CC94" s="3"/>
      <c r="CD94" s="3"/>
      <c r="CE94" s="3"/>
      <c r="CF94" s="3"/>
      <c r="CG94" s="3"/>
      <c r="CH94" s="3"/>
      <c r="CI94" s="3"/>
      <c r="CJ94" s="3"/>
      <c r="CK94" s="3"/>
    </row>
    <row r="95" spans="1:89" x14ac:dyDescent="0.35">
      <c r="A95" s="1">
        <v>45107</v>
      </c>
      <c r="B95" t="s">
        <v>1</v>
      </c>
      <c r="C95" t="s">
        <v>106</v>
      </c>
      <c r="D95" t="s">
        <v>281</v>
      </c>
      <c r="E95" t="s">
        <v>282</v>
      </c>
      <c r="F95" s="3">
        <v>1057</v>
      </c>
      <c r="G95" s="3">
        <v>1057</v>
      </c>
      <c r="H95" s="3"/>
      <c r="I95" s="3"/>
      <c r="J95" s="3">
        <v>11</v>
      </c>
      <c r="K95" s="3"/>
      <c r="L95" s="3"/>
      <c r="M95" s="3">
        <v>129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>
        <v>1057</v>
      </c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>
        <v>1057</v>
      </c>
      <c r="BR95" s="3"/>
      <c r="BS95" s="3"/>
      <c r="BT95" s="3">
        <v>445</v>
      </c>
      <c r="BU95" s="3"/>
      <c r="BV95" s="3">
        <v>670</v>
      </c>
      <c r="BW95" s="3"/>
      <c r="BX95" s="3"/>
      <c r="BY95" s="3"/>
      <c r="BZ95" s="3">
        <v>83</v>
      </c>
      <c r="CA95" s="3">
        <v>1057</v>
      </c>
      <c r="CB95" s="3"/>
      <c r="CC95" s="3"/>
      <c r="CD95" s="3"/>
      <c r="CE95" s="3"/>
      <c r="CF95" s="3"/>
      <c r="CG95" s="3"/>
      <c r="CH95" s="3"/>
      <c r="CI95" s="3"/>
      <c r="CJ95" s="3"/>
      <c r="CK95" s="3"/>
    </row>
    <row r="96" spans="1:89" x14ac:dyDescent="0.35">
      <c r="A96" s="1">
        <v>45107</v>
      </c>
      <c r="B96" t="s">
        <v>1</v>
      </c>
      <c r="C96" t="s">
        <v>106</v>
      </c>
      <c r="D96" t="s">
        <v>283</v>
      </c>
      <c r="E96" t="s">
        <v>284</v>
      </c>
      <c r="F96" s="3">
        <v>1106</v>
      </c>
      <c r="G96" s="3">
        <v>1106</v>
      </c>
      <c r="H96" s="3"/>
      <c r="I96" s="3">
        <v>656</v>
      </c>
      <c r="J96" s="3"/>
      <c r="K96" s="3">
        <v>380</v>
      </c>
      <c r="L96" s="3"/>
      <c r="M96" s="3">
        <v>684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>
        <v>1106</v>
      </c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>
        <v>597</v>
      </c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>
        <v>1106</v>
      </c>
      <c r="BR96" s="3">
        <v>998</v>
      </c>
      <c r="BS96" s="3"/>
      <c r="BT96" s="3">
        <v>168</v>
      </c>
      <c r="BU96" s="3"/>
      <c r="BV96" s="3">
        <v>1026</v>
      </c>
      <c r="BW96" s="3"/>
      <c r="BX96" s="3"/>
      <c r="BY96" s="3"/>
      <c r="BZ96" s="3">
        <v>170</v>
      </c>
      <c r="CA96" s="3">
        <v>1106</v>
      </c>
      <c r="CB96" s="3"/>
      <c r="CC96" s="3">
        <v>1</v>
      </c>
      <c r="CD96" s="3"/>
      <c r="CE96" s="3"/>
      <c r="CF96" s="3"/>
      <c r="CG96" s="3"/>
      <c r="CH96" s="3"/>
      <c r="CI96" s="3"/>
      <c r="CJ96" s="3"/>
      <c r="CK96" s="3"/>
    </row>
    <row r="97" spans="1:89" x14ac:dyDescent="0.35">
      <c r="A97" s="1">
        <v>45107</v>
      </c>
      <c r="B97" t="s">
        <v>1</v>
      </c>
      <c r="C97" t="s">
        <v>93</v>
      </c>
      <c r="D97" t="s">
        <v>285</v>
      </c>
      <c r="E97" t="s">
        <v>286</v>
      </c>
      <c r="F97" s="3">
        <v>1534</v>
      </c>
      <c r="G97" s="3">
        <v>1534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>
        <v>1534</v>
      </c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>
        <v>1534</v>
      </c>
      <c r="BR97" s="3"/>
      <c r="BS97" s="3"/>
      <c r="BT97" s="3">
        <v>941</v>
      </c>
      <c r="BU97" s="3"/>
      <c r="BV97" s="3">
        <v>1156</v>
      </c>
      <c r="BW97" s="3"/>
      <c r="BX97" s="3"/>
      <c r="BY97" s="3"/>
      <c r="BZ97" s="3">
        <v>88</v>
      </c>
      <c r="CA97" s="3">
        <v>1534</v>
      </c>
      <c r="CB97" s="3"/>
      <c r="CC97" s="3">
        <v>1</v>
      </c>
      <c r="CD97" s="3"/>
      <c r="CE97" s="3"/>
      <c r="CF97" s="3"/>
      <c r="CG97" s="3">
        <v>1308</v>
      </c>
      <c r="CH97" s="3"/>
      <c r="CI97" s="3"/>
      <c r="CJ97" s="3"/>
      <c r="CK97" s="3"/>
    </row>
    <row r="98" spans="1:89" x14ac:dyDescent="0.35">
      <c r="A98" s="1">
        <v>45107</v>
      </c>
      <c r="B98" t="s">
        <v>1</v>
      </c>
      <c r="C98" t="s">
        <v>93</v>
      </c>
      <c r="D98" t="s">
        <v>287</v>
      </c>
      <c r="E98" t="s">
        <v>288</v>
      </c>
      <c r="F98" s="3">
        <v>3425</v>
      </c>
      <c r="G98" s="3">
        <v>3425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>
        <v>1812</v>
      </c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>
        <v>3425</v>
      </c>
      <c r="AK98" s="3"/>
      <c r="AL98" s="3">
        <v>383</v>
      </c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>
        <v>449</v>
      </c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>
        <v>3425</v>
      </c>
      <c r="BR98" s="3">
        <v>1338</v>
      </c>
      <c r="BS98" s="3"/>
      <c r="BT98" s="3">
        <v>258</v>
      </c>
      <c r="BU98" s="3"/>
      <c r="BV98" s="3"/>
      <c r="BW98" s="3"/>
      <c r="BX98" s="3"/>
      <c r="BY98" s="3"/>
      <c r="BZ98" s="3">
        <v>337</v>
      </c>
      <c r="CA98" s="3">
        <v>3425</v>
      </c>
      <c r="CB98" s="3"/>
      <c r="CC98" s="3"/>
      <c r="CD98" s="3"/>
      <c r="CE98" s="3">
        <v>2963</v>
      </c>
      <c r="CF98" s="3"/>
      <c r="CG98" s="3">
        <v>535</v>
      </c>
      <c r="CH98" s="3"/>
      <c r="CI98" s="3"/>
      <c r="CJ98" s="3">
        <v>3326</v>
      </c>
      <c r="CK98" s="3"/>
    </row>
    <row r="99" spans="1:89" x14ac:dyDescent="0.35">
      <c r="A99" s="1">
        <v>45107</v>
      </c>
      <c r="B99" t="s">
        <v>1</v>
      </c>
      <c r="C99" t="s">
        <v>93</v>
      </c>
      <c r="D99" t="s">
        <v>289</v>
      </c>
      <c r="E99" t="s">
        <v>290</v>
      </c>
      <c r="F99" s="3">
        <v>341</v>
      </c>
      <c r="G99" s="3">
        <v>341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>
        <v>164</v>
      </c>
      <c r="AA99" s="3"/>
      <c r="AB99" s="3"/>
      <c r="AC99" s="3"/>
      <c r="AD99" s="3"/>
      <c r="AE99" s="3"/>
      <c r="AF99" s="3"/>
      <c r="AG99" s="3"/>
      <c r="AH99" s="3"/>
      <c r="AI99" s="3"/>
      <c r="AJ99" s="3">
        <v>341</v>
      </c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>
        <v>204</v>
      </c>
      <c r="BF99" s="3"/>
      <c r="BG99" s="3"/>
      <c r="BH99" s="3"/>
      <c r="BI99" s="3"/>
      <c r="BJ99" s="3">
        <v>38</v>
      </c>
      <c r="BK99" s="3"/>
      <c r="BL99" s="3"/>
      <c r="BM99" s="3"/>
      <c r="BN99" s="3"/>
      <c r="BO99" s="3"/>
      <c r="BP99" s="3"/>
      <c r="BQ99" s="3">
        <v>341</v>
      </c>
      <c r="BR99" s="3"/>
      <c r="BS99" s="3"/>
      <c r="BT99" s="3">
        <v>77</v>
      </c>
      <c r="BU99" s="3"/>
      <c r="BV99" s="3">
        <v>339</v>
      </c>
      <c r="BW99" s="3"/>
      <c r="BX99" s="3"/>
      <c r="BY99" s="3"/>
      <c r="BZ99" s="3">
        <v>75</v>
      </c>
      <c r="CA99" s="3">
        <v>341</v>
      </c>
      <c r="CB99" s="3"/>
      <c r="CC99" s="3">
        <v>6</v>
      </c>
      <c r="CD99" s="3"/>
      <c r="CE99" s="3"/>
      <c r="CF99" s="3"/>
      <c r="CG99" s="3"/>
      <c r="CH99" s="3"/>
      <c r="CI99" s="3"/>
      <c r="CJ99" s="3">
        <v>104</v>
      </c>
      <c r="CK99" s="3"/>
    </row>
    <row r="100" spans="1:89" x14ac:dyDescent="0.35">
      <c r="A100" s="1">
        <v>45107</v>
      </c>
      <c r="B100" t="s">
        <v>1</v>
      </c>
      <c r="C100" t="s">
        <v>93</v>
      </c>
      <c r="D100" t="s">
        <v>291</v>
      </c>
      <c r="E100" t="s">
        <v>292</v>
      </c>
      <c r="F100" s="3">
        <v>3535</v>
      </c>
      <c r="G100" s="3">
        <v>3535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>
        <v>3535</v>
      </c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>
        <v>4</v>
      </c>
      <c r="BI100" s="3"/>
      <c r="BJ100" s="3"/>
      <c r="BK100" s="3"/>
      <c r="BL100" s="3"/>
      <c r="BM100" s="3"/>
      <c r="BN100" s="3"/>
      <c r="BO100" s="3"/>
      <c r="BP100" s="3"/>
      <c r="BQ100" s="3">
        <v>3535</v>
      </c>
      <c r="BR100" s="3"/>
      <c r="BS100" s="3"/>
      <c r="BT100" s="3">
        <v>1973</v>
      </c>
      <c r="BU100" s="3"/>
      <c r="BV100" s="3">
        <v>2694</v>
      </c>
      <c r="BW100" s="3"/>
      <c r="BX100" s="3"/>
      <c r="BY100" s="3"/>
      <c r="BZ100" s="3">
        <v>1525</v>
      </c>
      <c r="CA100" s="3">
        <v>3535</v>
      </c>
      <c r="CB100" s="3"/>
      <c r="CC100" s="3"/>
      <c r="CD100" s="3"/>
      <c r="CE100" s="3"/>
      <c r="CF100" s="3"/>
      <c r="CG100" s="3">
        <v>2979</v>
      </c>
      <c r="CH100" s="3"/>
      <c r="CI100" s="3"/>
      <c r="CJ100" s="3"/>
      <c r="CK100" s="3"/>
    </row>
    <row r="101" spans="1:89" x14ac:dyDescent="0.35">
      <c r="A101" s="1">
        <v>45107</v>
      </c>
      <c r="B101" t="s">
        <v>1</v>
      </c>
      <c r="C101" t="s">
        <v>90</v>
      </c>
      <c r="D101" t="s">
        <v>293</v>
      </c>
      <c r="E101" t="s">
        <v>294</v>
      </c>
      <c r="F101" s="3">
        <v>14184</v>
      </c>
      <c r="G101" s="3">
        <v>14184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>
        <v>14184</v>
      </c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>
        <v>4208</v>
      </c>
      <c r="BP101" s="3"/>
      <c r="BQ101" s="3">
        <v>14184</v>
      </c>
      <c r="BR101" s="3"/>
      <c r="BS101" s="3"/>
      <c r="BT101" s="3">
        <v>11097</v>
      </c>
      <c r="BU101" s="3"/>
      <c r="BV101" s="3"/>
      <c r="BW101" s="3"/>
      <c r="BX101" s="3"/>
      <c r="BY101" s="3"/>
      <c r="BZ101" s="3">
        <v>4852</v>
      </c>
      <c r="CA101" s="3">
        <v>14184</v>
      </c>
      <c r="CB101" s="3"/>
      <c r="CC101" s="3"/>
      <c r="CD101" s="3"/>
      <c r="CE101" s="3"/>
      <c r="CF101" s="3"/>
      <c r="CG101" s="3">
        <v>13291</v>
      </c>
      <c r="CH101" s="3"/>
      <c r="CI101" s="3"/>
      <c r="CJ101" s="3"/>
      <c r="CK101" s="3"/>
    </row>
    <row r="102" spans="1:89" x14ac:dyDescent="0.35">
      <c r="A102" s="1">
        <v>45107</v>
      </c>
      <c r="B102" t="s">
        <v>1</v>
      </c>
      <c r="C102" t="s">
        <v>90</v>
      </c>
      <c r="D102" t="s">
        <v>295</v>
      </c>
      <c r="E102" t="s">
        <v>296</v>
      </c>
      <c r="F102" s="3">
        <v>6583</v>
      </c>
      <c r="G102" s="3">
        <v>6583</v>
      </c>
      <c r="H102" s="3"/>
      <c r="I102" s="3"/>
      <c r="J102" s="3">
        <v>23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>
        <v>6583</v>
      </c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>
        <v>6583</v>
      </c>
      <c r="BR102" s="3"/>
      <c r="BS102" s="3"/>
      <c r="BT102" s="3">
        <v>5514</v>
      </c>
      <c r="BU102" s="3"/>
      <c r="BV102" s="3"/>
      <c r="BW102" s="3"/>
      <c r="BX102" s="3"/>
      <c r="BY102" s="3"/>
      <c r="BZ102" s="3">
        <v>2574</v>
      </c>
      <c r="CA102" s="3">
        <v>6583</v>
      </c>
      <c r="CB102" s="3"/>
      <c r="CC102" s="3"/>
      <c r="CD102" s="3"/>
      <c r="CE102" s="3"/>
      <c r="CF102" s="3"/>
      <c r="CG102" s="3">
        <v>6548</v>
      </c>
      <c r="CH102" s="3"/>
      <c r="CI102" s="3">
        <v>2</v>
      </c>
      <c r="CJ102" s="3"/>
      <c r="CK102" s="3"/>
    </row>
    <row r="103" spans="1:89" x14ac:dyDescent="0.35">
      <c r="A103" s="1">
        <v>45107</v>
      </c>
      <c r="B103" t="s">
        <v>1</v>
      </c>
      <c r="C103" t="s">
        <v>93</v>
      </c>
      <c r="D103" t="s">
        <v>297</v>
      </c>
      <c r="E103" t="s">
        <v>298</v>
      </c>
      <c r="F103" s="3">
        <v>2460</v>
      </c>
      <c r="G103" s="3">
        <v>2460</v>
      </c>
      <c r="H103" s="3"/>
      <c r="I103" s="3"/>
      <c r="J103" s="3">
        <v>1179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>
        <v>2460</v>
      </c>
      <c r="AK103" s="3"/>
      <c r="AL103" s="3"/>
      <c r="AM103" s="3"/>
      <c r="AN103" s="3"/>
      <c r="AO103" s="3"/>
      <c r="AP103" s="3">
        <v>1</v>
      </c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>
        <v>2460</v>
      </c>
      <c r="BR103" s="3"/>
      <c r="BS103" s="3"/>
      <c r="BT103" s="3">
        <v>1654</v>
      </c>
      <c r="BU103" s="3"/>
      <c r="BV103" s="3">
        <v>1226</v>
      </c>
      <c r="BW103" s="3">
        <v>4</v>
      </c>
      <c r="BX103" s="3"/>
      <c r="BY103" s="3"/>
      <c r="BZ103" s="3">
        <v>352</v>
      </c>
      <c r="CA103" s="3">
        <v>2460</v>
      </c>
      <c r="CB103" s="3"/>
      <c r="CC103" s="3">
        <v>2</v>
      </c>
      <c r="CD103" s="3"/>
      <c r="CE103" s="3"/>
      <c r="CF103" s="3"/>
      <c r="CG103" s="3"/>
      <c r="CH103" s="3"/>
      <c r="CI103" s="3"/>
      <c r="CJ103" s="3"/>
      <c r="CK103" s="3"/>
    </row>
    <row r="104" spans="1:89" x14ac:dyDescent="0.35">
      <c r="A104" s="1">
        <v>45107</v>
      </c>
      <c r="B104" t="s">
        <v>1</v>
      </c>
      <c r="C104" t="s">
        <v>90</v>
      </c>
      <c r="D104" t="s">
        <v>299</v>
      </c>
      <c r="E104" t="s">
        <v>300</v>
      </c>
      <c r="F104" s="3">
        <v>13948</v>
      </c>
      <c r="G104" s="3">
        <v>13948</v>
      </c>
      <c r="H104" s="3"/>
      <c r="I104" s="3"/>
      <c r="J104" s="3"/>
      <c r="K104" s="3"/>
      <c r="L104" s="3"/>
      <c r="M104" s="3">
        <v>8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>
        <v>13948</v>
      </c>
      <c r="AE104" s="3">
        <v>13903</v>
      </c>
      <c r="AF104" s="3"/>
      <c r="AG104" s="3"/>
      <c r="AH104" s="3"/>
      <c r="AI104" s="3"/>
      <c r="AJ104" s="3">
        <v>13948</v>
      </c>
      <c r="AK104" s="3"/>
      <c r="AL104" s="3"/>
      <c r="AM104" s="3"/>
      <c r="AN104" s="3"/>
      <c r="AO104" s="3"/>
      <c r="AP104" s="3"/>
      <c r="AQ104" s="3">
        <v>182</v>
      </c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>
        <v>13948</v>
      </c>
      <c r="BR104" s="3">
        <v>10551</v>
      </c>
      <c r="BS104" s="3"/>
      <c r="BT104" s="3">
        <v>10490</v>
      </c>
      <c r="BU104" s="3"/>
      <c r="BV104" s="3">
        <v>31</v>
      </c>
      <c r="BW104" s="3"/>
      <c r="BX104" s="3"/>
      <c r="BY104" s="3"/>
      <c r="BZ104" s="3">
        <v>1368</v>
      </c>
      <c r="CA104" s="3">
        <v>13948</v>
      </c>
      <c r="CB104" s="3">
        <v>12592</v>
      </c>
      <c r="CC104" s="3">
        <v>3</v>
      </c>
      <c r="CD104" s="3"/>
      <c r="CE104" s="3"/>
      <c r="CF104" s="3"/>
      <c r="CG104" s="3"/>
      <c r="CH104" s="3"/>
      <c r="CI104" s="3"/>
      <c r="CJ104" s="3">
        <v>2881</v>
      </c>
      <c r="CK104" s="3"/>
    </row>
    <row r="105" spans="1:89" x14ac:dyDescent="0.35">
      <c r="A105" s="1">
        <v>45107</v>
      </c>
      <c r="B105" t="s">
        <v>1</v>
      </c>
      <c r="C105" t="s">
        <v>90</v>
      </c>
      <c r="D105" t="s">
        <v>301</v>
      </c>
      <c r="E105" t="s">
        <v>302</v>
      </c>
      <c r="F105" s="3">
        <v>2615</v>
      </c>
      <c r="G105" s="3">
        <v>2615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>
        <v>2615</v>
      </c>
      <c r="AE105" s="3">
        <v>2603</v>
      </c>
      <c r="AF105" s="3"/>
      <c r="AG105" s="3"/>
      <c r="AH105" s="3"/>
      <c r="AI105" s="3"/>
      <c r="AJ105" s="3">
        <v>2615</v>
      </c>
      <c r="AK105" s="3"/>
      <c r="AL105" s="3"/>
      <c r="AM105" s="3"/>
      <c r="AN105" s="3"/>
      <c r="AO105" s="3"/>
      <c r="AP105" s="3"/>
      <c r="AQ105" s="3">
        <v>29</v>
      </c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>
        <v>2615</v>
      </c>
      <c r="BR105" s="3">
        <v>2246</v>
      </c>
      <c r="BS105" s="3"/>
      <c r="BT105" s="3">
        <v>1815</v>
      </c>
      <c r="BU105" s="3"/>
      <c r="BV105" s="3">
        <v>128</v>
      </c>
      <c r="BW105" s="3"/>
      <c r="BX105" s="3"/>
      <c r="BY105" s="3"/>
      <c r="BZ105" s="3">
        <v>286</v>
      </c>
      <c r="CA105" s="3">
        <v>2615</v>
      </c>
      <c r="CB105" s="3">
        <v>2465</v>
      </c>
      <c r="CC105" s="3">
        <v>1</v>
      </c>
      <c r="CD105" s="3"/>
      <c r="CE105" s="3"/>
      <c r="CF105" s="3"/>
      <c r="CG105" s="3"/>
      <c r="CH105" s="3"/>
      <c r="CI105" s="3">
        <v>1</v>
      </c>
      <c r="CJ105" s="3"/>
      <c r="CK105" s="3"/>
    </row>
    <row r="106" spans="1:89" x14ac:dyDescent="0.35">
      <c r="A106" s="1">
        <v>45107</v>
      </c>
      <c r="B106" t="s">
        <v>1</v>
      </c>
      <c r="C106" t="s">
        <v>93</v>
      </c>
      <c r="D106" t="s">
        <v>303</v>
      </c>
      <c r="E106" t="s">
        <v>304</v>
      </c>
      <c r="F106" s="3">
        <v>477</v>
      </c>
      <c r="G106" s="3">
        <v>477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>
        <v>1</v>
      </c>
      <c r="W106" s="3"/>
      <c r="X106" s="3"/>
      <c r="Y106" s="3"/>
      <c r="Z106" s="3">
        <v>477</v>
      </c>
      <c r="AA106" s="3"/>
      <c r="AB106" s="3"/>
      <c r="AC106" s="3"/>
      <c r="AD106" s="3"/>
      <c r="AE106" s="3"/>
      <c r="AF106" s="3"/>
      <c r="AG106" s="3"/>
      <c r="AH106" s="3"/>
      <c r="AI106" s="3"/>
      <c r="AJ106" s="3">
        <v>477</v>
      </c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>
        <v>243</v>
      </c>
      <c r="BF106" s="3"/>
      <c r="BG106" s="3"/>
      <c r="BH106" s="3"/>
      <c r="BI106" s="3"/>
      <c r="BJ106" s="3">
        <v>395</v>
      </c>
      <c r="BK106" s="3"/>
      <c r="BL106" s="3"/>
      <c r="BM106" s="3"/>
      <c r="BN106" s="3"/>
      <c r="BO106" s="3"/>
      <c r="BP106" s="3"/>
      <c r="BQ106" s="3">
        <v>477</v>
      </c>
      <c r="BR106" s="3">
        <v>94</v>
      </c>
      <c r="BS106" s="3"/>
      <c r="BT106" s="3">
        <v>246</v>
      </c>
      <c r="BU106" s="3"/>
      <c r="BV106" s="3">
        <v>467</v>
      </c>
      <c r="BW106" s="3"/>
      <c r="BX106" s="3"/>
      <c r="BY106" s="3"/>
      <c r="BZ106" s="3">
        <v>129</v>
      </c>
      <c r="CA106" s="3">
        <v>477</v>
      </c>
      <c r="CB106" s="3"/>
      <c r="CC106" s="3">
        <v>5</v>
      </c>
      <c r="CD106" s="3"/>
      <c r="CE106" s="3"/>
      <c r="CF106" s="3"/>
      <c r="CG106" s="3"/>
      <c r="CH106" s="3">
        <v>125</v>
      </c>
      <c r="CI106" s="3"/>
      <c r="CJ106" s="3"/>
      <c r="CK106" s="3"/>
    </row>
    <row r="107" spans="1:89" x14ac:dyDescent="0.35">
      <c r="A107" s="1">
        <v>45107</v>
      </c>
      <c r="B107" t="s">
        <v>1</v>
      </c>
      <c r="C107" t="s">
        <v>106</v>
      </c>
      <c r="D107" t="s">
        <v>305</v>
      </c>
      <c r="E107" t="s">
        <v>306</v>
      </c>
      <c r="F107" s="3">
        <v>2957</v>
      </c>
      <c r="G107" s="3">
        <v>2957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>
        <v>2953</v>
      </c>
      <c r="AE107" s="3">
        <v>2923</v>
      </c>
      <c r="AF107" s="3"/>
      <c r="AG107" s="3"/>
      <c r="AH107" s="3"/>
      <c r="AI107" s="3"/>
      <c r="AJ107" s="3">
        <v>2957</v>
      </c>
      <c r="AK107" s="3"/>
      <c r="AL107" s="3"/>
      <c r="AM107" s="3"/>
      <c r="AN107" s="3"/>
      <c r="AO107" s="3"/>
      <c r="AP107" s="3"/>
      <c r="AQ107" s="3">
        <v>1</v>
      </c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>
        <v>2957</v>
      </c>
      <c r="BR107" s="3">
        <v>926</v>
      </c>
      <c r="BS107" s="3"/>
      <c r="BT107" s="3">
        <v>723</v>
      </c>
      <c r="BU107" s="3"/>
      <c r="BV107" s="3">
        <v>2753</v>
      </c>
      <c r="BW107" s="3"/>
      <c r="BX107" s="3"/>
      <c r="BY107" s="3"/>
      <c r="BZ107" s="3">
        <v>400</v>
      </c>
      <c r="CA107" s="3">
        <v>2957</v>
      </c>
      <c r="CB107" s="3"/>
      <c r="CC107" s="3">
        <v>1</v>
      </c>
      <c r="CD107" s="3"/>
      <c r="CE107" s="3"/>
      <c r="CF107" s="3"/>
      <c r="CG107" s="3"/>
      <c r="CH107" s="3"/>
      <c r="CI107" s="3"/>
      <c r="CJ107" s="3">
        <v>2929</v>
      </c>
      <c r="CK107" s="3"/>
    </row>
    <row r="108" spans="1:89" x14ac:dyDescent="0.35">
      <c r="A108" s="1">
        <v>45107</v>
      </c>
      <c r="B108" t="s">
        <v>1</v>
      </c>
      <c r="C108" t="s">
        <v>93</v>
      </c>
      <c r="D108" t="s">
        <v>307</v>
      </c>
      <c r="E108" t="s">
        <v>308</v>
      </c>
      <c r="F108" s="3">
        <v>10749</v>
      </c>
      <c r="G108" s="3">
        <v>10749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>
        <v>10749</v>
      </c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>
        <v>10749</v>
      </c>
      <c r="BR108" s="3"/>
      <c r="BS108" s="3"/>
      <c r="BT108" s="3">
        <v>4330</v>
      </c>
      <c r="BU108" s="3"/>
      <c r="BV108" s="3"/>
      <c r="BW108" s="3"/>
      <c r="BX108" s="3"/>
      <c r="BY108" s="3"/>
      <c r="BZ108" s="3">
        <v>1496</v>
      </c>
      <c r="CA108" s="3">
        <v>10749</v>
      </c>
      <c r="CB108" s="3"/>
      <c r="CC108" s="3">
        <v>1</v>
      </c>
      <c r="CD108" s="3"/>
      <c r="CE108" s="3"/>
      <c r="CF108" s="3"/>
      <c r="CG108" s="3">
        <v>10250</v>
      </c>
      <c r="CH108" s="3"/>
      <c r="CI108" s="3"/>
      <c r="CJ108" s="3"/>
      <c r="CK108" s="3"/>
    </row>
    <row r="109" spans="1:89" x14ac:dyDescent="0.35">
      <c r="A109" s="1">
        <v>45107</v>
      </c>
      <c r="B109" t="s">
        <v>1</v>
      </c>
      <c r="C109" t="s">
        <v>93</v>
      </c>
      <c r="D109" t="s">
        <v>309</v>
      </c>
      <c r="E109" t="s">
        <v>310</v>
      </c>
      <c r="F109" s="3">
        <v>535</v>
      </c>
      <c r="G109" s="3">
        <v>535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>
        <v>535</v>
      </c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>
        <v>535</v>
      </c>
      <c r="BR109" s="3"/>
      <c r="BS109" s="3"/>
      <c r="BT109" s="3">
        <v>2</v>
      </c>
      <c r="BU109" s="3"/>
      <c r="BV109" s="3"/>
      <c r="BW109" s="3"/>
      <c r="BX109" s="3"/>
      <c r="BY109" s="3"/>
      <c r="BZ109" s="3">
        <v>25</v>
      </c>
      <c r="CA109" s="3">
        <v>535</v>
      </c>
      <c r="CB109" s="3"/>
      <c r="CC109" s="3"/>
      <c r="CD109" s="3"/>
      <c r="CE109" s="3"/>
      <c r="CF109" s="3"/>
      <c r="CG109" s="3"/>
      <c r="CH109" s="3"/>
      <c r="CI109" s="3"/>
      <c r="CJ109" s="3"/>
      <c r="CK109" s="3"/>
    </row>
    <row r="110" spans="1:89" x14ac:dyDescent="0.35">
      <c r="A110" s="1">
        <v>45107</v>
      </c>
      <c r="B110" t="s">
        <v>1</v>
      </c>
      <c r="C110" t="s">
        <v>90</v>
      </c>
      <c r="D110" t="s">
        <v>311</v>
      </c>
      <c r="E110" t="s">
        <v>312</v>
      </c>
      <c r="F110" s="3">
        <v>1464</v>
      </c>
      <c r="G110" s="3">
        <v>1464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>
        <v>248</v>
      </c>
      <c r="AA110" s="3"/>
      <c r="AB110" s="3"/>
      <c r="AC110" s="3"/>
      <c r="AD110" s="3"/>
      <c r="AE110" s="3"/>
      <c r="AF110" s="3"/>
      <c r="AG110" s="3"/>
      <c r="AH110" s="3"/>
      <c r="AI110" s="3"/>
      <c r="AJ110" s="3">
        <v>1464</v>
      </c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>
        <v>1464</v>
      </c>
      <c r="BR110" s="3">
        <v>767</v>
      </c>
      <c r="BS110" s="3"/>
      <c r="BT110" s="3">
        <v>259</v>
      </c>
      <c r="BU110" s="3"/>
      <c r="BV110" s="3"/>
      <c r="BW110" s="3"/>
      <c r="BX110" s="3"/>
      <c r="BY110" s="3"/>
      <c r="BZ110" s="3">
        <v>241</v>
      </c>
      <c r="CA110" s="3">
        <v>1398</v>
      </c>
      <c r="CB110" s="3"/>
      <c r="CC110" s="3"/>
      <c r="CD110" s="3"/>
      <c r="CE110" s="3"/>
      <c r="CF110" s="3"/>
      <c r="CG110" s="3"/>
      <c r="CH110" s="3"/>
      <c r="CI110" s="3"/>
      <c r="CJ110" s="3"/>
      <c r="CK110" s="3"/>
    </row>
    <row r="111" spans="1:89" x14ac:dyDescent="0.35">
      <c r="A111" s="1">
        <v>45107</v>
      </c>
      <c r="B111" t="s">
        <v>1</v>
      </c>
      <c r="C111" t="s">
        <v>90</v>
      </c>
      <c r="D111" t="s">
        <v>313</v>
      </c>
      <c r="E111" t="s">
        <v>314</v>
      </c>
      <c r="F111" s="3">
        <v>2962</v>
      </c>
      <c r="G111" s="3">
        <v>2962</v>
      </c>
      <c r="H111" s="3"/>
      <c r="I111" s="3"/>
      <c r="J111" s="3">
        <v>807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>
        <v>2962</v>
      </c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>
        <v>2962</v>
      </c>
      <c r="BR111" s="3"/>
      <c r="BS111" s="3"/>
      <c r="BT111" s="3">
        <v>1230</v>
      </c>
      <c r="BU111" s="3"/>
      <c r="BV111" s="3">
        <v>1967</v>
      </c>
      <c r="BW111" s="3">
        <v>11</v>
      </c>
      <c r="BX111" s="3"/>
      <c r="BY111" s="3"/>
      <c r="BZ111" s="3">
        <v>368</v>
      </c>
      <c r="CA111" s="3">
        <v>2962</v>
      </c>
      <c r="CB111" s="3"/>
      <c r="CC111" s="3"/>
      <c r="CD111" s="3"/>
      <c r="CE111" s="3"/>
      <c r="CF111" s="3"/>
      <c r="CG111" s="3">
        <v>219</v>
      </c>
      <c r="CH111" s="3"/>
      <c r="CI111" s="3"/>
      <c r="CJ111" s="3"/>
      <c r="CK111" s="3"/>
    </row>
    <row r="112" spans="1:89" x14ac:dyDescent="0.35">
      <c r="A112" s="1">
        <v>45107</v>
      </c>
      <c r="B112" t="s">
        <v>1</v>
      </c>
      <c r="C112" t="s">
        <v>93</v>
      </c>
      <c r="D112" t="s">
        <v>315</v>
      </c>
      <c r="E112" t="s">
        <v>316</v>
      </c>
      <c r="F112" s="3">
        <v>654</v>
      </c>
      <c r="G112" s="3">
        <v>654</v>
      </c>
      <c r="H112" s="3"/>
      <c r="I112" s="3"/>
      <c r="J112" s="3"/>
      <c r="K112" s="3"/>
      <c r="L112" s="3"/>
      <c r="M112" s="3">
        <v>1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>
        <v>654</v>
      </c>
      <c r="AK112" s="3"/>
      <c r="AL112" s="3">
        <v>22</v>
      </c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>
        <v>653</v>
      </c>
      <c r="BR112" s="3"/>
      <c r="BS112" s="3"/>
      <c r="BT112" s="3">
        <v>20</v>
      </c>
      <c r="BU112" s="3"/>
      <c r="BV112" s="3"/>
      <c r="BW112" s="3"/>
      <c r="BX112" s="3"/>
      <c r="BY112" s="3"/>
      <c r="BZ112" s="3">
        <v>61</v>
      </c>
      <c r="CA112" s="3">
        <v>654</v>
      </c>
      <c r="CB112" s="3"/>
      <c r="CC112" s="3"/>
      <c r="CD112" s="3"/>
      <c r="CE112" s="3"/>
      <c r="CF112" s="3"/>
      <c r="CG112" s="3"/>
      <c r="CH112" s="3"/>
      <c r="CI112" s="3"/>
      <c r="CJ112" s="3"/>
      <c r="CK112" s="3"/>
    </row>
    <row r="113" spans="1:89" x14ac:dyDescent="0.35">
      <c r="A113" s="1">
        <v>45107</v>
      </c>
      <c r="B113" t="s">
        <v>1</v>
      </c>
      <c r="C113" t="s">
        <v>90</v>
      </c>
      <c r="D113" t="s">
        <v>317</v>
      </c>
      <c r="E113" t="s">
        <v>318</v>
      </c>
      <c r="F113" s="3">
        <v>2673</v>
      </c>
      <c r="G113" s="3">
        <v>2673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>
        <v>2</v>
      </c>
      <c r="AB113" s="3"/>
      <c r="AC113" s="3"/>
      <c r="AD113" s="3"/>
      <c r="AE113" s="3"/>
      <c r="AF113" s="3"/>
      <c r="AG113" s="3"/>
      <c r="AH113" s="3"/>
      <c r="AI113" s="3"/>
      <c r="AJ113" s="3">
        <v>2673</v>
      </c>
      <c r="AK113" s="3"/>
      <c r="AL113" s="3"/>
      <c r="AM113" s="3"/>
      <c r="AN113" s="3">
        <v>1711</v>
      </c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>
        <v>2282</v>
      </c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>
        <v>2673</v>
      </c>
      <c r="BR113" s="3"/>
      <c r="BS113" s="3"/>
      <c r="BT113" s="3">
        <v>1999</v>
      </c>
      <c r="BU113" s="3"/>
      <c r="BV113" s="3"/>
      <c r="BW113" s="3"/>
      <c r="BX113" s="3"/>
      <c r="BY113" s="3"/>
      <c r="BZ113" s="3">
        <v>150</v>
      </c>
      <c r="CA113" s="3">
        <v>2673</v>
      </c>
      <c r="CB113" s="3"/>
      <c r="CC113" s="3"/>
      <c r="CD113" s="3"/>
      <c r="CE113" s="3">
        <v>2602</v>
      </c>
      <c r="CF113" s="3"/>
      <c r="CG113" s="3">
        <v>2224</v>
      </c>
      <c r="CH113" s="3"/>
      <c r="CI113" s="3"/>
      <c r="CJ113" s="3">
        <v>2624</v>
      </c>
      <c r="CK113" s="3"/>
    </row>
    <row r="114" spans="1:89" x14ac:dyDescent="0.35">
      <c r="A114" s="1">
        <v>45107</v>
      </c>
      <c r="B114" t="s">
        <v>1</v>
      </c>
      <c r="C114" t="s">
        <v>93</v>
      </c>
      <c r="D114" t="s">
        <v>319</v>
      </c>
      <c r="E114" t="s">
        <v>320</v>
      </c>
      <c r="F114" s="3">
        <v>5695</v>
      </c>
      <c r="G114" s="3">
        <v>5695</v>
      </c>
      <c r="H114" s="3"/>
      <c r="I114" s="3"/>
      <c r="J114" s="3"/>
      <c r="K114" s="3"/>
      <c r="L114" s="3"/>
      <c r="M114" s="3">
        <v>5629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>
        <v>5695</v>
      </c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>
        <v>5695</v>
      </c>
      <c r="BR114" s="3"/>
      <c r="BS114" s="3"/>
      <c r="BT114" s="3">
        <v>4803</v>
      </c>
      <c r="BU114" s="3"/>
      <c r="BV114" s="3">
        <v>2279</v>
      </c>
      <c r="BW114" s="3"/>
      <c r="BX114" s="3"/>
      <c r="BY114" s="3"/>
      <c r="BZ114" s="3">
        <v>175</v>
      </c>
      <c r="CA114" s="3">
        <v>5690</v>
      </c>
      <c r="CB114" s="3"/>
      <c r="CC114" s="3">
        <v>9</v>
      </c>
      <c r="CD114" s="3"/>
      <c r="CE114" s="3"/>
      <c r="CF114" s="3"/>
      <c r="CG114" s="3"/>
      <c r="CH114" s="3"/>
      <c r="CI114" s="3"/>
      <c r="CJ114" s="3"/>
      <c r="CK114" s="3"/>
    </row>
    <row r="115" spans="1:89" x14ac:dyDescent="0.35">
      <c r="A115" s="1">
        <v>45107</v>
      </c>
      <c r="B115" t="s">
        <v>1</v>
      </c>
      <c r="C115" t="s">
        <v>90</v>
      </c>
      <c r="D115" t="s">
        <v>321</v>
      </c>
      <c r="E115" t="s">
        <v>322</v>
      </c>
      <c r="F115" s="3">
        <v>6362</v>
      </c>
      <c r="G115" s="3">
        <v>6362</v>
      </c>
      <c r="H115" s="3"/>
      <c r="I115" s="3"/>
      <c r="J115" s="3"/>
      <c r="K115" s="3"/>
      <c r="L115" s="3"/>
      <c r="M115" s="3"/>
      <c r="N115" s="3"/>
      <c r="O115" s="3">
        <v>5877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v>6362</v>
      </c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>
        <v>6362</v>
      </c>
      <c r="BR115" s="3"/>
      <c r="BS115" s="3"/>
      <c r="BT115" s="3">
        <v>3891</v>
      </c>
      <c r="BU115" s="3"/>
      <c r="BV115" s="3">
        <v>3275</v>
      </c>
      <c r="BW115" s="3"/>
      <c r="BX115" s="3"/>
      <c r="BY115" s="3"/>
      <c r="BZ115" s="3">
        <v>560</v>
      </c>
      <c r="CA115" s="3">
        <v>6358</v>
      </c>
      <c r="CB115" s="3"/>
      <c r="CC115" s="3">
        <v>1</v>
      </c>
      <c r="CD115" s="3"/>
      <c r="CE115" s="3"/>
      <c r="CF115" s="3"/>
      <c r="CG115" s="3">
        <v>2</v>
      </c>
      <c r="CH115" s="3"/>
      <c r="CI115" s="3"/>
      <c r="CJ115" s="3"/>
      <c r="CK115" s="3"/>
    </row>
    <row r="116" spans="1:89" x14ac:dyDescent="0.35">
      <c r="A116" s="1">
        <v>45107</v>
      </c>
      <c r="B116" t="s">
        <v>1</v>
      </c>
      <c r="C116" t="s">
        <v>93</v>
      </c>
      <c r="D116" t="s">
        <v>323</v>
      </c>
      <c r="E116" t="s">
        <v>324</v>
      </c>
      <c r="F116" s="3">
        <v>448</v>
      </c>
      <c r="G116" s="3">
        <v>448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v>448</v>
      </c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>
        <v>448</v>
      </c>
      <c r="BR116" s="3"/>
      <c r="BS116" s="3"/>
      <c r="BT116" s="3">
        <v>306</v>
      </c>
      <c r="BU116" s="3"/>
      <c r="BV116" s="3">
        <v>65</v>
      </c>
      <c r="BW116" s="3"/>
      <c r="BX116" s="3"/>
      <c r="BY116" s="3"/>
      <c r="BZ116" s="3">
        <v>91</v>
      </c>
      <c r="CA116" s="3">
        <v>448</v>
      </c>
      <c r="CB116" s="3"/>
      <c r="CC116" s="3"/>
      <c r="CD116" s="3"/>
      <c r="CE116" s="3"/>
      <c r="CF116" s="3"/>
      <c r="CG116" s="3">
        <v>402</v>
      </c>
      <c r="CH116" s="3"/>
      <c r="CI116" s="3"/>
      <c r="CJ116" s="3"/>
      <c r="CK116" s="3"/>
    </row>
    <row r="117" spans="1:89" x14ac:dyDescent="0.35">
      <c r="A117" s="1">
        <v>45107</v>
      </c>
      <c r="B117" t="s">
        <v>1</v>
      </c>
      <c r="C117" t="s">
        <v>93</v>
      </c>
      <c r="D117" t="s">
        <v>325</v>
      </c>
      <c r="E117" t="s">
        <v>326</v>
      </c>
      <c r="F117" s="3">
        <v>974</v>
      </c>
      <c r="G117" s="3">
        <v>974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>
        <v>42</v>
      </c>
      <c r="AE117" s="3">
        <v>42</v>
      </c>
      <c r="AF117" s="3"/>
      <c r="AG117" s="3"/>
      <c r="AH117" s="3"/>
      <c r="AI117" s="3"/>
      <c r="AJ117" s="3">
        <v>974</v>
      </c>
      <c r="AK117" s="3"/>
      <c r="AL117" s="3"/>
      <c r="AM117" s="3"/>
      <c r="AN117" s="3"/>
      <c r="AO117" s="3"/>
      <c r="AP117" s="3"/>
      <c r="AQ117" s="3">
        <v>202</v>
      </c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>
        <v>974</v>
      </c>
      <c r="BR117" s="3"/>
      <c r="BS117" s="3"/>
      <c r="BT117" s="3">
        <v>590</v>
      </c>
      <c r="BU117" s="3"/>
      <c r="BV117" s="3"/>
      <c r="BW117" s="3"/>
      <c r="BX117" s="3"/>
      <c r="BY117" s="3"/>
      <c r="BZ117" s="3">
        <v>264</v>
      </c>
      <c r="CA117" s="3">
        <v>974</v>
      </c>
      <c r="CB117" s="3"/>
      <c r="CC117" s="3">
        <v>7</v>
      </c>
      <c r="CD117" s="3"/>
      <c r="CE117" s="3"/>
      <c r="CF117" s="3"/>
      <c r="CG117" s="3"/>
      <c r="CH117" s="3"/>
      <c r="CI117" s="3"/>
      <c r="CJ117" s="3">
        <v>12</v>
      </c>
      <c r="CK117" s="3"/>
    </row>
    <row r="118" spans="1:89" x14ac:dyDescent="0.35">
      <c r="A118" s="1">
        <v>45107</v>
      </c>
      <c r="B118" t="s">
        <v>1</v>
      </c>
      <c r="C118" t="s">
        <v>90</v>
      </c>
      <c r="D118" t="s">
        <v>327</v>
      </c>
      <c r="E118" t="s">
        <v>328</v>
      </c>
      <c r="F118" s="3">
        <v>32538</v>
      </c>
      <c r="G118" s="3">
        <v>32538</v>
      </c>
      <c r="H118" s="3"/>
      <c r="I118" s="3"/>
      <c r="J118" s="3">
        <v>3</v>
      </c>
      <c r="K118" s="3"/>
      <c r="L118" s="3"/>
      <c r="M118" s="3">
        <v>33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>
        <v>1</v>
      </c>
      <c r="AB118" s="3"/>
      <c r="AC118" s="3">
        <v>1</v>
      </c>
      <c r="AD118" s="3"/>
      <c r="AE118" s="3"/>
      <c r="AF118" s="3"/>
      <c r="AG118" s="3"/>
      <c r="AH118" s="3"/>
      <c r="AI118" s="3"/>
      <c r="AJ118" s="3">
        <v>32537</v>
      </c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>
        <v>18</v>
      </c>
      <c r="BO118" s="3"/>
      <c r="BP118" s="3"/>
      <c r="BQ118" s="3">
        <v>32537</v>
      </c>
      <c r="BR118" s="3"/>
      <c r="BS118" s="3"/>
      <c r="BT118" s="3">
        <v>20610</v>
      </c>
      <c r="BU118" s="3"/>
      <c r="BV118" s="3"/>
      <c r="BW118" s="3"/>
      <c r="BX118" s="3"/>
      <c r="BY118" s="3"/>
      <c r="BZ118" s="3">
        <v>5092</v>
      </c>
      <c r="CA118" s="3">
        <v>32519</v>
      </c>
      <c r="CB118" s="3"/>
      <c r="CC118" s="3">
        <v>1</v>
      </c>
      <c r="CD118" s="3"/>
      <c r="CE118" s="3"/>
      <c r="CF118" s="3"/>
      <c r="CG118" s="3">
        <v>31206</v>
      </c>
      <c r="CH118" s="3"/>
      <c r="CI118" s="3">
        <v>15</v>
      </c>
      <c r="CJ118" s="3"/>
      <c r="CK118" s="3"/>
    </row>
    <row r="119" spans="1:89" x14ac:dyDescent="0.35">
      <c r="A119" s="1">
        <v>45107</v>
      </c>
      <c r="B119" t="s">
        <v>1</v>
      </c>
      <c r="C119" t="s">
        <v>90</v>
      </c>
      <c r="D119" t="s">
        <v>329</v>
      </c>
      <c r="E119" t="s">
        <v>330</v>
      </c>
      <c r="F119" s="3">
        <v>7139</v>
      </c>
      <c r="G119" s="3">
        <v>7139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>
        <v>25</v>
      </c>
      <c r="AI119" s="3"/>
      <c r="AJ119" s="3">
        <v>7139</v>
      </c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>
        <v>7139</v>
      </c>
      <c r="BR119" s="3"/>
      <c r="BS119" s="3"/>
      <c r="BT119" s="3">
        <v>5431</v>
      </c>
      <c r="BU119" s="3"/>
      <c r="BV119" s="3"/>
      <c r="BW119" s="3"/>
      <c r="BX119" s="3"/>
      <c r="BY119" s="3"/>
      <c r="BZ119" s="3">
        <v>293</v>
      </c>
      <c r="CA119" s="3">
        <v>7139</v>
      </c>
      <c r="CB119" s="3"/>
      <c r="CC119" s="3"/>
      <c r="CD119" s="3"/>
      <c r="CE119" s="3"/>
      <c r="CF119" s="3"/>
      <c r="CG119" s="3">
        <v>6471</v>
      </c>
      <c r="CH119" s="3"/>
      <c r="CI119" s="3"/>
      <c r="CJ119" s="3"/>
      <c r="CK119" s="3"/>
    </row>
    <row r="120" spans="1:89" x14ac:dyDescent="0.35">
      <c r="A120" s="1">
        <v>45107</v>
      </c>
      <c r="B120" t="s">
        <v>1</v>
      </c>
      <c r="C120" t="s">
        <v>90</v>
      </c>
      <c r="D120" t="s">
        <v>331</v>
      </c>
      <c r="E120" t="s">
        <v>332</v>
      </c>
      <c r="F120" s="3">
        <v>7382</v>
      </c>
      <c r="G120" s="3">
        <v>7382</v>
      </c>
      <c r="H120" s="3"/>
      <c r="I120" s="3"/>
      <c r="J120" s="3"/>
      <c r="K120" s="3"/>
      <c r="L120" s="3"/>
      <c r="M120" s="3">
        <v>3950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>
        <v>7382</v>
      </c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>
        <v>6168</v>
      </c>
      <c r="BH120" s="3"/>
      <c r="BI120" s="3"/>
      <c r="BJ120" s="3"/>
      <c r="BK120" s="3"/>
      <c r="BL120" s="3"/>
      <c r="BM120" s="3"/>
      <c r="BN120" s="3"/>
      <c r="BO120" s="3"/>
      <c r="BP120" s="3"/>
      <c r="BQ120" s="3">
        <v>7380</v>
      </c>
      <c r="BR120" s="3">
        <v>687</v>
      </c>
      <c r="BS120" s="3">
        <v>6264</v>
      </c>
      <c r="BT120" s="3">
        <v>418</v>
      </c>
      <c r="BU120" s="3"/>
      <c r="BV120" s="3"/>
      <c r="BW120" s="3"/>
      <c r="BX120" s="3"/>
      <c r="BY120" s="3"/>
      <c r="BZ120" s="3">
        <v>887</v>
      </c>
      <c r="CA120" s="3">
        <v>7103</v>
      </c>
      <c r="CB120" s="3"/>
      <c r="CC120" s="3">
        <v>4</v>
      </c>
      <c r="CD120" s="3"/>
      <c r="CE120" s="3"/>
      <c r="CF120" s="3"/>
      <c r="CG120" s="3"/>
      <c r="CH120" s="3"/>
      <c r="CI120" s="3"/>
      <c r="CJ120" s="3">
        <v>2</v>
      </c>
      <c r="CK120" s="3"/>
    </row>
    <row r="121" spans="1:89" x14ac:dyDescent="0.35">
      <c r="A121" s="1">
        <v>45107</v>
      </c>
      <c r="B121" t="s">
        <v>1</v>
      </c>
      <c r="C121" t="s">
        <v>90</v>
      </c>
      <c r="D121" t="s">
        <v>333</v>
      </c>
      <c r="E121" t="s">
        <v>334</v>
      </c>
      <c r="F121" s="3">
        <v>59533</v>
      </c>
      <c r="G121" s="3">
        <v>59533</v>
      </c>
      <c r="H121" s="3"/>
      <c r="I121" s="3"/>
      <c r="J121" s="3">
        <v>7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>
        <v>59532</v>
      </c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>
        <v>59533</v>
      </c>
      <c r="BR121" s="3">
        <v>2</v>
      </c>
      <c r="BS121" s="3"/>
      <c r="BT121" s="3">
        <v>39327</v>
      </c>
      <c r="BU121" s="3"/>
      <c r="BV121" s="3"/>
      <c r="BW121" s="3"/>
      <c r="BX121" s="3">
        <v>1</v>
      </c>
      <c r="BY121" s="3"/>
      <c r="BZ121" s="3">
        <v>14831</v>
      </c>
      <c r="CA121" s="3">
        <v>59531</v>
      </c>
      <c r="CB121" s="3"/>
      <c r="CC121" s="3"/>
      <c r="CD121" s="3"/>
      <c r="CE121" s="3"/>
      <c r="CF121" s="3"/>
      <c r="CG121" s="3">
        <v>57425</v>
      </c>
      <c r="CH121" s="3"/>
      <c r="CI121" s="3">
        <v>40</v>
      </c>
      <c r="CJ121" s="3">
        <v>45</v>
      </c>
      <c r="CK121" s="3"/>
    </row>
    <row r="122" spans="1:89" x14ac:dyDescent="0.35">
      <c r="A122" s="1">
        <v>45107</v>
      </c>
      <c r="B122" t="s">
        <v>1</v>
      </c>
      <c r="C122" t="s">
        <v>93</v>
      </c>
      <c r="D122" t="s">
        <v>335</v>
      </c>
      <c r="E122" t="s">
        <v>336</v>
      </c>
      <c r="F122" s="3">
        <v>8506</v>
      </c>
      <c r="G122" s="3">
        <v>8506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>
        <v>8506</v>
      </c>
      <c r="AK122" s="3"/>
      <c r="AL122" s="3"/>
      <c r="AM122" s="3"/>
      <c r="AN122" s="3"/>
      <c r="AO122" s="3"/>
      <c r="AP122" s="3"/>
      <c r="AQ122" s="3"/>
      <c r="AR122" s="3"/>
      <c r="AS122" s="3">
        <v>25</v>
      </c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>
        <v>8506</v>
      </c>
      <c r="BR122" s="3"/>
      <c r="BS122" s="3"/>
      <c r="BT122" s="3">
        <v>6870</v>
      </c>
      <c r="BU122" s="3"/>
      <c r="BV122" s="3"/>
      <c r="BW122" s="3"/>
      <c r="BX122" s="3"/>
      <c r="BY122" s="3">
        <v>90</v>
      </c>
      <c r="BZ122" s="3">
        <v>2982</v>
      </c>
      <c r="CA122" s="3">
        <v>8506</v>
      </c>
      <c r="CB122" s="3"/>
      <c r="CC122" s="3"/>
      <c r="CD122" s="3"/>
      <c r="CE122" s="3"/>
      <c r="CF122" s="3"/>
      <c r="CG122" s="3">
        <v>6859</v>
      </c>
      <c r="CH122" s="3"/>
      <c r="CI122" s="3"/>
      <c r="CJ122" s="3"/>
      <c r="CK122" s="3"/>
    </row>
    <row r="123" spans="1:89" x14ac:dyDescent="0.35">
      <c r="A123" s="1">
        <v>45107</v>
      </c>
      <c r="B123" t="s">
        <v>1</v>
      </c>
      <c r="C123" t="s">
        <v>90</v>
      </c>
      <c r="D123" t="s">
        <v>337</v>
      </c>
      <c r="E123" t="s">
        <v>338</v>
      </c>
      <c r="F123" s="3">
        <v>2322</v>
      </c>
      <c r="G123" s="3">
        <v>2322</v>
      </c>
      <c r="H123" s="3"/>
      <c r="I123" s="3"/>
      <c r="J123" s="3"/>
      <c r="K123" s="3"/>
      <c r="L123" s="3"/>
      <c r="M123" s="3">
        <v>1158</v>
      </c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>
        <v>2322</v>
      </c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>
        <v>2060</v>
      </c>
      <c r="BH123" s="3"/>
      <c r="BI123" s="3"/>
      <c r="BJ123" s="3"/>
      <c r="BK123" s="3"/>
      <c r="BL123" s="3"/>
      <c r="BM123" s="3"/>
      <c r="BN123" s="3"/>
      <c r="BO123" s="3"/>
      <c r="BP123" s="3"/>
      <c r="BQ123" s="3">
        <v>2322</v>
      </c>
      <c r="BR123" s="3"/>
      <c r="BS123" s="3">
        <v>1658</v>
      </c>
      <c r="BT123" s="3">
        <v>623</v>
      </c>
      <c r="BU123" s="3"/>
      <c r="BV123" s="3"/>
      <c r="BW123" s="3"/>
      <c r="BX123" s="3"/>
      <c r="BY123" s="3"/>
      <c r="BZ123" s="3">
        <v>306</v>
      </c>
      <c r="CA123" s="3"/>
      <c r="CB123" s="3"/>
      <c r="CC123" s="3">
        <v>2</v>
      </c>
      <c r="CD123" s="3"/>
      <c r="CE123" s="3"/>
      <c r="CF123" s="3"/>
      <c r="CG123" s="3"/>
      <c r="CH123" s="3"/>
      <c r="CI123" s="3"/>
      <c r="CJ123" s="3">
        <v>4</v>
      </c>
      <c r="CK123" s="3"/>
    </row>
    <row r="124" spans="1:89" x14ac:dyDescent="0.35">
      <c r="A124" s="1">
        <v>45107</v>
      </c>
      <c r="B124" t="s">
        <v>1</v>
      </c>
      <c r="C124" t="s">
        <v>90</v>
      </c>
      <c r="D124" t="s">
        <v>339</v>
      </c>
      <c r="E124" t="s">
        <v>340</v>
      </c>
      <c r="F124" s="3">
        <v>5021</v>
      </c>
      <c r="G124" s="3">
        <v>5021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>
        <v>4798</v>
      </c>
      <c r="AA124" s="3"/>
      <c r="AB124" s="3"/>
      <c r="AC124" s="3"/>
      <c r="AD124" s="3">
        <v>4</v>
      </c>
      <c r="AE124" s="3">
        <v>3</v>
      </c>
      <c r="AF124" s="3"/>
      <c r="AG124" s="3"/>
      <c r="AH124" s="3"/>
      <c r="AI124" s="3"/>
      <c r="AJ124" s="3">
        <v>5021</v>
      </c>
      <c r="AK124" s="3"/>
      <c r="AL124" s="3"/>
      <c r="AM124" s="3"/>
      <c r="AN124" s="3"/>
      <c r="AO124" s="3"/>
      <c r="AP124" s="3"/>
      <c r="AQ124" s="3">
        <v>65</v>
      </c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>
        <v>8</v>
      </c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>
        <v>5021</v>
      </c>
      <c r="BR124" s="3">
        <v>3865</v>
      </c>
      <c r="BS124" s="3"/>
      <c r="BT124" s="3">
        <v>3280</v>
      </c>
      <c r="BU124" s="3"/>
      <c r="BV124" s="3">
        <v>185</v>
      </c>
      <c r="BW124" s="3"/>
      <c r="BX124" s="3"/>
      <c r="BY124" s="3"/>
      <c r="BZ124" s="3">
        <v>657</v>
      </c>
      <c r="CA124" s="3">
        <v>5021</v>
      </c>
      <c r="CB124" s="3">
        <v>3193</v>
      </c>
      <c r="CC124" s="3">
        <v>4</v>
      </c>
      <c r="CD124" s="3"/>
      <c r="CE124" s="3"/>
      <c r="CF124" s="3"/>
      <c r="CG124" s="3"/>
      <c r="CH124" s="3"/>
      <c r="CI124" s="3"/>
      <c r="CJ124" s="3">
        <v>4882</v>
      </c>
      <c r="CK124" s="3"/>
    </row>
    <row r="125" spans="1:89" x14ac:dyDescent="0.35">
      <c r="A125" s="1">
        <v>45107</v>
      </c>
      <c r="B125" t="s">
        <v>1</v>
      </c>
      <c r="C125" t="s">
        <v>90</v>
      </c>
      <c r="D125" t="s">
        <v>341</v>
      </c>
      <c r="E125" t="s">
        <v>342</v>
      </c>
      <c r="F125" s="3">
        <v>26433</v>
      </c>
      <c r="G125" s="3">
        <v>26433</v>
      </c>
      <c r="H125" s="3"/>
      <c r="I125" s="3"/>
      <c r="J125" s="3"/>
      <c r="K125" s="3"/>
      <c r="L125" s="3"/>
      <c r="M125" s="3">
        <v>24561</v>
      </c>
      <c r="N125" s="3"/>
      <c r="O125" s="3"/>
      <c r="P125" s="3"/>
      <c r="Q125" s="3"/>
      <c r="R125" s="3">
        <v>14724</v>
      </c>
      <c r="S125" s="3"/>
      <c r="T125" s="3"/>
      <c r="U125" s="3"/>
      <c r="V125" s="3">
        <v>25</v>
      </c>
      <c r="W125" s="3"/>
      <c r="X125" s="3"/>
      <c r="Y125" s="3"/>
      <c r="Z125" s="3">
        <v>26336</v>
      </c>
      <c r="AA125" s="3"/>
      <c r="AB125" s="3"/>
      <c r="AC125" s="3"/>
      <c r="AD125" s="3"/>
      <c r="AE125" s="3"/>
      <c r="AF125" s="3"/>
      <c r="AG125" s="3"/>
      <c r="AH125" s="3"/>
      <c r="AI125" s="3"/>
      <c r="AJ125" s="3">
        <v>26433</v>
      </c>
      <c r="AK125" s="3"/>
      <c r="AL125" s="3"/>
      <c r="AM125" s="3"/>
      <c r="AN125" s="3"/>
      <c r="AO125" s="3"/>
      <c r="AP125" s="3">
        <v>22</v>
      </c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>
        <v>25437</v>
      </c>
      <c r="BF125" s="3"/>
      <c r="BG125" s="3"/>
      <c r="BH125" s="3"/>
      <c r="BI125" s="3"/>
      <c r="BJ125" s="3">
        <v>5059</v>
      </c>
      <c r="BK125" s="3"/>
      <c r="BL125" s="3"/>
      <c r="BM125" s="3"/>
      <c r="BN125" s="3"/>
      <c r="BO125" s="3"/>
      <c r="BP125" s="3"/>
      <c r="BQ125" s="3">
        <v>26433</v>
      </c>
      <c r="BR125" s="3">
        <v>13880</v>
      </c>
      <c r="BS125" s="3"/>
      <c r="BT125" s="3">
        <v>13990</v>
      </c>
      <c r="BU125" s="3"/>
      <c r="BV125" s="3">
        <v>24517</v>
      </c>
      <c r="BW125" s="3"/>
      <c r="BX125" s="3"/>
      <c r="BY125" s="3"/>
      <c r="BZ125" s="3">
        <v>2561</v>
      </c>
      <c r="CA125" s="3">
        <v>26433</v>
      </c>
      <c r="CB125" s="3"/>
      <c r="CC125" s="3">
        <v>347</v>
      </c>
      <c r="CD125" s="3"/>
      <c r="CE125" s="3"/>
      <c r="CF125" s="3"/>
      <c r="CG125" s="3"/>
      <c r="CH125" s="3">
        <v>25276</v>
      </c>
      <c r="CI125" s="3"/>
      <c r="CJ125" s="3">
        <v>7</v>
      </c>
      <c r="CK125" s="3"/>
    </row>
    <row r="126" spans="1:89" x14ac:dyDescent="0.35">
      <c r="A126" s="1">
        <v>45107</v>
      </c>
      <c r="B126" t="s">
        <v>1</v>
      </c>
      <c r="C126" t="s">
        <v>106</v>
      </c>
      <c r="D126" t="s">
        <v>343</v>
      </c>
      <c r="E126" t="s">
        <v>344</v>
      </c>
      <c r="F126" s="3">
        <v>135</v>
      </c>
      <c r="G126" s="3">
        <v>135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>
        <v>135</v>
      </c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>
        <v>121</v>
      </c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>
        <v>135</v>
      </c>
      <c r="BR126" s="3">
        <v>94</v>
      </c>
      <c r="BS126" s="3"/>
      <c r="BT126" s="3">
        <v>11</v>
      </c>
      <c r="BU126" s="3"/>
      <c r="BV126" s="3">
        <v>127</v>
      </c>
      <c r="BW126" s="3"/>
      <c r="BX126" s="3"/>
      <c r="BY126" s="3"/>
      <c r="BZ126" s="3">
        <v>51</v>
      </c>
      <c r="CA126" s="3">
        <v>135</v>
      </c>
      <c r="CB126" s="3"/>
      <c r="CC126" s="3">
        <v>3</v>
      </c>
      <c r="CD126" s="3"/>
      <c r="CE126" s="3"/>
      <c r="CF126" s="3"/>
      <c r="CG126" s="3"/>
      <c r="CH126" s="3"/>
      <c r="CI126" s="3"/>
      <c r="CJ126" s="3"/>
      <c r="CK126" s="3"/>
    </row>
    <row r="127" spans="1:89" x14ac:dyDescent="0.35">
      <c r="A127" s="1">
        <v>45107</v>
      </c>
      <c r="B127" t="s">
        <v>1</v>
      </c>
      <c r="C127" t="s">
        <v>93</v>
      </c>
      <c r="D127" t="s">
        <v>345</v>
      </c>
      <c r="E127" t="s">
        <v>346</v>
      </c>
      <c r="F127" s="3">
        <v>1377</v>
      </c>
      <c r="G127" s="3">
        <v>1377</v>
      </c>
      <c r="H127" s="3"/>
      <c r="I127" s="3"/>
      <c r="J127" s="3"/>
      <c r="K127" s="3"/>
      <c r="L127" s="3"/>
      <c r="M127" s="3"/>
      <c r="N127" s="3"/>
      <c r="O127" s="3">
        <v>997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>
        <v>1377</v>
      </c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>
        <v>1377</v>
      </c>
      <c r="BR127" s="3"/>
      <c r="BS127" s="3"/>
      <c r="BT127" s="3">
        <v>4</v>
      </c>
      <c r="BU127" s="3"/>
      <c r="BV127" s="3">
        <v>991</v>
      </c>
      <c r="BW127" s="3"/>
      <c r="BX127" s="3"/>
      <c r="BY127" s="3"/>
      <c r="BZ127" s="3">
        <v>224</v>
      </c>
      <c r="CA127" s="3">
        <v>1377</v>
      </c>
      <c r="CB127" s="3"/>
      <c r="CC127" s="3"/>
      <c r="CD127" s="3"/>
      <c r="CE127" s="3"/>
      <c r="CF127" s="3"/>
      <c r="CG127" s="3"/>
      <c r="CH127" s="3"/>
      <c r="CI127" s="3"/>
      <c r="CJ127" s="3"/>
      <c r="CK127" s="3"/>
    </row>
    <row r="128" spans="1:89" x14ac:dyDescent="0.35">
      <c r="A128" s="1">
        <v>45107</v>
      </c>
      <c r="B128" t="s">
        <v>1</v>
      </c>
      <c r="C128" t="s">
        <v>93</v>
      </c>
      <c r="D128" t="s">
        <v>347</v>
      </c>
      <c r="E128" t="s">
        <v>348</v>
      </c>
      <c r="F128" s="3">
        <v>1749</v>
      </c>
      <c r="G128" s="3">
        <v>1749</v>
      </c>
      <c r="H128" s="3"/>
      <c r="I128" s="3"/>
      <c r="J128" s="3">
        <v>1393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>
        <v>1749</v>
      </c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>
        <v>1749</v>
      </c>
      <c r="BR128" s="3"/>
      <c r="BS128" s="3"/>
      <c r="BT128" s="3">
        <v>1264</v>
      </c>
      <c r="BU128" s="3"/>
      <c r="BV128" s="3">
        <v>714</v>
      </c>
      <c r="BW128" s="3"/>
      <c r="BX128" s="3"/>
      <c r="BY128" s="3"/>
      <c r="BZ128" s="3">
        <v>127</v>
      </c>
      <c r="CA128" s="3">
        <v>1749</v>
      </c>
      <c r="CB128" s="3"/>
      <c r="CC128" s="3">
        <v>1</v>
      </c>
      <c r="CD128" s="3"/>
      <c r="CE128" s="3"/>
      <c r="CF128" s="3"/>
      <c r="CG128" s="3"/>
      <c r="CH128" s="3"/>
      <c r="CI128" s="3"/>
      <c r="CJ128" s="3"/>
      <c r="CK128" s="3"/>
    </row>
    <row r="129" spans="1:89" x14ac:dyDescent="0.35">
      <c r="A129" s="1">
        <v>45107</v>
      </c>
      <c r="B129" t="s">
        <v>1</v>
      </c>
      <c r="C129" t="s">
        <v>93</v>
      </c>
      <c r="D129" t="s">
        <v>349</v>
      </c>
      <c r="E129" t="s">
        <v>350</v>
      </c>
      <c r="F129" s="3">
        <v>994</v>
      </c>
      <c r="G129" s="3">
        <v>994</v>
      </c>
      <c r="H129" s="3"/>
      <c r="I129" s="3"/>
      <c r="J129" s="3">
        <v>11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>
        <v>994</v>
      </c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>
        <v>994</v>
      </c>
      <c r="BR129" s="3"/>
      <c r="BS129" s="3"/>
      <c r="BT129" s="3">
        <v>377</v>
      </c>
      <c r="BU129" s="3"/>
      <c r="BV129" s="3">
        <v>740</v>
      </c>
      <c r="BW129" s="3"/>
      <c r="BX129" s="3"/>
      <c r="BY129" s="3"/>
      <c r="BZ129" s="3">
        <v>1</v>
      </c>
      <c r="CA129" s="3">
        <v>994</v>
      </c>
      <c r="CB129" s="3"/>
      <c r="CC129" s="3"/>
      <c r="CD129" s="3"/>
      <c r="CE129" s="3"/>
      <c r="CF129" s="3"/>
      <c r="CG129" s="3"/>
      <c r="CH129" s="3"/>
      <c r="CI129" s="3"/>
      <c r="CJ129" s="3"/>
      <c r="CK129" s="3"/>
    </row>
    <row r="130" spans="1:89" x14ac:dyDescent="0.35">
      <c r="A130" s="1">
        <v>45107</v>
      </c>
      <c r="B130" t="s">
        <v>1</v>
      </c>
      <c r="C130" t="s">
        <v>93</v>
      </c>
      <c r="D130" t="s">
        <v>351</v>
      </c>
      <c r="E130" t="s">
        <v>352</v>
      </c>
      <c r="F130" s="3">
        <v>403</v>
      </c>
      <c r="G130" s="3">
        <v>403</v>
      </c>
      <c r="H130" s="3"/>
      <c r="I130" s="3"/>
      <c r="J130" s="3">
        <v>236</v>
      </c>
      <c r="K130" s="3"/>
      <c r="L130" s="3"/>
      <c r="M130" s="3">
        <v>19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>
        <v>403</v>
      </c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>
        <v>403</v>
      </c>
      <c r="BR130" s="3"/>
      <c r="BS130" s="3"/>
      <c r="BT130" s="3">
        <v>267</v>
      </c>
      <c r="BU130" s="3"/>
      <c r="BV130" s="3">
        <v>65</v>
      </c>
      <c r="BW130" s="3"/>
      <c r="BX130" s="3"/>
      <c r="BY130" s="3"/>
      <c r="BZ130" s="3"/>
      <c r="CA130" s="3">
        <v>403</v>
      </c>
      <c r="CB130" s="3"/>
      <c r="CC130" s="3"/>
      <c r="CD130" s="3"/>
      <c r="CE130" s="3"/>
      <c r="CF130" s="3">
        <v>34</v>
      </c>
      <c r="CG130" s="3"/>
      <c r="CH130" s="3"/>
      <c r="CI130" s="3"/>
      <c r="CJ130" s="3"/>
      <c r="CK130" s="3"/>
    </row>
    <row r="131" spans="1:89" x14ac:dyDescent="0.35">
      <c r="A131" s="1">
        <v>45107</v>
      </c>
      <c r="B131" t="s">
        <v>1</v>
      </c>
      <c r="C131" t="s">
        <v>106</v>
      </c>
      <c r="D131" t="s">
        <v>353</v>
      </c>
      <c r="E131" t="s">
        <v>354</v>
      </c>
      <c r="F131" s="3">
        <v>14811</v>
      </c>
      <c r="G131" s="3">
        <v>14811</v>
      </c>
      <c r="H131" s="3"/>
      <c r="I131" s="3"/>
      <c r="J131" s="3">
        <v>2902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>
        <v>14810</v>
      </c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>
        <v>14809</v>
      </c>
      <c r="BR131" s="3"/>
      <c r="BS131" s="3"/>
      <c r="BT131" s="3">
        <v>10647</v>
      </c>
      <c r="BU131" s="3"/>
      <c r="BV131" s="3"/>
      <c r="BW131" s="3"/>
      <c r="BX131" s="3"/>
      <c r="BY131" s="3">
        <v>216</v>
      </c>
      <c r="BZ131" s="3">
        <v>4054</v>
      </c>
      <c r="CA131" s="3">
        <v>14808</v>
      </c>
      <c r="CB131" s="3"/>
      <c r="CC131" s="3">
        <v>466</v>
      </c>
      <c r="CD131" s="3"/>
      <c r="CE131" s="3"/>
      <c r="CF131" s="3"/>
      <c r="CG131" s="3">
        <v>10271</v>
      </c>
      <c r="CH131" s="3"/>
      <c r="CI131" s="3"/>
      <c r="CJ131" s="3"/>
      <c r="CK131" s="3"/>
    </row>
    <row r="132" spans="1:89" x14ac:dyDescent="0.35">
      <c r="A132" s="1">
        <v>45107</v>
      </c>
      <c r="B132" t="s">
        <v>1</v>
      </c>
      <c r="C132" t="s">
        <v>90</v>
      </c>
      <c r="D132" t="s">
        <v>355</v>
      </c>
      <c r="E132" t="s">
        <v>356</v>
      </c>
      <c r="F132" s="3">
        <v>1590</v>
      </c>
      <c r="G132" s="3">
        <v>1590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>
        <v>662</v>
      </c>
      <c r="S132" s="3"/>
      <c r="T132" s="3"/>
      <c r="U132" s="3"/>
      <c r="V132" s="3"/>
      <c r="W132" s="3"/>
      <c r="X132" s="3"/>
      <c r="Y132" s="3"/>
      <c r="Z132" s="3"/>
      <c r="AA132" s="3"/>
      <c r="AB132" s="3">
        <v>1079</v>
      </c>
      <c r="AC132" s="3"/>
      <c r="AD132" s="3"/>
      <c r="AE132" s="3"/>
      <c r="AF132" s="3"/>
      <c r="AG132" s="3"/>
      <c r="AH132" s="3"/>
      <c r="AI132" s="3"/>
      <c r="AJ132" s="3">
        <v>1590</v>
      </c>
      <c r="AK132" s="3"/>
      <c r="AL132" s="3">
        <v>796</v>
      </c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>
        <v>820</v>
      </c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>
        <v>1590</v>
      </c>
      <c r="BR132" s="3"/>
      <c r="BS132" s="3"/>
      <c r="BT132" s="3">
        <v>515</v>
      </c>
      <c r="BU132" s="3"/>
      <c r="BV132" s="3"/>
      <c r="BW132" s="3"/>
      <c r="BX132" s="3"/>
      <c r="BY132" s="3"/>
      <c r="BZ132" s="3">
        <v>340</v>
      </c>
      <c r="CA132" s="3">
        <v>1590</v>
      </c>
      <c r="CB132" s="3"/>
      <c r="CC132" s="3">
        <v>10</v>
      </c>
      <c r="CD132" s="3"/>
      <c r="CE132" s="3"/>
      <c r="CF132" s="3"/>
      <c r="CG132" s="3"/>
      <c r="CH132" s="3"/>
      <c r="CI132" s="3"/>
      <c r="CJ132" s="3"/>
      <c r="CK132" s="3"/>
    </row>
    <row r="133" spans="1:89" x14ac:dyDescent="0.35">
      <c r="A133" s="1">
        <v>45107</v>
      </c>
      <c r="B133" t="s">
        <v>1</v>
      </c>
      <c r="C133" t="s">
        <v>106</v>
      </c>
      <c r="D133" t="s">
        <v>357</v>
      </c>
      <c r="E133" t="s">
        <v>358</v>
      </c>
      <c r="F133" s="3">
        <v>3841</v>
      </c>
      <c r="G133" s="3">
        <v>3841</v>
      </c>
      <c r="H133" s="3"/>
      <c r="I133" s="3">
        <v>1743</v>
      </c>
      <c r="J133" s="3"/>
      <c r="K133" s="3">
        <v>1615</v>
      </c>
      <c r="L133" s="3"/>
      <c r="M133" s="3">
        <v>2293</v>
      </c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>
        <v>54</v>
      </c>
      <c r="AA133" s="3"/>
      <c r="AB133" s="3"/>
      <c r="AC133" s="3"/>
      <c r="AD133" s="3"/>
      <c r="AE133" s="3"/>
      <c r="AF133" s="3"/>
      <c r="AG133" s="3"/>
      <c r="AH133" s="3"/>
      <c r="AI133" s="3"/>
      <c r="AJ133" s="3">
        <v>3841</v>
      </c>
      <c r="AK133" s="3"/>
      <c r="AL133" s="3"/>
      <c r="AM133" s="3"/>
      <c r="AN133" s="3"/>
      <c r="AO133" s="3"/>
      <c r="AP133" s="3">
        <v>10</v>
      </c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>
        <v>3763</v>
      </c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>
        <v>3841</v>
      </c>
      <c r="BR133" s="3">
        <v>3655</v>
      </c>
      <c r="BS133" s="3"/>
      <c r="BT133" s="3">
        <v>145</v>
      </c>
      <c r="BU133" s="3"/>
      <c r="BV133" s="3">
        <v>3821</v>
      </c>
      <c r="BW133" s="3"/>
      <c r="BX133" s="3"/>
      <c r="BY133" s="3"/>
      <c r="BZ133" s="3">
        <v>2305</v>
      </c>
      <c r="CA133" s="3">
        <v>3841</v>
      </c>
      <c r="CB133" s="3"/>
      <c r="CC133" s="3">
        <v>23</v>
      </c>
      <c r="CD133" s="3"/>
      <c r="CE133" s="3"/>
      <c r="CF133" s="3"/>
      <c r="CG133" s="3"/>
      <c r="CH133" s="3">
        <v>4</v>
      </c>
      <c r="CI133" s="3"/>
      <c r="CJ133" s="3"/>
      <c r="CK133" s="3"/>
    </row>
    <row r="134" spans="1:89" x14ac:dyDescent="0.35">
      <c r="A134" s="1">
        <v>45107</v>
      </c>
      <c r="B134" t="s">
        <v>1</v>
      </c>
      <c r="C134" t="s">
        <v>90</v>
      </c>
      <c r="D134" t="s">
        <v>359</v>
      </c>
      <c r="E134" t="s">
        <v>360</v>
      </c>
      <c r="F134" s="3">
        <v>14921</v>
      </c>
      <c r="G134" s="3">
        <v>14921</v>
      </c>
      <c r="H134" s="3"/>
      <c r="I134" s="3"/>
      <c r="J134" s="3">
        <v>12021</v>
      </c>
      <c r="K134" s="3"/>
      <c r="L134" s="3"/>
      <c r="M134" s="3"/>
      <c r="N134" s="3"/>
      <c r="O134" s="3"/>
      <c r="P134" s="3"/>
      <c r="Q134" s="3"/>
      <c r="R134" s="3"/>
      <c r="S134" s="3"/>
      <c r="T134" s="3">
        <v>332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>
        <v>14921</v>
      </c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>
        <v>2066</v>
      </c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>
        <v>14913</v>
      </c>
      <c r="BR134" s="3"/>
      <c r="BS134" s="3"/>
      <c r="BT134" s="3">
        <v>9504</v>
      </c>
      <c r="BU134" s="3"/>
      <c r="BV134" s="3"/>
      <c r="BW134" s="3"/>
      <c r="BX134" s="3"/>
      <c r="BY134" s="3"/>
      <c r="BZ134" s="3">
        <v>3522</v>
      </c>
      <c r="CA134" s="3">
        <v>14918</v>
      </c>
      <c r="CB134" s="3"/>
      <c r="CC134" s="3">
        <v>13</v>
      </c>
      <c r="CD134" s="3"/>
      <c r="CE134" s="3"/>
      <c r="CF134" s="3"/>
      <c r="CG134" s="3"/>
      <c r="CH134" s="3"/>
      <c r="CI134" s="3"/>
      <c r="CJ134" s="3"/>
      <c r="CK134" s="3"/>
    </row>
    <row r="135" spans="1:89" x14ac:dyDescent="0.35">
      <c r="A135" s="1">
        <v>45107</v>
      </c>
      <c r="B135" t="s">
        <v>1</v>
      </c>
      <c r="C135" t="s">
        <v>90</v>
      </c>
      <c r="D135" t="s">
        <v>361</v>
      </c>
      <c r="E135" t="s">
        <v>362</v>
      </c>
      <c r="F135" s="3">
        <v>2759</v>
      </c>
      <c r="G135" s="3">
        <v>2759</v>
      </c>
      <c r="H135" s="3"/>
      <c r="I135" s="3"/>
      <c r="J135" s="3">
        <v>2411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>
        <v>2759</v>
      </c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>
        <v>2759</v>
      </c>
      <c r="BR135" s="3"/>
      <c r="BS135" s="3"/>
      <c r="BT135" s="3">
        <v>2333</v>
      </c>
      <c r="BU135" s="3"/>
      <c r="BV135" s="3"/>
      <c r="BW135" s="3"/>
      <c r="BX135" s="3"/>
      <c r="BY135" s="3"/>
      <c r="BZ135" s="3">
        <v>271</v>
      </c>
      <c r="CA135" s="3">
        <v>2753</v>
      </c>
      <c r="CB135" s="3"/>
      <c r="CC135" s="3">
        <v>1</v>
      </c>
      <c r="CD135" s="3"/>
      <c r="CE135" s="3"/>
      <c r="CF135" s="3"/>
      <c r="CG135" s="3"/>
      <c r="CH135" s="3"/>
      <c r="CI135" s="3"/>
      <c r="CJ135" s="3"/>
      <c r="CK135" s="3"/>
    </row>
    <row r="136" spans="1:89" x14ac:dyDescent="0.35">
      <c r="A136" s="1">
        <v>45107</v>
      </c>
      <c r="B136" t="s">
        <v>1</v>
      </c>
      <c r="C136" t="s">
        <v>90</v>
      </c>
      <c r="D136" t="s">
        <v>363</v>
      </c>
      <c r="E136" t="s">
        <v>364</v>
      </c>
      <c r="F136" s="3">
        <v>14150</v>
      </c>
      <c r="G136" s="3">
        <v>14150</v>
      </c>
      <c r="H136" s="3"/>
      <c r="I136" s="3"/>
      <c r="J136" s="3">
        <v>13308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>
        <v>14150</v>
      </c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>
        <v>14150</v>
      </c>
      <c r="BR136" s="3"/>
      <c r="BS136" s="3"/>
      <c r="BT136" s="3">
        <v>10058</v>
      </c>
      <c r="BU136" s="3"/>
      <c r="BV136" s="3"/>
      <c r="BW136" s="3"/>
      <c r="BX136" s="3">
        <v>1</v>
      </c>
      <c r="BY136" s="3"/>
      <c r="BZ136" s="3">
        <v>2213</v>
      </c>
      <c r="CA136" s="3">
        <v>14150</v>
      </c>
      <c r="CB136" s="3"/>
      <c r="CC136" s="3">
        <v>17</v>
      </c>
      <c r="CD136" s="3"/>
      <c r="CE136" s="3"/>
      <c r="CF136" s="3"/>
      <c r="CG136" s="3">
        <v>84</v>
      </c>
      <c r="CH136" s="3"/>
      <c r="CI136" s="3"/>
      <c r="CJ136" s="3"/>
      <c r="CK136" s="3"/>
    </row>
    <row r="137" spans="1:89" x14ac:dyDescent="0.35">
      <c r="A137" s="1">
        <v>45107</v>
      </c>
      <c r="B137" t="s">
        <v>1</v>
      </c>
      <c r="C137" t="s">
        <v>90</v>
      </c>
      <c r="D137" t="s">
        <v>365</v>
      </c>
      <c r="E137" t="s">
        <v>366</v>
      </c>
      <c r="F137" s="3">
        <v>976</v>
      </c>
      <c r="G137" s="3">
        <v>976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>
        <v>45</v>
      </c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>
        <v>976</v>
      </c>
      <c r="AK137" s="3"/>
      <c r="AL137" s="3"/>
      <c r="AM137" s="3"/>
      <c r="AN137" s="3"/>
      <c r="AO137" s="3"/>
      <c r="AP137" s="3"/>
      <c r="AQ137" s="3">
        <v>1</v>
      </c>
      <c r="AR137" s="3"/>
      <c r="AS137" s="3"/>
      <c r="AT137" s="3"/>
      <c r="AU137" s="3">
        <v>45</v>
      </c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>
        <v>782</v>
      </c>
      <c r="BH137" s="3"/>
      <c r="BI137" s="3"/>
      <c r="BJ137" s="3"/>
      <c r="BK137" s="3"/>
      <c r="BL137" s="3"/>
      <c r="BM137" s="3"/>
      <c r="BN137" s="3"/>
      <c r="BO137" s="3"/>
      <c r="BP137" s="3"/>
      <c r="BQ137" s="3">
        <v>976</v>
      </c>
      <c r="BR137" s="3"/>
      <c r="BS137" s="3">
        <v>468</v>
      </c>
      <c r="BT137" s="3">
        <v>26</v>
      </c>
      <c r="BU137" s="3"/>
      <c r="BV137" s="3"/>
      <c r="BW137" s="3"/>
      <c r="BX137" s="3"/>
      <c r="BY137" s="3"/>
      <c r="BZ137" s="3">
        <v>119</v>
      </c>
      <c r="CA137" s="3">
        <v>948</v>
      </c>
      <c r="CB137" s="3"/>
      <c r="CC137" s="3"/>
      <c r="CD137" s="3"/>
      <c r="CE137" s="3"/>
      <c r="CF137" s="3"/>
      <c r="CG137" s="3"/>
      <c r="CH137" s="3"/>
      <c r="CI137" s="3"/>
      <c r="CJ137" s="3"/>
      <c r="CK137" s="3"/>
    </row>
    <row r="138" spans="1:89" x14ac:dyDescent="0.35">
      <c r="A138" s="1">
        <v>45107</v>
      </c>
      <c r="B138" t="s">
        <v>1</v>
      </c>
      <c r="C138" t="s">
        <v>90</v>
      </c>
      <c r="D138" t="s">
        <v>367</v>
      </c>
      <c r="E138" t="s">
        <v>368</v>
      </c>
      <c r="F138" s="3">
        <v>9576</v>
      </c>
      <c r="G138" s="3">
        <v>9576</v>
      </c>
      <c r="H138" s="3"/>
      <c r="I138" s="3"/>
      <c r="J138" s="3">
        <v>7954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>
        <v>9576</v>
      </c>
      <c r="AK138" s="3"/>
      <c r="AL138" s="3"/>
      <c r="AM138" s="3"/>
      <c r="AN138" s="3"/>
      <c r="AO138" s="3">
        <v>7</v>
      </c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>
        <v>1</v>
      </c>
      <c r="BQ138" s="3">
        <v>9575</v>
      </c>
      <c r="BR138" s="3"/>
      <c r="BS138" s="3"/>
      <c r="BT138" s="3">
        <v>6149</v>
      </c>
      <c r="BU138" s="3"/>
      <c r="BV138" s="3"/>
      <c r="BW138" s="3"/>
      <c r="BX138" s="3"/>
      <c r="BY138" s="3"/>
      <c r="BZ138" s="3">
        <v>1225</v>
      </c>
      <c r="CA138" s="3">
        <v>9551</v>
      </c>
      <c r="CB138" s="3"/>
      <c r="CC138" s="3">
        <v>16</v>
      </c>
      <c r="CD138" s="3"/>
      <c r="CE138" s="3"/>
      <c r="CF138" s="3"/>
      <c r="CG138" s="3"/>
      <c r="CH138" s="3"/>
      <c r="CI138" s="3"/>
      <c r="CJ138" s="3"/>
      <c r="CK138" s="3"/>
    </row>
    <row r="139" spans="1:89" x14ac:dyDescent="0.35">
      <c r="A139" s="1">
        <v>45107</v>
      </c>
      <c r="B139" t="s">
        <v>1</v>
      </c>
      <c r="C139" t="s">
        <v>90</v>
      </c>
      <c r="D139" t="s">
        <v>369</v>
      </c>
      <c r="E139" t="s">
        <v>370</v>
      </c>
      <c r="F139" s="3">
        <v>35342</v>
      </c>
      <c r="G139" s="3">
        <v>35342</v>
      </c>
      <c r="H139" s="3"/>
      <c r="I139" s="3"/>
      <c r="J139" s="3">
        <v>3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>
        <v>35342</v>
      </c>
      <c r="AK139" s="3"/>
      <c r="AL139" s="3"/>
      <c r="AM139" s="3"/>
      <c r="AN139" s="3"/>
      <c r="AO139" s="3"/>
      <c r="AP139" s="3"/>
      <c r="AQ139" s="3"/>
      <c r="AR139" s="3"/>
      <c r="AS139" s="3">
        <v>2533</v>
      </c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>
        <v>35342</v>
      </c>
      <c r="BR139" s="3"/>
      <c r="BS139" s="3"/>
      <c r="BT139" s="3">
        <v>23612</v>
      </c>
      <c r="BU139" s="3"/>
      <c r="BV139" s="3"/>
      <c r="BW139" s="3"/>
      <c r="BX139" s="3">
        <v>1</v>
      </c>
      <c r="BY139" s="3">
        <v>2181</v>
      </c>
      <c r="BZ139" s="3">
        <v>13482</v>
      </c>
      <c r="CA139" s="3">
        <v>35342</v>
      </c>
      <c r="CB139" s="3"/>
      <c r="CC139" s="3"/>
      <c r="CD139" s="3"/>
      <c r="CE139" s="3"/>
      <c r="CF139" s="3"/>
      <c r="CG139" s="3">
        <v>35049</v>
      </c>
      <c r="CH139" s="3"/>
      <c r="CI139" s="3">
        <v>9</v>
      </c>
      <c r="CJ139" s="3"/>
      <c r="CK139" s="3"/>
    </row>
    <row r="140" spans="1:89" x14ac:dyDescent="0.35">
      <c r="A140" s="1">
        <v>45107</v>
      </c>
      <c r="B140" t="s">
        <v>1</v>
      </c>
      <c r="C140" t="s">
        <v>106</v>
      </c>
      <c r="D140" t="s">
        <v>371</v>
      </c>
      <c r="E140" t="s">
        <v>372</v>
      </c>
      <c r="F140" s="3">
        <v>1571</v>
      </c>
      <c r="G140" s="3">
        <v>1571</v>
      </c>
      <c r="H140" s="3"/>
      <c r="I140" s="3"/>
      <c r="J140" s="3">
        <v>437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>
        <v>1571</v>
      </c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>
        <v>1571</v>
      </c>
      <c r="BR140" s="3"/>
      <c r="BS140" s="3"/>
      <c r="BT140" s="3">
        <v>830</v>
      </c>
      <c r="BU140" s="3"/>
      <c r="BV140" s="3"/>
      <c r="BW140" s="3"/>
      <c r="BX140" s="3"/>
      <c r="BY140" s="3"/>
      <c r="BZ140" s="3">
        <v>213</v>
      </c>
      <c r="CA140" s="3">
        <v>1571</v>
      </c>
      <c r="CB140" s="3"/>
      <c r="CC140" s="3"/>
      <c r="CD140" s="3"/>
      <c r="CE140" s="3"/>
      <c r="CF140" s="3"/>
      <c r="CG140" s="3"/>
      <c r="CH140" s="3"/>
      <c r="CI140" s="3"/>
      <c r="CJ140" s="3"/>
      <c r="CK140" s="3"/>
    </row>
    <row r="141" spans="1:89" x14ac:dyDescent="0.35">
      <c r="A141" s="1">
        <v>45107</v>
      </c>
      <c r="B141" t="s">
        <v>1</v>
      </c>
      <c r="C141" t="s">
        <v>93</v>
      </c>
      <c r="D141" t="s">
        <v>373</v>
      </c>
      <c r="E141" t="s">
        <v>374</v>
      </c>
      <c r="F141" s="3">
        <v>1168</v>
      </c>
      <c r="G141" s="3">
        <v>1168</v>
      </c>
      <c r="H141" s="3"/>
      <c r="I141" s="3"/>
      <c r="J141" s="3">
        <v>525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>
        <v>1168</v>
      </c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>
        <v>1168</v>
      </c>
      <c r="BR141" s="3"/>
      <c r="BS141" s="3"/>
      <c r="BT141" s="3">
        <v>634</v>
      </c>
      <c r="BU141" s="3"/>
      <c r="BV141" s="3">
        <v>376</v>
      </c>
      <c r="BW141" s="3"/>
      <c r="BX141" s="3"/>
      <c r="BY141" s="3"/>
      <c r="BZ141" s="3">
        <v>189</v>
      </c>
      <c r="CA141" s="3">
        <v>1168</v>
      </c>
      <c r="CB141" s="3"/>
      <c r="CC141" s="3">
        <v>1</v>
      </c>
      <c r="CD141" s="3"/>
      <c r="CE141" s="3"/>
      <c r="CF141" s="3"/>
      <c r="CG141" s="3"/>
      <c r="CH141" s="3"/>
      <c r="CI141" s="3"/>
      <c r="CJ141" s="3"/>
      <c r="CK141" s="3"/>
    </row>
    <row r="142" spans="1:89" x14ac:dyDescent="0.35">
      <c r="A142" s="1">
        <v>45107</v>
      </c>
      <c r="B142" t="s">
        <v>1</v>
      </c>
      <c r="C142" t="s">
        <v>90</v>
      </c>
      <c r="D142" t="s">
        <v>375</v>
      </c>
      <c r="E142" t="s">
        <v>376</v>
      </c>
      <c r="F142" s="3">
        <v>7167</v>
      </c>
      <c r="G142" s="3">
        <v>7167</v>
      </c>
      <c r="H142" s="3"/>
      <c r="I142" s="3"/>
      <c r="J142" s="3">
        <v>2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>
        <v>7167</v>
      </c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>
        <v>7167</v>
      </c>
      <c r="BR142" s="3"/>
      <c r="BS142" s="3"/>
      <c r="BT142" s="3">
        <v>6407</v>
      </c>
      <c r="BU142" s="3"/>
      <c r="BV142" s="3">
        <v>14</v>
      </c>
      <c r="BW142" s="3"/>
      <c r="BX142" s="3">
        <v>1</v>
      </c>
      <c r="BY142" s="3"/>
      <c r="BZ142" s="3">
        <v>2952</v>
      </c>
      <c r="CA142" s="3">
        <v>7167</v>
      </c>
      <c r="CB142" s="3"/>
      <c r="CC142" s="3"/>
      <c r="CD142" s="3"/>
      <c r="CE142" s="3"/>
      <c r="CF142" s="3"/>
      <c r="CG142" s="3">
        <v>6279</v>
      </c>
      <c r="CH142" s="3"/>
      <c r="CI142" s="3">
        <v>1</v>
      </c>
      <c r="CJ142" s="3"/>
      <c r="CK142" s="3"/>
    </row>
    <row r="143" spans="1:89" x14ac:dyDescent="0.35">
      <c r="A143" s="1">
        <v>45107</v>
      </c>
      <c r="B143" t="s">
        <v>1</v>
      </c>
      <c r="C143" t="s">
        <v>180</v>
      </c>
      <c r="D143" t="s">
        <v>377</v>
      </c>
      <c r="E143" t="s">
        <v>378</v>
      </c>
      <c r="F143" s="3">
        <v>180</v>
      </c>
      <c r="G143" s="3">
        <v>180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>
        <v>180</v>
      </c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>
        <v>180</v>
      </c>
      <c r="BR143" s="3"/>
      <c r="BS143" s="3"/>
      <c r="BT143" s="3">
        <v>2</v>
      </c>
      <c r="BU143" s="3"/>
      <c r="BV143" s="3">
        <v>17</v>
      </c>
      <c r="BW143" s="3"/>
      <c r="BX143" s="3"/>
      <c r="BY143" s="3"/>
      <c r="BZ143" s="3"/>
      <c r="CA143" s="3">
        <v>180</v>
      </c>
      <c r="CB143" s="3"/>
      <c r="CC143" s="3"/>
      <c r="CD143" s="3"/>
      <c r="CE143" s="3"/>
      <c r="CF143" s="3"/>
      <c r="CG143" s="3"/>
      <c r="CH143" s="3"/>
      <c r="CI143" s="3"/>
      <c r="CJ143" s="3"/>
      <c r="CK143" s="3"/>
    </row>
    <row r="144" spans="1:89" x14ac:dyDescent="0.35">
      <c r="A144" s="1">
        <v>45107</v>
      </c>
      <c r="B144" t="s">
        <v>1</v>
      </c>
      <c r="C144" t="s">
        <v>90</v>
      </c>
      <c r="D144" t="s">
        <v>379</v>
      </c>
      <c r="E144" t="s">
        <v>380</v>
      </c>
      <c r="F144" s="3">
        <v>48037</v>
      </c>
      <c r="G144" s="3">
        <v>48037</v>
      </c>
      <c r="H144" s="3"/>
      <c r="I144" s="3"/>
      <c r="J144" s="3">
        <v>16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>
        <v>4</v>
      </c>
      <c r="AD144" s="3"/>
      <c r="AE144" s="3"/>
      <c r="AF144" s="3"/>
      <c r="AG144" s="3"/>
      <c r="AH144" s="3"/>
      <c r="AI144" s="3"/>
      <c r="AJ144" s="3">
        <v>48037</v>
      </c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>
        <v>1</v>
      </c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>
        <v>48036</v>
      </c>
      <c r="BR144" s="3"/>
      <c r="BS144" s="3"/>
      <c r="BT144" s="3">
        <v>38421</v>
      </c>
      <c r="BU144" s="3"/>
      <c r="BV144" s="3"/>
      <c r="BW144" s="3"/>
      <c r="BX144" s="3"/>
      <c r="BY144" s="3"/>
      <c r="BZ144" s="3">
        <v>18556</v>
      </c>
      <c r="CA144" s="3">
        <v>48037</v>
      </c>
      <c r="CB144" s="3"/>
      <c r="CC144" s="3"/>
      <c r="CD144" s="3"/>
      <c r="CE144" s="3"/>
      <c r="CF144" s="3"/>
      <c r="CG144" s="3">
        <v>47522</v>
      </c>
      <c r="CH144" s="3"/>
      <c r="CI144" s="3">
        <v>34</v>
      </c>
      <c r="CJ144" s="3"/>
      <c r="CK144" s="3"/>
    </row>
    <row r="145" spans="1:89" x14ac:dyDescent="0.35">
      <c r="A145" s="1">
        <v>45107</v>
      </c>
      <c r="B145" t="s">
        <v>1</v>
      </c>
      <c r="C145" t="s">
        <v>90</v>
      </c>
      <c r="D145" t="s">
        <v>381</v>
      </c>
      <c r="E145" t="s">
        <v>382</v>
      </c>
      <c r="F145" s="3">
        <v>6841</v>
      </c>
      <c r="G145" s="3">
        <v>6841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>
        <v>6841</v>
      </c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>
        <v>11</v>
      </c>
      <c r="BO145" s="3"/>
      <c r="BP145" s="3"/>
      <c r="BQ145" s="3">
        <v>6841</v>
      </c>
      <c r="BR145" s="3"/>
      <c r="BS145" s="3"/>
      <c r="BT145" s="3">
        <v>3603</v>
      </c>
      <c r="BU145" s="3"/>
      <c r="BV145" s="3">
        <v>624</v>
      </c>
      <c r="BW145" s="3"/>
      <c r="BX145" s="3"/>
      <c r="BY145" s="3"/>
      <c r="BZ145" s="3">
        <v>528</v>
      </c>
      <c r="CA145" s="3">
        <v>6841</v>
      </c>
      <c r="CB145" s="3"/>
      <c r="CC145" s="3"/>
      <c r="CD145" s="3"/>
      <c r="CE145" s="3"/>
      <c r="CF145" s="3"/>
      <c r="CG145" s="3">
        <v>4669</v>
      </c>
      <c r="CH145" s="3"/>
      <c r="CI145" s="3"/>
      <c r="CJ145" s="3"/>
      <c r="CK145" s="3"/>
    </row>
    <row r="146" spans="1:89" x14ac:dyDescent="0.35">
      <c r="A146" s="1">
        <v>45107</v>
      </c>
      <c r="B146" t="s">
        <v>1</v>
      </c>
      <c r="C146" t="s">
        <v>90</v>
      </c>
      <c r="D146" t="s">
        <v>383</v>
      </c>
      <c r="E146" t="s">
        <v>384</v>
      </c>
      <c r="F146" s="3">
        <v>2710</v>
      </c>
      <c r="G146" s="3">
        <v>2710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>
        <v>56</v>
      </c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>
        <v>2709</v>
      </c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>
        <v>2708</v>
      </c>
      <c r="BR146" s="3"/>
      <c r="BS146" s="3"/>
      <c r="BT146" s="3">
        <v>1195</v>
      </c>
      <c r="BU146" s="3"/>
      <c r="BV146" s="3"/>
      <c r="BW146" s="3"/>
      <c r="BX146" s="3"/>
      <c r="BY146" s="3"/>
      <c r="BZ146" s="3">
        <v>268</v>
      </c>
      <c r="CA146" s="3">
        <v>2710</v>
      </c>
      <c r="CB146" s="3"/>
      <c r="CC146" s="3"/>
      <c r="CD146" s="3"/>
      <c r="CE146" s="3"/>
      <c r="CF146" s="3"/>
      <c r="CG146" s="3">
        <v>989</v>
      </c>
      <c r="CH146" s="3"/>
      <c r="CI146" s="3"/>
      <c r="CJ146" s="3"/>
      <c r="CK146" s="3"/>
    </row>
    <row r="147" spans="1:89" x14ac:dyDescent="0.35">
      <c r="A147" s="1">
        <v>45107</v>
      </c>
      <c r="B147" t="s">
        <v>1</v>
      </c>
      <c r="C147" t="s">
        <v>93</v>
      </c>
      <c r="D147" t="s">
        <v>385</v>
      </c>
      <c r="E147" t="s">
        <v>386</v>
      </c>
      <c r="F147" s="3">
        <v>1769</v>
      </c>
      <c r="G147" s="3">
        <v>1769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>
        <v>1769</v>
      </c>
      <c r="AK147" s="3"/>
      <c r="AL147" s="3">
        <v>46</v>
      </c>
      <c r="AM147" s="3"/>
      <c r="AN147" s="3"/>
      <c r="AO147" s="3"/>
      <c r="AP147" s="3"/>
      <c r="AQ147" s="3">
        <v>49</v>
      </c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>
        <v>652</v>
      </c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>
        <v>1769</v>
      </c>
      <c r="BR147" s="3">
        <v>526</v>
      </c>
      <c r="BS147" s="3">
        <v>103</v>
      </c>
      <c r="BT147" s="3">
        <v>558</v>
      </c>
      <c r="BU147" s="3"/>
      <c r="BV147" s="3"/>
      <c r="BW147" s="3"/>
      <c r="BX147" s="3"/>
      <c r="BY147" s="3"/>
      <c r="BZ147" s="3">
        <v>239</v>
      </c>
      <c r="CA147" s="3">
        <v>1769</v>
      </c>
      <c r="CB147" s="3"/>
      <c r="CC147" s="3">
        <v>3</v>
      </c>
      <c r="CD147" s="3"/>
      <c r="CE147" s="3">
        <v>1656</v>
      </c>
      <c r="CF147" s="3"/>
      <c r="CG147" s="3"/>
      <c r="CH147" s="3"/>
      <c r="CI147" s="3"/>
      <c r="CJ147" s="3">
        <v>778</v>
      </c>
      <c r="CK147" s="3"/>
    </row>
    <row r="148" spans="1:89" x14ac:dyDescent="0.35">
      <c r="A148" s="1">
        <v>45107</v>
      </c>
      <c r="B148" t="s">
        <v>1</v>
      </c>
      <c r="C148" t="s">
        <v>106</v>
      </c>
      <c r="D148" t="s">
        <v>387</v>
      </c>
      <c r="E148" t="s">
        <v>388</v>
      </c>
      <c r="F148" s="3">
        <v>146</v>
      </c>
      <c r="G148" s="3">
        <v>146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>
        <v>146</v>
      </c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>
        <v>5</v>
      </c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>
        <v>146</v>
      </c>
      <c r="BR148" s="3">
        <v>14</v>
      </c>
      <c r="BS148" s="3"/>
      <c r="BT148" s="3">
        <v>8</v>
      </c>
      <c r="BU148" s="3"/>
      <c r="BV148" s="3">
        <v>127</v>
      </c>
      <c r="BW148" s="3"/>
      <c r="BX148" s="3"/>
      <c r="BY148" s="3"/>
      <c r="BZ148" s="3">
        <v>44</v>
      </c>
      <c r="CA148" s="3">
        <v>146</v>
      </c>
      <c r="CB148" s="3"/>
      <c r="CC148" s="3"/>
      <c r="CD148" s="3"/>
      <c r="CE148" s="3"/>
      <c r="CF148" s="3"/>
      <c r="CG148" s="3"/>
      <c r="CH148" s="3"/>
      <c r="CI148" s="3"/>
      <c r="CJ148" s="3"/>
      <c r="CK148" s="3"/>
    </row>
    <row r="149" spans="1:89" x14ac:dyDescent="0.35">
      <c r="A149" s="1">
        <v>45107</v>
      </c>
      <c r="B149" t="s">
        <v>1</v>
      </c>
      <c r="C149" t="s">
        <v>93</v>
      </c>
      <c r="D149" t="s">
        <v>389</v>
      </c>
      <c r="E149" t="s">
        <v>390</v>
      </c>
      <c r="F149" s="3">
        <v>1611</v>
      </c>
      <c r="G149" s="3">
        <v>1611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>
        <v>1087</v>
      </c>
      <c r="AA149" s="3"/>
      <c r="AB149" s="3"/>
      <c r="AC149" s="3"/>
      <c r="AD149" s="3"/>
      <c r="AE149" s="3"/>
      <c r="AF149" s="3"/>
      <c r="AG149" s="3"/>
      <c r="AH149" s="3"/>
      <c r="AI149" s="3"/>
      <c r="AJ149" s="3">
        <v>1611</v>
      </c>
      <c r="AK149" s="3"/>
      <c r="AL149" s="3"/>
      <c r="AM149" s="3"/>
      <c r="AN149" s="3"/>
      <c r="AO149" s="3"/>
      <c r="AP149" s="3"/>
      <c r="AQ149" s="3">
        <v>173</v>
      </c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>
        <v>1611</v>
      </c>
      <c r="BR149" s="3">
        <v>975</v>
      </c>
      <c r="BS149" s="3"/>
      <c r="BT149" s="3">
        <v>1014</v>
      </c>
      <c r="BU149" s="3"/>
      <c r="BV149" s="3"/>
      <c r="BW149" s="3"/>
      <c r="BX149" s="3"/>
      <c r="BY149" s="3"/>
      <c r="BZ149" s="3">
        <v>348</v>
      </c>
      <c r="CA149" s="3">
        <v>1611</v>
      </c>
      <c r="CB149" s="3"/>
      <c r="CC149" s="3">
        <v>16</v>
      </c>
      <c r="CD149" s="3"/>
      <c r="CE149" s="3"/>
      <c r="CF149" s="3"/>
      <c r="CG149" s="3"/>
      <c r="CH149" s="3"/>
      <c r="CI149" s="3">
        <v>1</v>
      </c>
      <c r="CJ149" s="3"/>
      <c r="CK149" s="3"/>
    </row>
    <row r="150" spans="1:89" x14ac:dyDescent="0.35">
      <c r="A150" s="1">
        <v>45107</v>
      </c>
      <c r="B150" t="s">
        <v>1</v>
      </c>
      <c r="C150" t="s">
        <v>93</v>
      </c>
      <c r="D150" t="s">
        <v>391</v>
      </c>
      <c r="E150" t="s">
        <v>392</v>
      </c>
      <c r="F150" s="3">
        <v>2257</v>
      </c>
      <c r="G150" s="3">
        <v>2257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>
        <v>2202</v>
      </c>
      <c r="AE150" s="3">
        <v>2175</v>
      </c>
      <c r="AF150" s="3"/>
      <c r="AG150" s="3"/>
      <c r="AH150" s="3"/>
      <c r="AI150" s="3"/>
      <c r="AJ150" s="3">
        <v>2257</v>
      </c>
      <c r="AK150" s="3"/>
      <c r="AL150" s="3"/>
      <c r="AM150" s="3"/>
      <c r="AN150" s="3"/>
      <c r="AO150" s="3"/>
      <c r="AP150" s="3"/>
      <c r="AQ150" s="3">
        <v>128</v>
      </c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>
        <v>2257</v>
      </c>
      <c r="BR150" s="3">
        <v>668</v>
      </c>
      <c r="BS150" s="3"/>
      <c r="BT150" s="3">
        <v>385</v>
      </c>
      <c r="BU150" s="3"/>
      <c r="BV150" s="3">
        <v>1293</v>
      </c>
      <c r="BW150" s="3"/>
      <c r="BX150" s="3"/>
      <c r="BY150" s="3"/>
      <c r="BZ150" s="3">
        <v>448</v>
      </c>
      <c r="CA150" s="3">
        <v>2257</v>
      </c>
      <c r="CB150" s="3"/>
      <c r="CC150" s="3"/>
      <c r="CD150" s="3"/>
      <c r="CE150" s="3"/>
      <c r="CF150" s="3"/>
      <c r="CG150" s="3"/>
      <c r="CH150" s="3"/>
      <c r="CI150" s="3"/>
      <c r="CJ150" s="3">
        <v>2240</v>
      </c>
      <c r="CK150" s="3"/>
    </row>
    <row r="151" spans="1:89" x14ac:dyDescent="0.35">
      <c r="A151" s="1">
        <v>45107</v>
      </c>
      <c r="B151" t="s">
        <v>1</v>
      </c>
      <c r="C151" t="s">
        <v>93</v>
      </c>
      <c r="D151" t="s">
        <v>393</v>
      </c>
      <c r="E151" t="s">
        <v>394</v>
      </c>
      <c r="F151" s="3">
        <v>3043</v>
      </c>
      <c r="G151" s="3">
        <v>3043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3043</v>
      </c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>
        <v>3043</v>
      </c>
      <c r="BR151" s="3"/>
      <c r="BS151" s="3"/>
      <c r="BT151" s="3">
        <v>2383</v>
      </c>
      <c r="BU151" s="3"/>
      <c r="BV151" s="3">
        <v>2091</v>
      </c>
      <c r="BW151" s="3"/>
      <c r="BX151" s="3"/>
      <c r="BY151" s="3"/>
      <c r="BZ151" s="3">
        <v>302</v>
      </c>
      <c r="CA151" s="3">
        <v>3043</v>
      </c>
      <c r="CB151" s="3"/>
      <c r="CC151" s="3">
        <v>29</v>
      </c>
      <c r="CD151" s="3"/>
      <c r="CE151" s="3"/>
      <c r="CF151" s="3"/>
      <c r="CG151" s="3">
        <v>2094</v>
      </c>
      <c r="CH151" s="3"/>
      <c r="CI151" s="3"/>
      <c r="CJ151" s="3"/>
      <c r="CK151" s="3"/>
    </row>
    <row r="152" spans="1:89" x14ac:dyDescent="0.35">
      <c r="A152" s="1">
        <v>45107</v>
      </c>
      <c r="B152" t="s">
        <v>1</v>
      </c>
      <c r="C152" t="s">
        <v>93</v>
      </c>
      <c r="D152" t="s">
        <v>395</v>
      </c>
      <c r="E152" t="s">
        <v>396</v>
      </c>
      <c r="F152" s="3">
        <v>1461</v>
      </c>
      <c r="G152" s="3">
        <v>1461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>
        <v>31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>
        <v>1461</v>
      </c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>
        <v>1461</v>
      </c>
      <c r="BR152" s="3"/>
      <c r="BS152" s="3"/>
      <c r="BT152" s="3">
        <v>759</v>
      </c>
      <c r="BU152" s="3"/>
      <c r="BV152" s="3">
        <v>1126</v>
      </c>
      <c r="BW152" s="3"/>
      <c r="BX152" s="3"/>
      <c r="BY152" s="3"/>
      <c r="BZ152" s="3">
        <v>200</v>
      </c>
      <c r="CA152" s="3">
        <v>1459</v>
      </c>
      <c r="CB152" s="3"/>
      <c r="CC152" s="3">
        <v>31</v>
      </c>
      <c r="CD152" s="3"/>
      <c r="CE152" s="3"/>
      <c r="CF152" s="3"/>
      <c r="CG152" s="3">
        <v>953</v>
      </c>
      <c r="CH152" s="3"/>
      <c r="CI152" s="3"/>
      <c r="CJ152" s="3"/>
      <c r="CK152" s="3"/>
    </row>
    <row r="153" spans="1:89" x14ac:dyDescent="0.35">
      <c r="A153" s="1">
        <v>45107</v>
      </c>
      <c r="B153" t="s">
        <v>1</v>
      </c>
      <c r="C153" t="s">
        <v>90</v>
      </c>
      <c r="D153" t="s">
        <v>397</v>
      </c>
      <c r="E153" t="s">
        <v>398</v>
      </c>
      <c r="F153" s="3">
        <v>14195</v>
      </c>
      <c r="G153" s="3">
        <v>14195</v>
      </c>
      <c r="H153" s="3"/>
      <c r="I153" s="3"/>
      <c r="J153" s="3">
        <v>10588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>
        <v>14195</v>
      </c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>
        <v>9695</v>
      </c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>
        <v>14195</v>
      </c>
      <c r="BR153" s="3"/>
      <c r="BS153" s="3"/>
      <c r="BT153" s="3">
        <v>10786</v>
      </c>
      <c r="BU153" s="3"/>
      <c r="BV153" s="3"/>
      <c r="BW153" s="3"/>
      <c r="BX153" s="3"/>
      <c r="BY153" s="3"/>
      <c r="BZ153" s="3">
        <v>2525</v>
      </c>
      <c r="CA153" s="3">
        <v>14190</v>
      </c>
      <c r="CB153" s="3"/>
      <c r="CC153" s="3">
        <v>262</v>
      </c>
      <c r="CD153" s="3"/>
      <c r="CE153" s="3"/>
      <c r="CF153" s="3"/>
      <c r="CG153" s="3"/>
      <c r="CH153" s="3"/>
      <c r="CI153" s="3"/>
      <c r="CJ153" s="3"/>
      <c r="CK153" s="3"/>
    </row>
    <row r="154" spans="1:89" x14ac:dyDescent="0.35">
      <c r="A154" s="1">
        <v>45107</v>
      </c>
      <c r="B154" t="s">
        <v>1</v>
      </c>
      <c r="C154" t="s">
        <v>90</v>
      </c>
      <c r="D154" t="s">
        <v>399</v>
      </c>
      <c r="E154" t="s">
        <v>400</v>
      </c>
      <c r="F154" s="3">
        <v>17845</v>
      </c>
      <c r="G154" s="3">
        <v>17845</v>
      </c>
      <c r="H154" s="3"/>
      <c r="I154" s="3"/>
      <c r="J154" s="3">
        <v>922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>
        <v>6459</v>
      </c>
      <c r="AI154" s="3"/>
      <c r="AJ154" s="3">
        <v>17845</v>
      </c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>
        <v>1</v>
      </c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>
        <v>3499</v>
      </c>
      <c r="BI154" s="3"/>
      <c r="BJ154" s="3"/>
      <c r="BK154" s="3"/>
      <c r="BL154" s="3"/>
      <c r="BM154" s="3"/>
      <c r="BN154" s="3"/>
      <c r="BO154" s="3"/>
      <c r="BP154" s="3"/>
      <c r="BQ154" s="3">
        <v>17844</v>
      </c>
      <c r="BR154" s="3"/>
      <c r="BS154" s="3"/>
      <c r="BT154" s="3">
        <v>10552</v>
      </c>
      <c r="BU154" s="3"/>
      <c r="BV154" s="3">
        <v>4501</v>
      </c>
      <c r="BW154" s="3"/>
      <c r="BX154" s="3"/>
      <c r="BY154" s="3"/>
      <c r="BZ154" s="3">
        <v>1470</v>
      </c>
      <c r="CA154" s="3">
        <v>17845</v>
      </c>
      <c r="CB154" s="3"/>
      <c r="CC154" s="3">
        <v>4</v>
      </c>
      <c r="CD154" s="3"/>
      <c r="CE154" s="3"/>
      <c r="CF154" s="3"/>
      <c r="CG154" s="3">
        <v>7945</v>
      </c>
      <c r="CH154" s="3"/>
      <c r="CI154" s="3"/>
      <c r="CJ154" s="3"/>
      <c r="CK154" s="3"/>
    </row>
    <row r="155" spans="1:89" x14ac:dyDescent="0.35">
      <c r="A155" s="1">
        <v>45107</v>
      </c>
      <c r="B155" t="s">
        <v>1</v>
      </c>
      <c r="C155" t="s">
        <v>90</v>
      </c>
      <c r="D155" t="s">
        <v>401</v>
      </c>
      <c r="E155" t="s">
        <v>402</v>
      </c>
      <c r="F155" s="3">
        <v>13400</v>
      </c>
      <c r="G155" s="3">
        <v>13400</v>
      </c>
      <c r="H155" s="3"/>
      <c r="I155" s="3"/>
      <c r="J155" s="3">
        <v>7328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>
        <v>13400</v>
      </c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>
        <v>13399</v>
      </c>
      <c r="BR155" s="3"/>
      <c r="BS155" s="3"/>
      <c r="BT155" s="3">
        <v>7228</v>
      </c>
      <c r="BU155" s="3"/>
      <c r="BV155" s="3"/>
      <c r="BW155" s="3"/>
      <c r="BX155" s="3"/>
      <c r="BY155" s="3">
        <v>1978</v>
      </c>
      <c r="BZ155" s="3">
        <v>3161</v>
      </c>
      <c r="CA155" s="3">
        <v>13400</v>
      </c>
      <c r="CB155" s="3"/>
      <c r="CC155" s="3">
        <v>22</v>
      </c>
      <c r="CD155" s="3"/>
      <c r="CE155" s="3"/>
      <c r="CF155" s="3"/>
      <c r="CG155" s="3">
        <v>6895</v>
      </c>
      <c r="CH155" s="3"/>
      <c r="CI155" s="3"/>
      <c r="CJ155" s="3"/>
      <c r="CK155" s="3"/>
    </row>
    <row r="156" spans="1:89" x14ac:dyDescent="0.35">
      <c r="A156" s="1">
        <v>45107</v>
      </c>
      <c r="B156" t="s">
        <v>1</v>
      </c>
      <c r="C156" t="s">
        <v>90</v>
      </c>
      <c r="D156" t="s">
        <v>403</v>
      </c>
      <c r="E156" t="s">
        <v>404</v>
      </c>
      <c r="F156" s="3">
        <v>8973</v>
      </c>
      <c r="G156" s="3">
        <v>8973</v>
      </c>
      <c r="H156" s="3"/>
      <c r="I156" s="3"/>
      <c r="J156" s="3">
        <v>11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>
        <v>8973</v>
      </c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>
        <v>779</v>
      </c>
      <c r="BP156" s="3"/>
      <c r="BQ156" s="3">
        <v>8973</v>
      </c>
      <c r="BR156" s="3"/>
      <c r="BS156" s="3"/>
      <c r="BT156" s="3">
        <v>6566</v>
      </c>
      <c r="BU156" s="3"/>
      <c r="BV156" s="3"/>
      <c r="BW156" s="3"/>
      <c r="BX156" s="3"/>
      <c r="BY156" s="3">
        <v>42</v>
      </c>
      <c r="BZ156" s="3">
        <v>5586</v>
      </c>
      <c r="CA156" s="3">
        <v>8973</v>
      </c>
      <c r="CB156" s="3"/>
      <c r="CC156" s="3"/>
      <c r="CD156" s="3"/>
      <c r="CE156" s="3"/>
      <c r="CF156" s="3"/>
      <c r="CG156" s="3">
        <v>8777</v>
      </c>
      <c r="CH156" s="3"/>
      <c r="CI156" s="3">
        <v>5</v>
      </c>
      <c r="CJ156" s="3"/>
      <c r="CK156" s="3"/>
    </row>
    <row r="157" spans="1:89" x14ac:dyDescent="0.35">
      <c r="A157" s="1">
        <v>45107</v>
      </c>
      <c r="B157" t="s">
        <v>1</v>
      </c>
      <c r="C157" t="s">
        <v>93</v>
      </c>
      <c r="D157" t="s">
        <v>405</v>
      </c>
      <c r="E157" t="s">
        <v>406</v>
      </c>
      <c r="F157" s="3">
        <v>568</v>
      </c>
      <c r="G157" s="3">
        <v>568</v>
      </c>
      <c r="H157" s="3"/>
      <c r="I157" s="3"/>
      <c r="J157" s="3"/>
      <c r="K157" s="3"/>
      <c r="L157" s="3">
        <v>565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>
        <v>568</v>
      </c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>
        <v>568</v>
      </c>
      <c r="BR157" s="3"/>
      <c r="BS157" s="3"/>
      <c r="BT157" s="3">
        <v>345</v>
      </c>
      <c r="BU157" s="3"/>
      <c r="BV157" s="3">
        <v>86</v>
      </c>
      <c r="BW157" s="3"/>
      <c r="BX157" s="3"/>
      <c r="BY157" s="3"/>
      <c r="BZ157" s="3">
        <v>59</v>
      </c>
      <c r="CA157" s="3">
        <v>568</v>
      </c>
      <c r="CB157" s="3"/>
      <c r="CC157" s="3"/>
      <c r="CD157" s="3"/>
      <c r="CE157" s="3"/>
      <c r="CF157" s="3"/>
      <c r="CG157" s="3">
        <v>2</v>
      </c>
      <c r="CH157" s="3"/>
      <c r="CI157" s="3"/>
      <c r="CJ157" s="3"/>
      <c r="CK157" s="3"/>
    </row>
    <row r="158" spans="1:89" x14ac:dyDescent="0.35">
      <c r="A158" s="1">
        <v>45107</v>
      </c>
      <c r="B158" t="s">
        <v>1</v>
      </c>
      <c r="C158" t="s">
        <v>106</v>
      </c>
      <c r="D158" t="s">
        <v>407</v>
      </c>
      <c r="E158" t="s">
        <v>408</v>
      </c>
      <c r="F158" s="3">
        <v>7699</v>
      </c>
      <c r="G158" s="3">
        <v>7699</v>
      </c>
      <c r="H158" s="3"/>
      <c r="I158" s="3">
        <v>3155</v>
      </c>
      <c r="J158" s="3"/>
      <c r="K158" s="3">
        <v>5137</v>
      </c>
      <c r="L158" s="3"/>
      <c r="M158" s="3">
        <v>5467</v>
      </c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>
        <v>3</v>
      </c>
      <c r="AA158" s="3">
        <v>18</v>
      </c>
      <c r="AB158" s="3"/>
      <c r="AC158" s="3"/>
      <c r="AD158" s="3">
        <v>1</v>
      </c>
      <c r="AE158" s="3"/>
      <c r="AF158" s="3"/>
      <c r="AG158" s="3"/>
      <c r="AH158" s="3"/>
      <c r="AI158" s="3"/>
      <c r="AJ158" s="3">
        <v>7699</v>
      </c>
      <c r="AK158" s="3"/>
      <c r="AL158" s="3"/>
      <c r="AM158" s="3"/>
      <c r="AN158" s="3"/>
      <c r="AO158" s="3"/>
      <c r="AP158" s="3">
        <v>11</v>
      </c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>
        <v>6071</v>
      </c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>
        <v>7699</v>
      </c>
      <c r="BR158" s="3">
        <v>6630</v>
      </c>
      <c r="BS158" s="3"/>
      <c r="BT158" s="3">
        <v>1717</v>
      </c>
      <c r="BU158" s="3"/>
      <c r="BV158" s="3">
        <v>7619</v>
      </c>
      <c r="BW158" s="3"/>
      <c r="BX158" s="3"/>
      <c r="BY158" s="3"/>
      <c r="BZ158" s="3">
        <v>1099</v>
      </c>
      <c r="CA158" s="3">
        <v>7699</v>
      </c>
      <c r="CB158" s="3"/>
      <c r="CC158" s="3"/>
      <c r="CD158" s="3"/>
      <c r="CE158" s="3"/>
      <c r="CF158" s="3"/>
      <c r="CG158" s="3"/>
      <c r="CH158" s="3"/>
      <c r="CI158" s="3"/>
      <c r="CJ158" s="3">
        <v>1</v>
      </c>
      <c r="CK158" s="3"/>
    </row>
    <row r="159" spans="1:89" x14ac:dyDescent="0.35">
      <c r="A159" s="1">
        <v>45107</v>
      </c>
      <c r="B159" t="s">
        <v>1</v>
      </c>
      <c r="C159" t="s">
        <v>90</v>
      </c>
      <c r="D159" t="s">
        <v>409</v>
      </c>
      <c r="E159" t="s">
        <v>410</v>
      </c>
      <c r="F159" s="3">
        <v>779</v>
      </c>
      <c r="G159" s="3">
        <v>779</v>
      </c>
      <c r="H159" s="3"/>
      <c r="I159" s="3"/>
      <c r="J159" s="3">
        <v>671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>
        <v>779</v>
      </c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>
        <v>779</v>
      </c>
      <c r="BR159" s="3"/>
      <c r="BS159" s="3"/>
      <c r="BT159" s="3">
        <v>491</v>
      </c>
      <c r="BU159" s="3"/>
      <c r="BV159" s="3"/>
      <c r="BW159" s="3"/>
      <c r="BX159" s="3"/>
      <c r="BY159" s="3"/>
      <c r="BZ159" s="3">
        <v>36</v>
      </c>
      <c r="CA159" s="3">
        <v>779</v>
      </c>
      <c r="CB159" s="3"/>
      <c r="CC159" s="3">
        <v>21</v>
      </c>
      <c r="CD159" s="3"/>
      <c r="CE159" s="3"/>
      <c r="CF159" s="3"/>
      <c r="CG159" s="3"/>
      <c r="CH159" s="3"/>
      <c r="CI159" s="3"/>
      <c r="CJ159" s="3"/>
      <c r="CK159" s="3"/>
    </row>
    <row r="160" spans="1:89" x14ac:dyDescent="0.35">
      <c r="A160" s="1">
        <v>45107</v>
      </c>
      <c r="B160" t="s">
        <v>1</v>
      </c>
      <c r="C160" t="s">
        <v>90</v>
      </c>
      <c r="D160" t="s">
        <v>411</v>
      </c>
      <c r="E160" t="s">
        <v>412</v>
      </c>
      <c r="F160" s="3">
        <v>1898</v>
      </c>
      <c r="G160" s="3">
        <v>1898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>
        <v>1</v>
      </c>
      <c r="AJ160" s="3">
        <v>1898</v>
      </c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>
        <v>445</v>
      </c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>
        <v>1898</v>
      </c>
      <c r="BR160" s="3">
        <v>1397</v>
      </c>
      <c r="BS160" s="3"/>
      <c r="BT160" s="3">
        <v>39</v>
      </c>
      <c r="BU160" s="3"/>
      <c r="BV160" s="3"/>
      <c r="BW160" s="3"/>
      <c r="BX160" s="3"/>
      <c r="BY160" s="3"/>
      <c r="BZ160" s="3">
        <v>457</v>
      </c>
      <c r="CA160" s="3">
        <v>1898</v>
      </c>
      <c r="CB160" s="3"/>
      <c r="CC160" s="3"/>
      <c r="CD160" s="3"/>
      <c r="CE160" s="3">
        <v>114</v>
      </c>
      <c r="CF160" s="3"/>
      <c r="CG160" s="3"/>
      <c r="CH160" s="3"/>
      <c r="CI160" s="3"/>
      <c r="CJ160" s="3">
        <v>592</v>
      </c>
      <c r="CK160" s="3"/>
    </row>
    <row r="161" spans="1:89" x14ac:dyDescent="0.35">
      <c r="A161" s="1">
        <v>45107</v>
      </c>
      <c r="B161" t="s">
        <v>1</v>
      </c>
      <c r="C161" t="s">
        <v>90</v>
      </c>
      <c r="D161" t="s">
        <v>413</v>
      </c>
      <c r="E161" t="s">
        <v>414</v>
      </c>
      <c r="F161" s="3">
        <v>17135</v>
      </c>
      <c r="G161" s="3">
        <v>17135</v>
      </c>
      <c r="H161" s="3"/>
      <c r="I161" s="3"/>
      <c r="J161" s="3"/>
      <c r="K161" s="3"/>
      <c r="L161" s="3"/>
      <c r="M161" s="3">
        <v>21</v>
      </c>
      <c r="N161" s="3"/>
      <c r="O161" s="3"/>
      <c r="P161" s="3"/>
      <c r="Q161" s="3"/>
      <c r="R161" s="3"/>
      <c r="S161" s="3"/>
      <c r="T161" s="3"/>
      <c r="U161" s="3"/>
      <c r="V161" s="3"/>
      <c r="W161" s="3">
        <v>126</v>
      </c>
      <c r="X161" s="3"/>
      <c r="Y161" s="3"/>
      <c r="Z161" s="3"/>
      <c r="AA161" s="3">
        <v>2</v>
      </c>
      <c r="AB161" s="3"/>
      <c r="AC161" s="3"/>
      <c r="AD161" s="3"/>
      <c r="AE161" s="3"/>
      <c r="AF161" s="3"/>
      <c r="AG161" s="3"/>
      <c r="AH161" s="3"/>
      <c r="AI161" s="3">
        <v>12</v>
      </c>
      <c r="AJ161" s="3">
        <v>17135</v>
      </c>
      <c r="AK161" s="3"/>
      <c r="AL161" s="3">
        <v>74</v>
      </c>
      <c r="AM161" s="3"/>
      <c r="AN161" s="3">
        <v>1623</v>
      </c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>
        <v>11438</v>
      </c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>
        <v>17135</v>
      </c>
      <c r="BR161" s="3">
        <v>1624</v>
      </c>
      <c r="BS161" s="3"/>
      <c r="BT161" s="3">
        <v>11713</v>
      </c>
      <c r="BU161" s="3"/>
      <c r="BV161" s="3"/>
      <c r="BW161" s="3"/>
      <c r="BX161" s="3"/>
      <c r="BY161" s="3"/>
      <c r="BZ161" s="3">
        <v>4224</v>
      </c>
      <c r="CA161" s="3">
        <v>17135</v>
      </c>
      <c r="CB161" s="3"/>
      <c r="CC161" s="3">
        <v>2</v>
      </c>
      <c r="CD161" s="3"/>
      <c r="CE161" s="3">
        <v>14743</v>
      </c>
      <c r="CF161" s="3"/>
      <c r="CG161" s="3">
        <v>15357</v>
      </c>
      <c r="CH161" s="3"/>
      <c r="CI161" s="3">
        <v>45</v>
      </c>
      <c r="CJ161" s="3">
        <v>7491</v>
      </c>
      <c r="CK161" s="3"/>
    </row>
    <row r="162" spans="1:89" x14ac:dyDescent="0.35">
      <c r="A162" s="1">
        <v>45107</v>
      </c>
      <c r="B162" t="s">
        <v>1</v>
      </c>
      <c r="C162" t="s">
        <v>90</v>
      </c>
      <c r="D162" t="s">
        <v>415</v>
      </c>
      <c r="E162" t="s">
        <v>416</v>
      </c>
      <c r="F162" s="3">
        <v>3530</v>
      </c>
      <c r="G162" s="3">
        <v>3530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>
        <v>1</v>
      </c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>
        <v>9</v>
      </c>
      <c r="AJ162" s="3">
        <v>3530</v>
      </c>
      <c r="AK162" s="3"/>
      <c r="AL162" s="3">
        <v>595</v>
      </c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>
        <v>795</v>
      </c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>
        <v>3530</v>
      </c>
      <c r="BR162" s="3">
        <v>234</v>
      </c>
      <c r="BS162" s="3"/>
      <c r="BT162" s="3">
        <v>186</v>
      </c>
      <c r="BU162" s="3"/>
      <c r="BV162" s="3"/>
      <c r="BW162" s="3"/>
      <c r="BX162" s="3"/>
      <c r="BY162" s="3"/>
      <c r="BZ162" s="3">
        <v>357</v>
      </c>
      <c r="CA162" s="3">
        <v>3530</v>
      </c>
      <c r="CB162" s="3"/>
      <c r="CC162" s="3"/>
      <c r="CD162" s="3"/>
      <c r="CE162" s="3">
        <v>3530</v>
      </c>
      <c r="CF162" s="3"/>
      <c r="CG162" s="3">
        <v>2408</v>
      </c>
      <c r="CH162" s="3"/>
      <c r="CI162" s="3"/>
      <c r="CJ162" s="3">
        <v>3466</v>
      </c>
      <c r="CK162" s="3"/>
    </row>
    <row r="163" spans="1:89" x14ac:dyDescent="0.35">
      <c r="A163" s="1">
        <v>45107</v>
      </c>
      <c r="B163" t="s">
        <v>1</v>
      </c>
      <c r="C163" t="s">
        <v>90</v>
      </c>
      <c r="D163" t="s">
        <v>417</v>
      </c>
      <c r="E163" t="s">
        <v>418</v>
      </c>
      <c r="F163" s="3">
        <v>24078</v>
      </c>
      <c r="G163" s="3">
        <v>24078</v>
      </c>
      <c r="H163" s="3"/>
      <c r="I163" s="3"/>
      <c r="J163" s="3"/>
      <c r="K163" s="3"/>
      <c r="L163" s="3"/>
      <c r="M163" s="3">
        <v>26</v>
      </c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>
        <v>1</v>
      </c>
      <c r="AJ163" s="3">
        <v>24078</v>
      </c>
      <c r="AK163" s="3"/>
      <c r="AL163" s="3"/>
      <c r="AM163" s="3"/>
      <c r="AN163" s="3">
        <v>1208</v>
      </c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>
        <v>21666</v>
      </c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>
        <v>24078</v>
      </c>
      <c r="BR163" s="3">
        <v>6586</v>
      </c>
      <c r="BS163" s="3"/>
      <c r="BT163" s="3">
        <v>18564</v>
      </c>
      <c r="BU163" s="3"/>
      <c r="BV163" s="3">
        <v>2144</v>
      </c>
      <c r="BW163" s="3"/>
      <c r="BX163" s="3">
        <v>2</v>
      </c>
      <c r="BY163" s="3"/>
      <c r="BZ163" s="3">
        <v>4026</v>
      </c>
      <c r="CA163" s="3">
        <v>24078</v>
      </c>
      <c r="CB163" s="3"/>
      <c r="CC163" s="3"/>
      <c r="CD163" s="3"/>
      <c r="CE163" s="3">
        <v>24078</v>
      </c>
      <c r="CF163" s="3"/>
      <c r="CG163" s="3">
        <v>24047</v>
      </c>
      <c r="CH163" s="3"/>
      <c r="CI163" s="3">
        <v>14</v>
      </c>
      <c r="CJ163" s="3">
        <v>12084</v>
      </c>
      <c r="CK163" s="3"/>
    </row>
    <row r="164" spans="1:89" x14ac:dyDescent="0.35">
      <c r="A164" s="1">
        <v>45107</v>
      </c>
      <c r="B164" t="s">
        <v>1</v>
      </c>
      <c r="C164" t="s">
        <v>90</v>
      </c>
      <c r="D164" t="s">
        <v>419</v>
      </c>
      <c r="E164" t="s">
        <v>420</v>
      </c>
      <c r="F164" s="3">
        <v>17271</v>
      </c>
      <c r="G164" s="3">
        <v>17271</v>
      </c>
      <c r="H164" s="3"/>
      <c r="I164" s="3"/>
      <c r="J164" s="3"/>
      <c r="K164" s="3"/>
      <c r="L164" s="3"/>
      <c r="M164" s="3">
        <v>24</v>
      </c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>
        <v>2</v>
      </c>
      <c r="AJ164" s="3">
        <v>17271</v>
      </c>
      <c r="AK164" s="3"/>
      <c r="AL164" s="3"/>
      <c r="AM164" s="3"/>
      <c r="AN164" s="3">
        <v>5855</v>
      </c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>
        <v>11010</v>
      </c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>
        <v>17271</v>
      </c>
      <c r="BR164" s="3">
        <v>3185</v>
      </c>
      <c r="BS164" s="3"/>
      <c r="BT164" s="3">
        <v>12114</v>
      </c>
      <c r="BU164" s="3"/>
      <c r="BV164" s="3">
        <v>808</v>
      </c>
      <c r="BW164" s="3"/>
      <c r="BX164" s="3"/>
      <c r="BY164" s="3"/>
      <c r="BZ164" s="3">
        <v>5446</v>
      </c>
      <c r="CA164" s="3">
        <v>17271</v>
      </c>
      <c r="CB164" s="3"/>
      <c r="CC164" s="3"/>
      <c r="CD164" s="3"/>
      <c r="CE164" s="3">
        <v>17271</v>
      </c>
      <c r="CF164" s="3"/>
      <c r="CG164" s="3">
        <v>17099</v>
      </c>
      <c r="CH164" s="3"/>
      <c r="CI164" s="3">
        <v>10</v>
      </c>
      <c r="CJ164" s="3">
        <v>11926</v>
      </c>
      <c r="CK164" s="3"/>
    </row>
    <row r="165" spans="1:89" x14ac:dyDescent="0.35">
      <c r="A165" s="1">
        <v>45107</v>
      </c>
      <c r="B165" t="s">
        <v>1</v>
      </c>
      <c r="C165" t="s">
        <v>90</v>
      </c>
      <c r="D165" t="s">
        <v>421</v>
      </c>
      <c r="E165" t="s">
        <v>422</v>
      </c>
      <c r="F165" s="3">
        <v>14264</v>
      </c>
      <c r="G165" s="3">
        <v>14264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>
        <v>1</v>
      </c>
      <c r="AB165" s="3"/>
      <c r="AC165" s="3">
        <v>1</v>
      </c>
      <c r="AD165" s="3"/>
      <c r="AE165" s="3"/>
      <c r="AF165" s="3"/>
      <c r="AG165" s="3"/>
      <c r="AH165" s="3"/>
      <c r="AI165" s="3"/>
      <c r="AJ165" s="3">
        <v>14264</v>
      </c>
      <c r="AK165" s="3"/>
      <c r="AL165" s="3"/>
      <c r="AM165" s="3"/>
      <c r="AN165" s="3">
        <v>4017</v>
      </c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>
        <v>10634</v>
      </c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>
        <v>14264</v>
      </c>
      <c r="BR165" s="3">
        <v>4658</v>
      </c>
      <c r="BS165" s="3"/>
      <c r="BT165" s="3">
        <v>10527</v>
      </c>
      <c r="BU165" s="3"/>
      <c r="BV165" s="3"/>
      <c r="BW165" s="3"/>
      <c r="BX165" s="3"/>
      <c r="BY165" s="3"/>
      <c r="BZ165" s="3">
        <v>3238</v>
      </c>
      <c r="CA165" s="3">
        <v>14264</v>
      </c>
      <c r="CB165" s="3"/>
      <c r="CC165" s="3"/>
      <c r="CD165" s="3"/>
      <c r="CE165" s="3">
        <v>14230</v>
      </c>
      <c r="CF165" s="3"/>
      <c r="CG165" s="3">
        <v>14163</v>
      </c>
      <c r="CH165" s="3"/>
      <c r="CI165" s="3">
        <v>30</v>
      </c>
      <c r="CJ165" s="3">
        <v>5972</v>
      </c>
      <c r="CK165" s="3"/>
    </row>
    <row r="166" spans="1:89" x14ac:dyDescent="0.35">
      <c r="A166" s="1">
        <v>45107</v>
      </c>
      <c r="B166" t="s">
        <v>1</v>
      </c>
      <c r="C166" t="s">
        <v>90</v>
      </c>
      <c r="D166" t="s">
        <v>423</v>
      </c>
      <c r="E166" t="s">
        <v>424</v>
      </c>
      <c r="F166" s="3">
        <v>11238</v>
      </c>
      <c r="G166" s="3">
        <v>11238</v>
      </c>
      <c r="H166" s="3"/>
      <c r="I166" s="3"/>
      <c r="J166" s="3"/>
      <c r="K166" s="3"/>
      <c r="L166" s="3"/>
      <c r="M166" s="3">
        <v>6</v>
      </c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>
        <v>103</v>
      </c>
      <c r="AJ166" s="3">
        <v>11238</v>
      </c>
      <c r="AK166" s="3"/>
      <c r="AL166" s="3">
        <v>779</v>
      </c>
      <c r="AM166" s="3"/>
      <c r="AN166" s="3">
        <v>6342</v>
      </c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>
        <v>8513</v>
      </c>
      <c r="BG166" s="3"/>
      <c r="BH166" s="3"/>
      <c r="BI166" s="3"/>
      <c r="BJ166" s="3"/>
      <c r="BK166" s="3">
        <v>1</v>
      </c>
      <c r="BL166" s="3"/>
      <c r="BM166" s="3"/>
      <c r="BN166" s="3"/>
      <c r="BO166" s="3"/>
      <c r="BP166" s="3"/>
      <c r="BQ166" s="3">
        <v>11238</v>
      </c>
      <c r="BR166" s="3">
        <v>2656</v>
      </c>
      <c r="BS166" s="3"/>
      <c r="BT166" s="3">
        <v>7412</v>
      </c>
      <c r="BU166" s="3"/>
      <c r="BV166" s="3"/>
      <c r="BW166" s="3"/>
      <c r="BX166" s="3"/>
      <c r="BY166" s="3"/>
      <c r="BZ166" s="3">
        <v>1323</v>
      </c>
      <c r="CA166" s="3">
        <v>11238</v>
      </c>
      <c r="CB166" s="3"/>
      <c r="CC166" s="3"/>
      <c r="CD166" s="3"/>
      <c r="CE166" s="3">
        <v>6325</v>
      </c>
      <c r="CF166" s="3"/>
      <c r="CG166" s="3">
        <v>8566</v>
      </c>
      <c r="CH166" s="3"/>
      <c r="CI166" s="3">
        <v>2</v>
      </c>
      <c r="CJ166" s="3">
        <v>9813</v>
      </c>
      <c r="CK166" s="3"/>
    </row>
    <row r="167" spans="1:89" x14ac:dyDescent="0.35">
      <c r="A167" s="1">
        <v>45107</v>
      </c>
      <c r="B167" t="s">
        <v>1</v>
      </c>
      <c r="C167" t="s">
        <v>90</v>
      </c>
      <c r="D167" t="s">
        <v>425</v>
      </c>
      <c r="E167" t="s">
        <v>426</v>
      </c>
      <c r="F167" s="3">
        <v>47995</v>
      </c>
      <c r="G167" s="3">
        <v>47995</v>
      </c>
      <c r="H167" s="3"/>
      <c r="I167" s="3"/>
      <c r="J167" s="3"/>
      <c r="K167" s="3"/>
      <c r="L167" s="3"/>
      <c r="M167" s="3">
        <v>6</v>
      </c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>
        <v>11</v>
      </c>
      <c r="AB167" s="3"/>
      <c r="AC167" s="3">
        <v>1</v>
      </c>
      <c r="AD167" s="3"/>
      <c r="AE167" s="3"/>
      <c r="AF167" s="3"/>
      <c r="AG167" s="3"/>
      <c r="AH167" s="3"/>
      <c r="AI167" s="3">
        <v>25</v>
      </c>
      <c r="AJ167" s="3">
        <v>47995</v>
      </c>
      <c r="AK167" s="3"/>
      <c r="AL167" s="3">
        <v>88</v>
      </c>
      <c r="AM167" s="3"/>
      <c r="AN167" s="3">
        <v>7094</v>
      </c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>
        <v>45620</v>
      </c>
      <c r="BG167" s="3"/>
      <c r="BH167" s="3"/>
      <c r="BI167" s="3"/>
      <c r="BJ167" s="3"/>
      <c r="BK167" s="3">
        <v>3</v>
      </c>
      <c r="BL167" s="3"/>
      <c r="BM167" s="3"/>
      <c r="BN167" s="3"/>
      <c r="BO167" s="3"/>
      <c r="BP167" s="3"/>
      <c r="BQ167" s="3">
        <v>47995</v>
      </c>
      <c r="BR167" s="3">
        <v>4980</v>
      </c>
      <c r="BS167" s="3"/>
      <c r="BT167" s="3">
        <v>27678</v>
      </c>
      <c r="BU167" s="3"/>
      <c r="BV167" s="3"/>
      <c r="BW167" s="3"/>
      <c r="BX167" s="3">
        <v>3</v>
      </c>
      <c r="BY167" s="3"/>
      <c r="BZ167" s="3">
        <v>14299</v>
      </c>
      <c r="CA167" s="3">
        <v>47995</v>
      </c>
      <c r="CB167" s="3"/>
      <c r="CC167" s="3"/>
      <c r="CD167" s="3"/>
      <c r="CE167" s="3">
        <v>45766</v>
      </c>
      <c r="CF167" s="3"/>
      <c r="CG167" s="3">
        <v>44942</v>
      </c>
      <c r="CH167" s="3"/>
      <c r="CI167" s="3">
        <v>3</v>
      </c>
      <c r="CJ167" s="3">
        <v>41843</v>
      </c>
      <c r="CK167" s="3"/>
    </row>
    <row r="168" spans="1:89" x14ac:dyDescent="0.35">
      <c r="A168" s="1">
        <v>45107</v>
      </c>
      <c r="B168" t="s">
        <v>1</v>
      </c>
      <c r="C168" t="s">
        <v>90</v>
      </c>
      <c r="D168" t="s">
        <v>427</v>
      </c>
      <c r="E168" t="s">
        <v>428</v>
      </c>
      <c r="F168" s="3">
        <v>27232</v>
      </c>
      <c r="G168" s="3">
        <v>27232</v>
      </c>
      <c r="H168" s="3"/>
      <c r="I168" s="3"/>
      <c r="J168" s="3"/>
      <c r="K168" s="3"/>
      <c r="L168" s="3"/>
      <c r="M168" s="3">
        <v>17</v>
      </c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>
        <v>1</v>
      </c>
      <c r="AD168" s="3"/>
      <c r="AE168" s="3"/>
      <c r="AF168" s="3"/>
      <c r="AG168" s="3"/>
      <c r="AH168" s="3"/>
      <c r="AI168" s="3">
        <v>12</v>
      </c>
      <c r="AJ168" s="3">
        <v>27232</v>
      </c>
      <c r="AK168" s="3"/>
      <c r="AL168" s="3">
        <v>2</v>
      </c>
      <c r="AM168" s="3"/>
      <c r="AN168" s="3">
        <v>246</v>
      </c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>
        <v>18909</v>
      </c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>
        <v>27231</v>
      </c>
      <c r="BR168" s="3">
        <v>1966</v>
      </c>
      <c r="BS168" s="3">
        <v>719</v>
      </c>
      <c r="BT168" s="3">
        <v>13004</v>
      </c>
      <c r="BU168" s="3"/>
      <c r="BV168" s="3">
        <v>6093</v>
      </c>
      <c r="BW168" s="3"/>
      <c r="BX168" s="3">
        <v>1</v>
      </c>
      <c r="BY168" s="3"/>
      <c r="BZ168" s="3">
        <v>5078</v>
      </c>
      <c r="CA168" s="3">
        <v>27231</v>
      </c>
      <c r="CB168" s="3"/>
      <c r="CC168" s="3"/>
      <c r="CD168" s="3"/>
      <c r="CE168" s="3">
        <v>27230</v>
      </c>
      <c r="CF168" s="3"/>
      <c r="CG168" s="3">
        <v>24079</v>
      </c>
      <c r="CH168" s="3"/>
      <c r="CI168" s="3">
        <v>11</v>
      </c>
      <c r="CJ168" s="3">
        <v>15698</v>
      </c>
      <c r="CK168" s="3"/>
    </row>
    <row r="169" spans="1:89" x14ac:dyDescent="0.35">
      <c r="A169" s="1">
        <v>45107</v>
      </c>
      <c r="B169" t="s">
        <v>1</v>
      </c>
      <c r="C169" t="s">
        <v>93</v>
      </c>
      <c r="D169" t="s">
        <v>429</v>
      </c>
      <c r="E169" t="s">
        <v>430</v>
      </c>
      <c r="F169" s="3">
        <v>599</v>
      </c>
      <c r="G169" s="3">
        <v>599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>
        <v>8</v>
      </c>
      <c r="AC169" s="3"/>
      <c r="AD169" s="3"/>
      <c r="AE169" s="3"/>
      <c r="AF169" s="3"/>
      <c r="AG169" s="3"/>
      <c r="AH169" s="3"/>
      <c r="AI169" s="3">
        <v>35</v>
      </c>
      <c r="AJ169" s="3">
        <v>599</v>
      </c>
      <c r="AK169" s="3"/>
      <c r="AL169" s="3">
        <v>535</v>
      </c>
      <c r="AM169" s="3"/>
      <c r="AN169" s="3">
        <v>387</v>
      </c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>
        <v>308</v>
      </c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>
        <v>599</v>
      </c>
      <c r="BR169" s="3">
        <v>170</v>
      </c>
      <c r="BS169" s="3"/>
      <c r="BT169" s="3">
        <v>231</v>
      </c>
      <c r="BU169" s="3"/>
      <c r="BV169" s="3"/>
      <c r="BW169" s="3"/>
      <c r="BX169" s="3"/>
      <c r="BY169" s="3"/>
      <c r="BZ169" s="3">
        <v>116</v>
      </c>
      <c r="CA169" s="3">
        <v>599</v>
      </c>
      <c r="CB169" s="3"/>
      <c r="CC169" s="3"/>
      <c r="CD169" s="3"/>
      <c r="CE169" s="3">
        <v>1</v>
      </c>
      <c r="CF169" s="3"/>
      <c r="CG169" s="3"/>
      <c r="CH169" s="3"/>
      <c r="CI169" s="3">
        <v>2</v>
      </c>
      <c r="CJ169" s="3">
        <v>451</v>
      </c>
      <c r="CK169" s="3"/>
    </row>
    <row r="170" spans="1:89" x14ac:dyDescent="0.35">
      <c r="A170" s="1">
        <v>45107</v>
      </c>
      <c r="B170" t="s">
        <v>1</v>
      </c>
      <c r="C170" t="s">
        <v>93</v>
      </c>
      <c r="D170" t="s">
        <v>431</v>
      </c>
      <c r="E170" t="s">
        <v>432</v>
      </c>
      <c r="F170" s="3">
        <v>635</v>
      </c>
      <c r="G170" s="3">
        <v>635</v>
      </c>
      <c r="H170" s="3"/>
      <c r="I170" s="3"/>
      <c r="J170" s="3"/>
      <c r="K170" s="3"/>
      <c r="L170" s="3"/>
      <c r="M170" s="3"/>
      <c r="N170" s="3"/>
      <c r="O170" s="3"/>
      <c r="P170" s="3"/>
      <c r="Q170" s="3">
        <v>1</v>
      </c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>
        <v>635</v>
      </c>
      <c r="AK170" s="3"/>
      <c r="AL170" s="3"/>
      <c r="AM170" s="3"/>
      <c r="AN170" s="3"/>
      <c r="AO170" s="3"/>
      <c r="AP170" s="3"/>
      <c r="AQ170" s="3">
        <v>4</v>
      </c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>
        <v>635</v>
      </c>
      <c r="BR170" s="3"/>
      <c r="BS170" s="3"/>
      <c r="BT170" s="3">
        <v>28</v>
      </c>
      <c r="BU170" s="3"/>
      <c r="BV170" s="3"/>
      <c r="BW170" s="3"/>
      <c r="BX170" s="3"/>
      <c r="BY170" s="3"/>
      <c r="BZ170" s="3">
        <v>169</v>
      </c>
      <c r="CA170" s="3">
        <v>635</v>
      </c>
      <c r="CB170" s="3"/>
      <c r="CC170" s="3"/>
      <c r="CD170" s="3"/>
      <c r="CE170" s="3"/>
      <c r="CF170" s="3"/>
      <c r="CG170" s="3"/>
      <c r="CH170" s="3"/>
      <c r="CI170" s="3"/>
      <c r="CJ170" s="3">
        <v>3</v>
      </c>
      <c r="CK170" s="3"/>
    </row>
    <row r="171" spans="1:89" x14ac:dyDescent="0.35">
      <c r="A171" s="1">
        <v>45107</v>
      </c>
      <c r="B171" t="s">
        <v>1</v>
      </c>
      <c r="C171" t="s">
        <v>93</v>
      </c>
      <c r="D171" t="s">
        <v>433</v>
      </c>
      <c r="E171" t="s">
        <v>434</v>
      </c>
      <c r="F171" s="3">
        <v>5267</v>
      </c>
      <c r="G171" s="3">
        <v>5267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>
        <v>5267</v>
      </c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>
        <v>747</v>
      </c>
      <c r="BP171" s="3"/>
      <c r="BQ171" s="3">
        <v>5267</v>
      </c>
      <c r="BR171" s="3"/>
      <c r="BS171" s="3"/>
      <c r="BT171" s="3">
        <v>1913</v>
      </c>
      <c r="BU171" s="3"/>
      <c r="BV171" s="3"/>
      <c r="BW171" s="3"/>
      <c r="BX171" s="3"/>
      <c r="BY171" s="3"/>
      <c r="BZ171" s="3">
        <v>2086</v>
      </c>
      <c r="CA171" s="3">
        <v>5267</v>
      </c>
      <c r="CB171" s="3"/>
      <c r="CC171" s="3"/>
      <c r="CD171" s="3"/>
      <c r="CE171" s="3"/>
      <c r="CF171" s="3"/>
      <c r="CG171" s="3">
        <v>4554</v>
      </c>
      <c r="CH171" s="3"/>
      <c r="CI171" s="3"/>
      <c r="CJ171" s="3"/>
      <c r="CK171" s="3"/>
    </row>
    <row r="172" spans="1:89" x14ac:dyDescent="0.35">
      <c r="A172" s="1">
        <v>45107</v>
      </c>
      <c r="B172" t="s">
        <v>1</v>
      </c>
      <c r="C172" t="s">
        <v>93</v>
      </c>
      <c r="D172" t="s">
        <v>435</v>
      </c>
      <c r="E172" t="s">
        <v>436</v>
      </c>
      <c r="F172" s="3">
        <v>173</v>
      </c>
      <c r="G172" s="3">
        <v>173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>
        <v>170</v>
      </c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>
        <v>173</v>
      </c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>
        <v>125</v>
      </c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>
        <v>173</v>
      </c>
      <c r="BR172" s="3"/>
      <c r="BS172" s="3"/>
      <c r="BT172" s="3"/>
      <c r="BU172" s="3"/>
      <c r="BV172" s="3"/>
      <c r="BW172" s="3"/>
      <c r="BX172" s="3"/>
      <c r="BY172" s="3"/>
      <c r="BZ172" s="3">
        <v>5</v>
      </c>
      <c r="CA172" s="3">
        <v>173</v>
      </c>
      <c r="CB172" s="3"/>
      <c r="CC172" s="3"/>
      <c r="CD172" s="3"/>
      <c r="CE172" s="3"/>
      <c r="CF172" s="3"/>
      <c r="CG172" s="3"/>
      <c r="CH172" s="3"/>
      <c r="CI172" s="3"/>
      <c r="CJ172" s="3"/>
      <c r="CK172" s="3"/>
    </row>
    <row r="173" spans="1:89" x14ac:dyDescent="0.35">
      <c r="A173" s="1">
        <v>45107</v>
      </c>
      <c r="B173" t="s">
        <v>1</v>
      </c>
      <c r="C173" t="s">
        <v>106</v>
      </c>
      <c r="D173" t="s">
        <v>437</v>
      </c>
      <c r="E173" t="s">
        <v>438</v>
      </c>
      <c r="F173" s="3">
        <v>3119</v>
      </c>
      <c r="G173" s="3">
        <v>3119</v>
      </c>
      <c r="H173" s="3"/>
      <c r="I173" s="3"/>
      <c r="J173" s="3">
        <v>1713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>
        <v>85</v>
      </c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>
        <v>3119</v>
      </c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>
        <v>3119</v>
      </c>
      <c r="BR173" s="3"/>
      <c r="BS173" s="3"/>
      <c r="BT173" s="3">
        <v>2306</v>
      </c>
      <c r="BU173" s="3"/>
      <c r="BV173" s="3">
        <v>1392</v>
      </c>
      <c r="BW173" s="3"/>
      <c r="BX173" s="3"/>
      <c r="BY173" s="3"/>
      <c r="BZ173" s="3"/>
      <c r="CA173" s="3">
        <v>3119</v>
      </c>
      <c r="CB173" s="3"/>
      <c r="CC173" s="3"/>
      <c r="CD173" s="3"/>
      <c r="CE173" s="3"/>
      <c r="CF173" s="3"/>
      <c r="CG173" s="3"/>
      <c r="CH173" s="3"/>
      <c r="CI173" s="3"/>
      <c r="CJ173" s="3">
        <v>6</v>
      </c>
      <c r="CK173" s="3"/>
    </row>
    <row r="174" spans="1:89" x14ac:dyDescent="0.35">
      <c r="A174" s="1">
        <v>45107</v>
      </c>
      <c r="B174" t="s">
        <v>1</v>
      </c>
      <c r="C174" t="s">
        <v>90</v>
      </c>
      <c r="D174" t="s">
        <v>439</v>
      </c>
      <c r="E174" t="s">
        <v>440</v>
      </c>
      <c r="F174" s="3">
        <v>23838</v>
      </c>
      <c r="G174" s="3">
        <v>23838</v>
      </c>
      <c r="H174" s="3"/>
      <c r="I174" s="3"/>
      <c r="J174" s="3">
        <v>15013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>
        <v>3</v>
      </c>
      <c r="AD174" s="3"/>
      <c r="AE174" s="3"/>
      <c r="AF174" s="3">
        <v>55</v>
      </c>
      <c r="AG174" s="3"/>
      <c r="AH174" s="3"/>
      <c r="AI174" s="3"/>
      <c r="AJ174" s="3">
        <v>23838</v>
      </c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>
        <v>23836</v>
      </c>
      <c r="BR174" s="3">
        <v>341</v>
      </c>
      <c r="BS174" s="3"/>
      <c r="BT174" s="3">
        <v>16976</v>
      </c>
      <c r="BU174" s="3"/>
      <c r="BV174" s="3"/>
      <c r="BW174" s="3"/>
      <c r="BX174" s="3"/>
      <c r="BY174" s="3"/>
      <c r="BZ174" s="3">
        <v>12424</v>
      </c>
      <c r="CA174" s="3">
        <v>23838</v>
      </c>
      <c r="CB174" s="3"/>
      <c r="CC174" s="3"/>
      <c r="CD174" s="3"/>
      <c r="CE174" s="3"/>
      <c r="CF174" s="3"/>
      <c r="CG174" s="3">
        <v>21113</v>
      </c>
      <c r="CH174" s="3"/>
      <c r="CI174" s="3">
        <v>36</v>
      </c>
      <c r="CJ174" s="3"/>
      <c r="CK174" s="3"/>
    </row>
    <row r="175" spans="1:89" x14ac:dyDescent="0.35">
      <c r="A175" s="1">
        <v>45107</v>
      </c>
      <c r="B175" t="s">
        <v>1</v>
      </c>
      <c r="C175" t="s">
        <v>90</v>
      </c>
      <c r="D175" t="s">
        <v>441</v>
      </c>
      <c r="E175" t="s">
        <v>442</v>
      </c>
      <c r="F175" s="3">
        <v>30440</v>
      </c>
      <c r="G175" s="3">
        <v>30440</v>
      </c>
      <c r="H175" s="3"/>
      <c r="I175" s="3"/>
      <c r="J175" s="3">
        <v>62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>
        <v>30439</v>
      </c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>
        <v>30440</v>
      </c>
      <c r="BR175" s="3"/>
      <c r="BS175" s="3"/>
      <c r="BT175" s="3">
        <v>26956</v>
      </c>
      <c r="BU175" s="3"/>
      <c r="BV175" s="3"/>
      <c r="BW175" s="3"/>
      <c r="BX175" s="3">
        <v>1</v>
      </c>
      <c r="BY175" s="3"/>
      <c r="BZ175" s="3">
        <v>12780</v>
      </c>
      <c r="CA175" s="3">
        <v>30414</v>
      </c>
      <c r="CB175" s="3"/>
      <c r="CC175" s="3"/>
      <c r="CD175" s="3"/>
      <c r="CE175" s="3"/>
      <c r="CF175" s="3"/>
      <c r="CG175" s="3">
        <v>30272</v>
      </c>
      <c r="CH175" s="3"/>
      <c r="CI175" s="3">
        <v>14</v>
      </c>
      <c r="CJ175" s="3">
        <v>906</v>
      </c>
      <c r="CK175" s="3"/>
    </row>
    <row r="176" spans="1:89" x14ac:dyDescent="0.35">
      <c r="A176" s="1">
        <v>45107</v>
      </c>
      <c r="B176" t="s">
        <v>1</v>
      </c>
      <c r="C176" t="s">
        <v>90</v>
      </c>
      <c r="D176" t="s">
        <v>443</v>
      </c>
      <c r="E176" t="s">
        <v>444</v>
      </c>
      <c r="F176" s="3">
        <v>15304</v>
      </c>
      <c r="G176" s="3">
        <v>15304</v>
      </c>
      <c r="H176" s="3"/>
      <c r="I176" s="3"/>
      <c r="J176" s="3">
        <v>5221</v>
      </c>
      <c r="K176" s="3"/>
      <c r="L176" s="3"/>
      <c r="M176" s="3"/>
      <c r="N176" s="3"/>
      <c r="O176" s="3"/>
      <c r="P176" s="3">
        <v>2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>
        <v>26</v>
      </c>
      <c r="AG176" s="3"/>
      <c r="AH176" s="3"/>
      <c r="AI176" s="3"/>
      <c r="AJ176" s="3">
        <v>15304</v>
      </c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>
        <v>1</v>
      </c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>
        <v>15303</v>
      </c>
      <c r="BR176" s="3"/>
      <c r="BS176" s="3"/>
      <c r="BT176" s="3">
        <v>13662</v>
      </c>
      <c r="BU176" s="3">
        <v>1</v>
      </c>
      <c r="BV176" s="3"/>
      <c r="BW176" s="3"/>
      <c r="BX176" s="3">
        <v>1</v>
      </c>
      <c r="BY176" s="3"/>
      <c r="BZ176" s="3">
        <v>9726</v>
      </c>
      <c r="CA176" s="3">
        <v>15304</v>
      </c>
      <c r="CB176" s="3"/>
      <c r="CC176" s="3"/>
      <c r="CD176" s="3"/>
      <c r="CE176" s="3"/>
      <c r="CF176" s="3"/>
      <c r="CG176" s="3">
        <v>15222</v>
      </c>
      <c r="CH176" s="3"/>
      <c r="CI176" s="3">
        <v>34</v>
      </c>
      <c r="CJ176" s="3"/>
      <c r="CK176" s="3"/>
    </row>
    <row r="177" spans="1:89" x14ac:dyDescent="0.35">
      <c r="A177" s="1">
        <v>45107</v>
      </c>
      <c r="B177" t="s">
        <v>1</v>
      </c>
      <c r="C177" t="s">
        <v>90</v>
      </c>
      <c r="D177" t="s">
        <v>445</v>
      </c>
      <c r="E177" t="s">
        <v>446</v>
      </c>
      <c r="F177" s="3">
        <v>2276</v>
      </c>
      <c r="G177" s="3">
        <v>2276</v>
      </c>
      <c r="H177" s="3"/>
      <c r="I177" s="3"/>
      <c r="J177" s="3">
        <v>1660</v>
      </c>
      <c r="K177" s="3"/>
      <c r="L177" s="3"/>
      <c r="M177" s="3">
        <v>16</v>
      </c>
      <c r="N177" s="3"/>
      <c r="O177" s="3"/>
      <c r="P177" s="3">
        <v>19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>
        <v>3</v>
      </c>
      <c r="AD177" s="3"/>
      <c r="AE177" s="3"/>
      <c r="AF177" s="3">
        <v>53</v>
      </c>
      <c r="AG177" s="3"/>
      <c r="AH177" s="3"/>
      <c r="AI177" s="3"/>
      <c r="AJ177" s="3">
        <v>2276</v>
      </c>
      <c r="AK177" s="3">
        <v>1</v>
      </c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>
        <v>2276</v>
      </c>
      <c r="BR177" s="3">
        <v>526</v>
      </c>
      <c r="BS177" s="3"/>
      <c r="BT177" s="3">
        <v>1728</v>
      </c>
      <c r="BU177" s="3">
        <v>2</v>
      </c>
      <c r="BV177" s="3"/>
      <c r="BW177" s="3"/>
      <c r="BX177" s="3">
        <v>3</v>
      </c>
      <c r="BY177" s="3"/>
      <c r="BZ177" s="3">
        <v>1745</v>
      </c>
      <c r="CA177" s="3">
        <v>2276</v>
      </c>
      <c r="CB177" s="3"/>
      <c r="CC177" s="3">
        <v>2</v>
      </c>
      <c r="CD177" s="3"/>
      <c r="CE177" s="3"/>
      <c r="CF177" s="3"/>
      <c r="CG177" s="3">
        <v>1761</v>
      </c>
      <c r="CH177" s="3"/>
      <c r="CI177" s="3">
        <v>189</v>
      </c>
      <c r="CJ177" s="3"/>
      <c r="CK177" s="3"/>
    </row>
    <row r="178" spans="1:89" x14ac:dyDescent="0.35">
      <c r="A178" s="1">
        <v>45107</v>
      </c>
      <c r="B178" t="s">
        <v>1</v>
      </c>
      <c r="C178" t="s">
        <v>90</v>
      </c>
      <c r="D178" t="s">
        <v>447</v>
      </c>
      <c r="E178" t="s">
        <v>448</v>
      </c>
      <c r="F178" s="3">
        <v>8540</v>
      </c>
      <c r="G178" s="3">
        <v>8540</v>
      </c>
      <c r="H178" s="3"/>
      <c r="I178" s="3"/>
      <c r="J178" s="3">
        <v>921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>
        <v>6</v>
      </c>
      <c r="AG178" s="3"/>
      <c r="AH178" s="3"/>
      <c r="AI178" s="3"/>
      <c r="AJ178" s="3">
        <v>8540</v>
      </c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>
        <v>2</v>
      </c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>
        <v>8540</v>
      </c>
      <c r="BR178" s="3"/>
      <c r="BS178" s="3"/>
      <c r="BT178" s="3">
        <v>7094</v>
      </c>
      <c r="BU178" s="3"/>
      <c r="BV178" s="3"/>
      <c r="BW178" s="3"/>
      <c r="BX178" s="3"/>
      <c r="BY178" s="3"/>
      <c r="BZ178" s="3">
        <v>5028</v>
      </c>
      <c r="CA178" s="3">
        <v>8540</v>
      </c>
      <c r="CB178" s="3"/>
      <c r="CC178" s="3"/>
      <c r="CD178" s="3"/>
      <c r="CE178" s="3"/>
      <c r="CF178" s="3"/>
      <c r="CG178" s="3">
        <v>8486</v>
      </c>
      <c r="CH178" s="3"/>
      <c r="CI178" s="3">
        <v>11</v>
      </c>
      <c r="CJ178" s="3"/>
      <c r="CK178" s="3"/>
    </row>
    <row r="179" spans="1:89" x14ac:dyDescent="0.35">
      <c r="A179" s="1">
        <v>45107</v>
      </c>
      <c r="B179" t="s">
        <v>1</v>
      </c>
      <c r="C179" t="s">
        <v>90</v>
      </c>
      <c r="D179" t="s">
        <v>449</v>
      </c>
      <c r="E179" t="s">
        <v>450</v>
      </c>
      <c r="F179" s="3">
        <v>27654</v>
      </c>
      <c r="G179" s="3">
        <v>27654</v>
      </c>
      <c r="H179" s="3"/>
      <c r="I179" s="3"/>
      <c r="J179" s="3"/>
      <c r="K179" s="3"/>
      <c r="L179" s="3"/>
      <c r="M179" s="3"/>
      <c r="N179" s="3"/>
      <c r="O179" s="3"/>
      <c r="P179" s="3">
        <v>5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>
        <v>1</v>
      </c>
      <c r="AB179" s="3"/>
      <c r="AC179" s="3">
        <v>1</v>
      </c>
      <c r="AD179" s="3"/>
      <c r="AE179" s="3"/>
      <c r="AF179" s="3"/>
      <c r="AG179" s="3"/>
      <c r="AH179" s="3"/>
      <c r="AI179" s="3"/>
      <c r="AJ179" s="3">
        <v>27654</v>
      </c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>
        <v>27654</v>
      </c>
      <c r="BR179" s="3"/>
      <c r="BS179" s="3"/>
      <c r="BT179" s="3">
        <v>21871</v>
      </c>
      <c r="BU179" s="3"/>
      <c r="BV179" s="3"/>
      <c r="BW179" s="3"/>
      <c r="BX179" s="3">
        <v>1</v>
      </c>
      <c r="BY179" s="3"/>
      <c r="BZ179" s="3">
        <v>13523</v>
      </c>
      <c r="CA179" s="3">
        <v>27654</v>
      </c>
      <c r="CB179" s="3"/>
      <c r="CC179" s="3"/>
      <c r="CD179" s="3"/>
      <c r="CE179" s="3"/>
      <c r="CF179" s="3"/>
      <c r="CG179" s="3">
        <v>27516</v>
      </c>
      <c r="CH179" s="3"/>
      <c r="CI179" s="3">
        <v>9</v>
      </c>
      <c r="CJ179" s="3"/>
      <c r="CK179" s="3"/>
    </row>
    <row r="180" spans="1:89" x14ac:dyDescent="0.35">
      <c r="A180" s="1">
        <v>45107</v>
      </c>
      <c r="B180" t="s">
        <v>1</v>
      </c>
      <c r="C180" t="s">
        <v>90</v>
      </c>
      <c r="D180" t="s">
        <v>451</v>
      </c>
      <c r="E180" t="s">
        <v>452</v>
      </c>
      <c r="F180" s="3">
        <v>13620</v>
      </c>
      <c r="G180" s="3">
        <v>13620</v>
      </c>
      <c r="H180" s="3"/>
      <c r="I180" s="3"/>
      <c r="J180" s="3">
        <v>2644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>
        <v>2</v>
      </c>
      <c r="AD180" s="3"/>
      <c r="AE180" s="3"/>
      <c r="AF180" s="3"/>
      <c r="AG180" s="3"/>
      <c r="AH180" s="3"/>
      <c r="AI180" s="3"/>
      <c r="AJ180" s="3">
        <v>13620</v>
      </c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>
        <v>13620</v>
      </c>
      <c r="BR180" s="3"/>
      <c r="BS180" s="3"/>
      <c r="BT180" s="3">
        <v>11249</v>
      </c>
      <c r="BU180" s="3"/>
      <c r="BV180" s="3"/>
      <c r="BW180" s="3"/>
      <c r="BX180" s="3">
        <v>2</v>
      </c>
      <c r="BY180" s="3"/>
      <c r="BZ180" s="3">
        <v>6346</v>
      </c>
      <c r="CA180" s="3">
        <v>13620</v>
      </c>
      <c r="CB180" s="3"/>
      <c r="CC180" s="3"/>
      <c r="CD180" s="3"/>
      <c r="CE180" s="3"/>
      <c r="CF180" s="3"/>
      <c r="CG180" s="3">
        <v>11343</v>
      </c>
      <c r="CH180" s="3"/>
      <c r="CI180" s="3">
        <v>39</v>
      </c>
      <c r="CJ180" s="3"/>
      <c r="CK180" s="3"/>
    </row>
    <row r="181" spans="1:89" x14ac:dyDescent="0.35">
      <c r="A181" s="1">
        <v>45107</v>
      </c>
      <c r="B181" t="s">
        <v>1</v>
      </c>
      <c r="C181" t="s">
        <v>90</v>
      </c>
      <c r="D181" t="s">
        <v>453</v>
      </c>
      <c r="E181" t="s">
        <v>454</v>
      </c>
      <c r="F181" s="3">
        <v>409</v>
      </c>
      <c r="G181" s="3">
        <v>409</v>
      </c>
      <c r="H181" s="3"/>
      <c r="I181" s="3"/>
      <c r="J181" s="3">
        <v>400</v>
      </c>
      <c r="K181" s="3"/>
      <c r="L181" s="3"/>
      <c r="M181" s="3"/>
      <c r="N181" s="3"/>
      <c r="O181" s="3"/>
      <c r="P181" s="3">
        <v>6</v>
      </c>
      <c r="Q181" s="3"/>
      <c r="R181" s="3"/>
      <c r="S181" s="3"/>
      <c r="T181" s="3"/>
      <c r="U181" s="3">
        <v>1</v>
      </c>
      <c r="V181" s="3"/>
      <c r="W181" s="3"/>
      <c r="X181" s="3"/>
      <c r="Y181" s="3"/>
      <c r="Z181" s="3"/>
      <c r="AA181" s="3"/>
      <c r="AB181" s="3"/>
      <c r="AC181" s="3">
        <v>1</v>
      </c>
      <c r="AD181" s="3"/>
      <c r="AE181" s="3"/>
      <c r="AF181" s="3">
        <v>35</v>
      </c>
      <c r="AG181" s="3"/>
      <c r="AH181" s="3"/>
      <c r="AI181" s="3"/>
      <c r="AJ181" s="3">
        <v>409</v>
      </c>
      <c r="AK181" s="3">
        <v>1</v>
      </c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>
        <v>409</v>
      </c>
      <c r="BR181" s="3">
        <v>3</v>
      </c>
      <c r="BS181" s="3"/>
      <c r="BT181" s="3">
        <v>331</v>
      </c>
      <c r="BU181" s="3">
        <v>1</v>
      </c>
      <c r="BV181" s="3"/>
      <c r="BW181" s="3"/>
      <c r="BX181" s="3">
        <v>1</v>
      </c>
      <c r="BY181" s="3"/>
      <c r="BZ181" s="3">
        <v>364</v>
      </c>
      <c r="CA181" s="3">
        <v>407</v>
      </c>
      <c r="CB181" s="3"/>
      <c r="CC181" s="3"/>
      <c r="CD181" s="3"/>
      <c r="CE181" s="3"/>
      <c r="CF181" s="3"/>
      <c r="CG181" s="3">
        <v>347</v>
      </c>
      <c r="CH181" s="3"/>
      <c r="CI181" s="3">
        <v>43</v>
      </c>
      <c r="CJ181" s="3"/>
      <c r="CK181" s="3"/>
    </row>
    <row r="182" spans="1:89" x14ac:dyDescent="0.35">
      <c r="A182" s="1">
        <v>45107</v>
      </c>
      <c r="B182" t="s">
        <v>1</v>
      </c>
      <c r="C182" t="s">
        <v>90</v>
      </c>
      <c r="D182" t="s">
        <v>455</v>
      </c>
      <c r="E182" t="s">
        <v>456</v>
      </c>
      <c r="F182" s="3">
        <v>29021</v>
      </c>
      <c r="G182" s="3">
        <v>29021</v>
      </c>
      <c r="H182" s="3"/>
      <c r="I182" s="3"/>
      <c r="J182" s="3">
        <v>728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>
        <v>1</v>
      </c>
      <c r="AD182" s="3"/>
      <c r="AE182" s="3"/>
      <c r="AF182" s="3">
        <v>2</v>
      </c>
      <c r="AG182" s="3"/>
      <c r="AH182" s="3"/>
      <c r="AI182" s="3"/>
      <c r="AJ182" s="3">
        <v>29021</v>
      </c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>
        <v>29021</v>
      </c>
      <c r="BR182" s="3"/>
      <c r="BS182" s="3"/>
      <c r="BT182" s="3">
        <v>24808</v>
      </c>
      <c r="BU182" s="3"/>
      <c r="BV182" s="3"/>
      <c r="BW182" s="3"/>
      <c r="BX182" s="3">
        <v>2</v>
      </c>
      <c r="BY182" s="3"/>
      <c r="BZ182" s="3">
        <v>11491</v>
      </c>
      <c r="CA182" s="3">
        <v>29021</v>
      </c>
      <c r="CB182" s="3"/>
      <c r="CC182" s="3"/>
      <c r="CD182" s="3"/>
      <c r="CE182" s="3"/>
      <c r="CF182" s="3"/>
      <c r="CG182" s="3">
        <v>28937</v>
      </c>
      <c r="CH182" s="3"/>
      <c r="CI182" s="3">
        <v>18</v>
      </c>
      <c r="CJ182" s="3"/>
      <c r="CK182" s="3"/>
    </row>
    <row r="183" spans="1:89" x14ac:dyDescent="0.35">
      <c r="A183" s="1">
        <v>45107</v>
      </c>
      <c r="B183" t="s">
        <v>1</v>
      </c>
      <c r="C183" t="s">
        <v>90</v>
      </c>
      <c r="D183" t="s">
        <v>457</v>
      </c>
      <c r="E183" t="s">
        <v>458</v>
      </c>
      <c r="F183" s="3">
        <v>19208</v>
      </c>
      <c r="G183" s="3">
        <v>19208</v>
      </c>
      <c r="H183" s="3"/>
      <c r="I183" s="3"/>
      <c r="J183" s="3">
        <v>2901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>
        <v>1</v>
      </c>
      <c r="AD183" s="3"/>
      <c r="AE183" s="3"/>
      <c r="AF183" s="3"/>
      <c r="AG183" s="3"/>
      <c r="AH183" s="3"/>
      <c r="AI183" s="3"/>
      <c r="AJ183" s="3">
        <v>19208</v>
      </c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>
        <v>19208</v>
      </c>
      <c r="BR183" s="3"/>
      <c r="BS183" s="3"/>
      <c r="BT183" s="3">
        <v>15808</v>
      </c>
      <c r="BU183" s="3"/>
      <c r="BV183" s="3"/>
      <c r="BW183" s="3"/>
      <c r="BX183" s="3"/>
      <c r="BY183" s="3"/>
      <c r="BZ183" s="3">
        <v>4566</v>
      </c>
      <c r="CA183" s="3">
        <v>19208</v>
      </c>
      <c r="CB183" s="3"/>
      <c r="CC183" s="3"/>
      <c r="CD183" s="3"/>
      <c r="CE183" s="3"/>
      <c r="CF183" s="3"/>
      <c r="CG183" s="3">
        <v>18428</v>
      </c>
      <c r="CH183" s="3"/>
      <c r="CI183" s="3">
        <v>2</v>
      </c>
      <c r="CJ183" s="3"/>
      <c r="CK183" s="3"/>
    </row>
    <row r="184" spans="1:89" x14ac:dyDescent="0.35">
      <c r="A184" s="1">
        <v>45107</v>
      </c>
      <c r="B184" t="s">
        <v>1</v>
      </c>
      <c r="C184" t="s">
        <v>90</v>
      </c>
      <c r="D184" t="s">
        <v>459</v>
      </c>
      <c r="E184" t="s">
        <v>460</v>
      </c>
      <c r="F184" s="3">
        <v>24872</v>
      </c>
      <c r="G184" s="3">
        <v>24872</v>
      </c>
      <c r="H184" s="3"/>
      <c r="I184" s="3"/>
      <c r="J184" s="3">
        <v>433</v>
      </c>
      <c r="K184" s="3"/>
      <c r="L184" s="3">
        <v>56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>
        <v>24872</v>
      </c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>
        <v>24872</v>
      </c>
      <c r="BR184" s="3"/>
      <c r="BS184" s="3"/>
      <c r="BT184" s="3">
        <v>22490</v>
      </c>
      <c r="BU184" s="3"/>
      <c r="BV184" s="3"/>
      <c r="BW184" s="3"/>
      <c r="BX184" s="3"/>
      <c r="BY184" s="3"/>
      <c r="BZ184" s="3">
        <v>10077</v>
      </c>
      <c r="CA184" s="3">
        <v>24872</v>
      </c>
      <c r="CB184" s="3"/>
      <c r="CC184" s="3"/>
      <c r="CD184" s="3"/>
      <c r="CE184" s="3"/>
      <c r="CF184" s="3"/>
      <c r="CG184" s="3">
        <v>24784</v>
      </c>
      <c r="CH184" s="3"/>
      <c r="CI184" s="3">
        <v>19</v>
      </c>
      <c r="CJ184" s="3"/>
      <c r="CK184" s="3"/>
    </row>
    <row r="185" spans="1:89" x14ac:dyDescent="0.35">
      <c r="A185" s="1">
        <v>45107</v>
      </c>
      <c r="B185" t="s">
        <v>1</v>
      </c>
      <c r="C185" t="s">
        <v>90</v>
      </c>
      <c r="D185" t="s">
        <v>461</v>
      </c>
      <c r="E185" t="s">
        <v>462</v>
      </c>
      <c r="F185" s="3">
        <v>23500</v>
      </c>
      <c r="G185" s="3">
        <v>23500</v>
      </c>
      <c r="H185" s="3"/>
      <c r="I185" s="3"/>
      <c r="J185" s="3">
        <v>410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>
        <v>2</v>
      </c>
      <c r="AD185" s="3"/>
      <c r="AE185" s="3"/>
      <c r="AF185" s="3"/>
      <c r="AG185" s="3"/>
      <c r="AH185" s="3"/>
      <c r="AI185" s="3"/>
      <c r="AJ185" s="3">
        <v>23500</v>
      </c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>
        <v>23499</v>
      </c>
      <c r="BR185" s="3"/>
      <c r="BS185" s="3"/>
      <c r="BT185" s="3">
        <v>20140</v>
      </c>
      <c r="BU185" s="3"/>
      <c r="BV185" s="3"/>
      <c r="BW185" s="3"/>
      <c r="BX185" s="3"/>
      <c r="BY185" s="3"/>
      <c r="BZ185" s="3">
        <v>12590</v>
      </c>
      <c r="CA185" s="3">
        <v>23497</v>
      </c>
      <c r="CB185" s="3"/>
      <c r="CC185" s="3"/>
      <c r="CD185" s="3"/>
      <c r="CE185" s="3"/>
      <c r="CF185" s="3"/>
      <c r="CG185" s="3">
        <v>23431</v>
      </c>
      <c r="CH185" s="3"/>
      <c r="CI185" s="3">
        <v>4</v>
      </c>
      <c r="CJ185" s="3"/>
      <c r="CK185" s="3"/>
    </row>
    <row r="186" spans="1:89" x14ac:dyDescent="0.35">
      <c r="A186" s="1">
        <v>45107</v>
      </c>
      <c r="B186" t="s">
        <v>1</v>
      </c>
      <c r="C186" t="s">
        <v>90</v>
      </c>
      <c r="D186" t="s">
        <v>463</v>
      </c>
      <c r="E186" t="s">
        <v>464</v>
      </c>
      <c r="F186" s="3">
        <v>11684</v>
      </c>
      <c r="G186" s="3">
        <v>11684</v>
      </c>
      <c r="H186" s="3"/>
      <c r="I186" s="3"/>
      <c r="J186" s="3">
        <v>31</v>
      </c>
      <c r="K186" s="3"/>
      <c r="L186" s="3"/>
      <c r="M186" s="3">
        <v>3</v>
      </c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>
        <v>1</v>
      </c>
      <c r="AD186" s="3"/>
      <c r="AE186" s="3"/>
      <c r="AF186" s="3"/>
      <c r="AG186" s="3"/>
      <c r="AH186" s="3"/>
      <c r="AI186" s="3"/>
      <c r="AJ186" s="3">
        <v>11684</v>
      </c>
      <c r="AK186" s="3"/>
      <c r="AL186" s="3"/>
      <c r="AM186" s="3"/>
      <c r="AN186" s="3"/>
      <c r="AO186" s="3"/>
      <c r="AP186" s="3"/>
      <c r="AQ186" s="3"/>
      <c r="AR186" s="3"/>
      <c r="AS186" s="3">
        <v>10147</v>
      </c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>
        <v>11684</v>
      </c>
      <c r="BR186" s="3"/>
      <c r="BS186" s="3"/>
      <c r="BT186" s="3">
        <v>10068</v>
      </c>
      <c r="BU186" s="3"/>
      <c r="BV186" s="3"/>
      <c r="BW186" s="3"/>
      <c r="BX186" s="3">
        <v>2</v>
      </c>
      <c r="BY186" s="3"/>
      <c r="BZ186" s="3">
        <v>6735</v>
      </c>
      <c r="CA186" s="3">
        <v>11684</v>
      </c>
      <c r="CB186" s="3"/>
      <c r="CC186" s="3">
        <v>1</v>
      </c>
      <c r="CD186" s="3"/>
      <c r="CE186" s="3"/>
      <c r="CF186" s="3"/>
      <c r="CG186" s="3">
        <v>11375</v>
      </c>
      <c r="CH186" s="3"/>
      <c r="CI186" s="3">
        <v>33</v>
      </c>
      <c r="CJ186" s="3"/>
      <c r="CK186" s="3"/>
    </row>
    <row r="187" spans="1:89" x14ac:dyDescent="0.35">
      <c r="A187" s="1">
        <v>45107</v>
      </c>
      <c r="B187" t="s">
        <v>1</v>
      </c>
      <c r="C187" t="s">
        <v>90</v>
      </c>
      <c r="D187" t="s">
        <v>465</v>
      </c>
      <c r="E187" t="s">
        <v>466</v>
      </c>
      <c r="F187" s="3">
        <v>3379</v>
      </c>
      <c r="G187" s="3">
        <v>3379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>
        <v>1</v>
      </c>
      <c r="AD187" s="3"/>
      <c r="AE187" s="3"/>
      <c r="AF187" s="3"/>
      <c r="AG187" s="3"/>
      <c r="AH187" s="3"/>
      <c r="AI187" s="3"/>
      <c r="AJ187" s="3">
        <v>3379</v>
      </c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>
        <v>19</v>
      </c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>
        <v>3379</v>
      </c>
      <c r="BR187" s="3"/>
      <c r="BS187" s="3"/>
      <c r="BT187" s="3">
        <v>1871</v>
      </c>
      <c r="BU187" s="3"/>
      <c r="BV187" s="3"/>
      <c r="BW187" s="3"/>
      <c r="BX187" s="3"/>
      <c r="BY187" s="3"/>
      <c r="BZ187" s="3">
        <v>1763</v>
      </c>
      <c r="CA187" s="3">
        <v>3379</v>
      </c>
      <c r="CB187" s="3"/>
      <c r="CC187" s="3"/>
      <c r="CD187" s="3"/>
      <c r="CE187" s="3"/>
      <c r="CF187" s="3"/>
      <c r="CG187" s="3">
        <v>3315</v>
      </c>
      <c r="CH187" s="3"/>
      <c r="CI187" s="3">
        <v>1</v>
      </c>
      <c r="CJ187" s="3"/>
      <c r="CK187" s="3"/>
    </row>
    <row r="188" spans="1:89" x14ac:dyDescent="0.35">
      <c r="A188" s="1">
        <v>45107</v>
      </c>
      <c r="B188" t="s">
        <v>1</v>
      </c>
      <c r="C188" t="s">
        <v>90</v>
      </c>
      <c r="D188" t="s">
        <v>467</v>
      </c>
      <c r="E188" t="s">
        <v>468</v>
      </c>
      <c r="F188" s="3">
        <v>26703</v>
      </c>
      <c r="G188" s="3">
        <v>26703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>
        <v>26703</v>
      </c>
      <c r="AK188" s="3"/>
      <c r="AL188" s="3"/>
      <c r="AM188" s="3"/>
      <c r="AN188" s="3"/>
      <c r="AO188" s="3"/>
      <c r="AP188" s="3"/>
      <c r="AQ188" s="3"/>
      <c r="AR188" s="3"/>
      <c r="AS188" s="3">
        <v>23958</v>
      </c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>
        <v>26703</v>
      </c>
      <c r="BR188" s="3"/>
      <c r="BS188" s="3"/>
      <c r="BT188" s="3">
        <v>22221</v>
      </c>
      <c r="BU188" s="3"/>
      <c r="BV188" s="3"/>
      <c r="BW188" s="3"/>
      <c r="BX188" s="3">
        <v>3</v>
      </c>
      <c r="BY188" s="3"/>
      <c r="BZ188" s="3">
        <v>4923</v>
      </c>
      <c r="CA188" s="3">
        <v>26703</v>
      </c>
      <c r="CB188" s="3"/>
      <c r="CC188" s="3">
        <v>1</v>
      </c>
      <c r="CD188" s="3"/>
      <c r="CE188" s="3"/>
      <c r="CF188" s="3"/>
      <c r="CG188" s="3">
        <v>26557</v>
      </c>
      <c r="CH188" s="3"/>
      <c r="CI188" s="3">
        <v>12</v>
      </c>
      <c r="CJ188" s="3"/>
      <c r="CK188" s="3"/>
    </row>
    <row r="189" spans="1:89" x14ac:dyDescent="0.35">
      <c r="A189" s="1">
        <v>45107</v>
      </c>
      <c r="B189" t="s">
        <v>1</v>
      </c>
      <c r="C189" t="s">
        <v>90</v>
      </c>
      <c r="D189" t="s">
        <v>469</v>
      </c>
      <c r="E189" t="s">
        <v>470</v>
      </c>
      <c r="F189" s="3">
        <v>19081</v>
      </c>
      <c r="G189" s="3">
        <v>19081</v>
      </c>
      <c r="H189" s="3"/>
      <c r="I189" s="3"/>
      <c r="J189" s="3"/>
      <c r="K189" s="3"/>
      <c r="L189" s="3"/>
      <c r="M189" s="3">
        <v>6</v>
      </c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>
        <v>2</v>
      </c>
      <c r="AD189" s="3"/>
      <c r="AE189" s="3"/>
      <c r="AF189" s="3"/>
      <c r="AG189" s="3"/>
      <c r="AH189" s="3"/>
      <c r="AI189" s="3"/>
      <c r="AJ189" s="3">
        <v>19081</v>
      </c>
      <c r="AK189" s="3"/>
      <c r="AL189" s="3"/>
      <c r="AM189" s="3"/>
      <c r="AN189" s="3"/>
      <c r="AO189" s="3"/>
      <c r="AP189" s="3"/>
      <c r="AQ189" s="3"/>
      <c r="AR189" s="3"/>
      <c r="AS189" s="3">
        <v>4195</v>
      </c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>
        <v>19081</v>
      </c>
      <c r="BR189" s="3"/>
      <c r="BS189" s="3"/>
      <c r="BT189" s="3">
        <v>15491</v>
      </c>
      <c r="BU189" s="3"/>
      <c r="BV189" s="3"/>
      <c r="BW189" s="3"/>
      <c r="BX189" s="3">
        <v>1</v>
      </c>
      <c r="BY189" s="3"/>
      <c r="BZ189" s="3">
        <v>8601</v>
      </c>
      <c r="CA189" s="3">
        <v>19081</v>
      </c>
      <c r="CB189" s="3"/>
      <c r="CC189" s="3"/>
      <c r="CD189" s="3"/>
      <c r="CE189" s="3"/>
      <c r="CF189" s="3"/>
      <c r="CG189" s="3">
        <v>18911</v>
      </c>
      <c r="CH189" s="3"/>
      <c r="CI189" s="3">
        <v>7</v>
      </c>
      <c r="CJ189" s="3"/>
      <c r="CK189" s="3"/>
    </row>
    <row r="190" spans="1:89" x14ac:dyDescent="0.35">
      <c r="A190" s="1">
        <v>45107</v>
      </c>
      <c r="B190" t="s">
        <v>1</v>
      </c>
      <c r="C190" t="s">
        <v>90</v>
      </c>
      <c r="D190" t="s">
        <v>471</v>
      </c>
      <c r="E190" t="s">
        <v>472</v>
      </c>
      <c r="F190" s="3">
        <v>30628</v>
      </c>
      <c r="G190" s="3">
        <v>30628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>
        <v>1</v>
      </c>
      <c r="AD190" s="3"/>
      <c r="AE190" s="3"/>
      <c r="AF190" s="3"/>
      <c r="AG190" s="3"/>
      <c r="AH190" s="3"/>
      <c r="AI190" s="3"/>
      <c r="AJ190" s="3">
        <v>30628</v>
      </c>
      <c r="AK190" s="3"/>
      <c r="AL190" s="3"/>
      <c r="AM190" s="3"/>
      <c r="AN190" s="3"/>
      <c r="AO190" s="3"/>
      <c r="AP190" s="3"/>
      <c r="AQ190" s="3"/>
      <c r="AR190" s="3"/>
      <c r="AS190" s="3">
        <v>9005</v>
      </c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>
        <v>30628</v>
      </c>
      <c r="BR190" s="3"/>
      <c r="BS190" s="3"/>
      <c r="BT190" s="3">
        <v>19798</v>
      </c>
      <c r="BU190" s="3"/>
      <c r="BV190" s="3"/>
      <c r="BW190" s="3"/>
      <c r="BX190" s="3"/>
      <c r="BY190" s="3">
        <v>230</v>
      </c>
      <c r="BZ190" s="3">
        <v>8079</v>
      </c>
      <c r="CA190" s="3">
        <v>30628</v>
      </c>
      <c r="CB190" s="3"/>
      <c r="CC190" s="3"/>
      <c r="CD190" s="3"/>
      <c r="CE190" s="3"/>
      <c r="CF190" s="3"/>
      <c r="CG190" s="3">
        <v>30357</v>
      </c>
      <c r="CH190" s="3"/>
      <c r="CI190" s="3">
        <v>6</v>
      </c>
      <c r="CJ190" s="3"/>
      <c r="CK190" s="3"/>
    </row>
    <row r="191" spans="1:89" x14ac:dyDescent="0.35">
      <c r="A191" s="1">
        <v>45107</v>
      </c>
      <c r="B191" t="s">
        <v>1</v>
      </c>
      <c r="C191" t="s">
        <v>90</v>
      </c>
      <c r="D191" t="s">
        <v>473</v>
      </c>
      <c r="E191" t="s">
        <v>474</v>
      </c>
      <c r="F191" s="3">
        <v>13590</v>
      </c>
      <c r="G191" s="3">
        <v>13590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>
        <v>13590</v>
      </c>
      <c r="AK191" s="3"/>
      <c r="AL191" s="3"/>
      <c r="AM191" s="3"/>
      <c r="AN191" s="3"/>
      <c r="AO191" s="3"/>
      <c r="AP191" s="3"/>
      <c r="AQ191" s="3"/>
      <c r="AR191" s="3"/>
      <c r="AS191" s="3">
        <v>10685</v>
      </c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>
        <v>13590</v>
      </c>
      <c r="BR191" s="3"/>
      <c r="BS191" s="3"/>
      <c r="BT191" s="3">
        <v>11249</v>
      </c>
      <c r="BU191" s="3"/>
      <c r="BV191" s="3"/>
      <c r="BW191" s="3"/>
      <c r="BX191" s="3"/>
      <c r="BY191" s="3"/>
      <c r="BZ191" s="3">
        <v>2124</v>
      </c>
      <c r="CA191" s="3">
        <v>13590</v>
      </c>
      <c r="CB191" s="3"/>
      <c r="CC191" s="3"/>
      <c r="CD191" s="3"/>
      <c r="CE191" s="3"/>
      <c r="CF191" s="3"/>
      <c r="CG191" s="3">
        <v>13544</v>
      </c>
      <c r="CH191" s="3"/>
      <c r="CI191" s="3">
        <v>1</v>
      </c>
      <c r="CJ191" s="3"/>
      <c r="CK191" s="3"/>
    </row>
    <row r="192" spans="1:89" x14ac:dyDescent="0.35">
      <c r="A192" s="1">
        <v>45107</v>
      </c>
      <c r="B192" t="s">
        <v>1</v>
      </c>
      <c r="C192" t="s">
        <v>90</v>
      </c>
      <c r="D192" t="s">
        <v>475</v>
      </c>
      <c r="E192" t="s">
        <v>476</v>
      </c>
      <c r="F192" s="3">
        <v>16944</v>
      </c>
      <c r="G192" s="3">
        <v>16944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>
        <v>16944</v>
      </c>
      <c r="AK192" s="3"/>
      <c r="AL192" s="3"/>
      <c r="AM192" s="3"/>
      <c r="AN192" s="3"/>
      <c r="AO192" s="3"/>
      <c r="AP192" s="3"/>
      <c r="AQ192" s="3"/>
      <c r="AR192" s="3"/>
      <c r="AS192" s="3">
        <v>15388</v>
      </c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>
        <v>16944</v>
      </c>
      <c r="BR192" s="3"/>
      <c r="BS192" s="3"/>
      <c r="BT192" s="3">
        <v>13318</v>
      </c>
      <c r="BU192" s="3"/>
      <c r="BV192" s="3"/>
      <c r="BW192" s="3"/>
      <c r="BX192" s="3"/>
      <c r="BY192" s="3"/>
      <c r="BZ192" s="3">
        <v>4683</v>
      </c>
      <c r="CA192" s="3">
        <v>16919</v>
      </c>
      <c r="CB192" s="3"/>
      <c r="CC192" s="3"/>
      <c r="CD192" s="3"/>
      <c r="CE192" s="3"/>
      <c r="CF192" s="3"/>
      <c r="CG192" s="3">
        <v>16868</v>
      </c>
      <c r="CH192" s="3"/>
      <c r="CI192" s="3">
        <v>2</v>
      </c>
      <c r="CJ192" s="3"/>
      <c r="CK192" s="3"/>
    </row>
    <row r="193" spans="1:89" x14ac:dyDescent="0.35">
      <c r="A193" s="1">
        <v>45107</v>
      </c>
      <c r="B193" t="s">
        <v>1</v>
      </c>
      <c r="C193" t="s">
        <v>90</v>
      </c>
      <c r="D193" t="s">
        <v>477</v>
      </c>
      <c r="E193" t="s">
        <v>478</v>
      </c>
      <c r="F193" s="3">
        <v>7157</v>
      </c>
      <c r="G193" s="3">
        <v>7157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>
        <v>2</v>
      </c>
      <c r="AD193" s="3"/>
      <c r="AE193" s="3"/>
      <c r="AF193" s="3"/>
      <c r="AG193" s="3"/>
      <c r="AH193" s="3"/>
      <c r="AI193" s="3"/>
      <c r="AJ193" s="3">
        <v>7157</v>
      </c>
      <c r="AK193" s="3"/>
      <c r="AL193" s="3"/>
      <c r="AM193" s="3"/>
      <c r="AN193" s="3"/>
      <c r="AO193" s="3"/>
      <c r="AP193" s="3"/>
      <c r="AQ193" s="3"/>
      <c r="AR193" s="3">
        <v>1</v>
      </c>
      <c r="AS193" s="3">
        <v>3228</v>
      </c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>
        <v>7157</v>
      </c>
      <c r="BR193" s="3"/>
      <c r="BS193" s="3"/>
      <c r="BT193" s="3">
        <v>5842</v>
      </c>
      <c r="BU193" s="3"/>
      <c r="BV193" s="3"/>
      <c r="BW193" s="3"/>
      <c r="BX193" s="3">
        <v>1</v>
      </c>
      <c r="BY193" s="3">
        <v>26</v>
      </c>
      <c r="BZ193" s="3">
        <v>3674</v>
      </c>
      <c r="CA193" s="3">
        <v>7157</v>
      </c>
      <c r="CB193" s="3"/>
      <c r="CC193" s="3"/>
      <c r="CD193" s="3"/>
      <c r="CE193" s="3"/>
      <c r="CF193" s="3"/>
      <c r="CG193" s="3">
        <v>7050</v>
      </c>
      <c r="CH193" s="3"/>
      <c r="CI193" s="3">
        <v>5</v>
      </c>
      <c r="CJ193" s="3"/>
      <c r="CK193" s="3"/>
    </row>
    <row r="194" spans="1:89" x14ac:dyDescent="0.35">
      <c r="A194" s="1">
        <v>45107</v>
      </c>
      <c r="B194" t="s">
        <v>1</v>
      </c>
      <c r="C194" t="s">
        <v>90</v>
      </c>
      <c r="D194" t="s">
        <v>479</v>
      </c>
      <c r="E194" t="s">
        <v>480</v>
      </c>
      <c r="F194" s="3">
        <v>27503</v>
      </c>
      <c r="G194" s="3">
        <v>27503</v>
      </c>
      <c r="H194" s="3"/>
      <c r="I194" s="3"/>
      <c r="J194" s="3"/>
      <c r="K194" s="3"/>
      <c r="L194" s="3"/>
      <c r="M194" s="3"/>
      <c r="N194" s="3"/>
      <c r="O194" s="3"/>
      <c r="P194" s="3">
        <v>1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>
        <v>27503</v>
      </c>
      <c r="AK194" s="3"/>
      <c r="AL194" s="3"/>
      <c r="AM194" s="3"/>
      <c r="AN194" s="3"/>
      <c r="AO194" s="3"/>
      <c r="AP194" s="3"/>
      <c r="AQ194" s="3"/>
      <c r="AR194" s="3"/>
      <c r="AS194" s="3">
        <v>5961</v>
      </c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>
        <v>27503</v>
      </c>
      <c r="BR194" s="3"/>
      <c r="BS194" s="3"/>
      <c r="BT194" s="3">
        <v>20726</v>
      </c>
      <c r="BU194" s="3"/>
      <c r="BV194" s="3"/>
      <c r="BW194" s="3"/>
      <c r="BX194" s="3"/>
      <c r="BY194" s="3">
        <v>266</v>
      </c>
      <c r="BZ194" s="3">
        <v>9691</v>
      </c>
      <c r="CA194" s="3">
        <v>27501</v>
      </c>
      <c r="CB194" s="3"/>
      <c r="CC194" s="3"/>
      <c r="CD194" s="3"/>
      <c r="CE194" s="3"/>
      <c r="CF194" s="3"/>
      <c r="CG194" s="3">
        <v>27273</v>
      </c>
      <c r="CH194" s="3"/>
      <c r="CI194" s="3">
        <v>6</v>
      </c>
      <c r="CJ194" s="3"/>
      <c r="CK194" s="3"/>
    </row>
    <row r="195" spans="1:89" x14ac:dyDescent="0.35">
      <c r="A195" s="1">
        <v>45107</v>
      </c>
      <c r="B195" t="s">
        <v>1</v>
      </c>
      <c r="C195" t="s">
        <v>180</v>
      </c>
      <c r="D195" t="s">
        <v>481</v>
      </c>
      <c r="E195" t="s">
        <v>482</v>
      </c>
      <c r="F195" s="3">
        <v>901</v>
      </c>
      <c r="G195" s="3">
        <v>901</v>
      </c>
      <c r="H195" s="3"/>
      <c r="I195" s="3">
        <v>161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>
        <v>901</v>
      </c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>
        <v>800</v>
      </c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>
        <v>901</v>
      </c>
      <c r="BR195" s="3">
        <v>389</v>
      </c>
      <c r="BS195" s="3"/>
      <c r="BT195" s="3">
        <v>11</v>
      </c>
      <c r="BU195" s="3"/>
      <c r="BV195" s="3">
        <v>815</v>
      </c>
      <c r="BW195" s="3"/>
      <c r="BX195" s="3"/>
      <c r="BY195" s="3"/>
      <c r="BZ195" s="3">
        <v>139</v>
      </c>
      <c r="CA195" s="3">
        <v>901</v>
      </c>
      <c r="CB195" s="3"/>
      <c r="CC195" s="3"/>
      <c r="CD195" s="3">
        <v>827</v>
      </c>
      <c r="CE195" s="3"/>
      <c r="CF195" s="3"/>
      <c r="CG195" s="3"/>
      <c r="CH195" s="3"/>
      <c r="CI195" s="3"/>
      <c r="CJ195" s="3"/>
      <c r="CK195" s="3"/>
    </row>
    <row r="196" spans="1:89" x14ac:dyDescent="0.35">
      <c r="A196" s="1">
        <v>45107</v>
      </c>
      <c r="B196" t="s">
        <v>1</v>
      </c>
      <c r="C196" t="s">
        <v>106</v>
      </c>
      <c r="D196" t="s">
        <v>483</v>
      </c>
      <c r="E196" t="s">
        <v>484</v>
      </c>
      <c r="F196" s="3">
        <v>3975</v>
      </c>
      <c r="G196" s="3">
        <v>3975</v>
      </c>
      <c r="H196" s="3"/>
      <c r="I196" s="3">
        <v>999</v>
      </c>
      <c r="J196" s="3"/>
      <c r="K196" s="3">
        <v>811</v>
      </c>
      <c r="L196" s="3"/>
      <c r="M196" s="3">
        <v>2541</v>
      </c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>
        <v>3975</v>
      </c>
      <c r="AK196" s="3"/>
      <c r="AL196" s="3"/>
      <c r="AM196" s="3"/>
      <c r="AN196" s="3"/>
      <c r="AO196" s="3"/>
      <c r="AP196" s="3">
        <v>1</v>
      </c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>
        <v>859</v>
      </c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>
        <v>3975</v>
      </c>
      <c r="BR196" s="3">
        <v>1779</v>
      </c>
      <c r="BS196" s="3"/>
      <c r="BT196" s="3">
        <v>2795</v>
      </c>
      <c r="BU196" s="3"/>
      <c r="BV196" s="3">
        <v>3959</v>
      </c>
      <c r="BW196" s="3"/>
      <c r="BX196" s="3"/>
      <c r="BY196" s="3"/>
      <c r="BZ196" s="3">
        <v>495</v>
      </c>
      <c r="CA196" s="3">
        <v>3975</v>
      </c>
      <c r="CB196" s="3"/>
      <c r="CC196" s="3">
        <v>2</v>
      </c>
      <c r="CD196" s="3">
        <v>44</v>
      </c>
      <c r="CE196" s="3"/>
      <c r="CF196" s="3"/>
      <c r="CG196" s="3"/>
      <c r="CH196" s="3"/>
      <c r="CI196" s="3"/>
      <c r="CJ196" s="3"/>
      <c r="CK196" s="3"/>
    </row>
    <row r="197" spans="1:89" x14ac:dyDescent="0.35">
      <c r="A197" s="1">
        <v>45107</v>
      </c>
      <c r="B197" t="s">
        <v>1</v>
      </c>
      <c r="C197" t="s">
        <v>106</v>
      </c>
      <c r="D197" t="s">
        <v>485</v>
      </c>
      <c r="E197" t="s">
        <v>486</v>
      </c>
      <c r="F197" s="3">
        <v>611</v>
      </c>
      <c r="G197" s="3">
        <v>611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>
        <v>611</v>
      </c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>
        <v>611</v>
      </c>
      <c r="BR197" s="3"/>
      <c r="BS197" s="3"/>
      <c r="BT197" s="3">
        <v>1</v>
      </c>
      <c r="BU197" s="3"/>
      <c r="BV197" s="3">
        <v>216</v>
      </c>
      <c r="BW197" s="3"/>
      <c r="BX197" s="3"/>
      <c r="BY197" s="3"/>
      <c r="BZ197" s="3">
        <v>1</v>
      </c>
      <c r="CA197" s="3">
        <v>611</v>
      </c>
      <c r="CB197" s="3"/>
      <c r="CC197" s="3"/>
      <c r="CD197" s="3"/>
      <c r="CE197" s="3"/>
      <c r="CF197" s="3"/>
      <c r="CG197" s="3"/>
      <c r="CH197" s="3"/>
      <c r="CI197" s="3"/>
      <c r="CJ197" s="3"/>
      <c r="CK197" s="3"/>
    </row>
    <row r="198" spans="1:89" x14ac:dyDescent="0.35">
      <c r="A198" s="1">
        <v>45107</v>
      </c>
      <c r="B198" t="s">
        <v>1</v>
      </c>
      <c r="C198" t="s">
        <v>93</v>
      </c>
      <c r="D198" t="s">
        <v>487</v>
      </c>
      <c r="E198" t="s">
        <v>488</v>
      </c>
      <c r="F198" s="3">
        <v>1770</v>
      </c>
      <c r="G198" s="3">
        <v>1770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>
        <v>1770</v>
      </c>
      <c r="AK198" s="3"/>
      <c r="AL198" s="3"/>
      <c r="AM198" s="3"/>
      <c r="AN198" s="3"/>
      <c r="AO198" s="3"/>
      <c r="AP198" s="3"/>
      <c r="AQ198" s="3"/>
      <c r="AR198" s="3"/>
      <c r="AS198" s="3"/>
      <c r="AT198" s="3">
        <v>113</v>
      </c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>
        <v>1024</v>
      </c>
      <c r="BH198" s="3"/>
      <c r="BI198" s="3"/>
      <c r="BJ198" s="3"/>
      <c r="BK198" s="3"/>
      <c r="BL198" s="3"/>
      <c r="BM198" s="3"/>
      <c r="BN198" s="3"/>
      <c r="BO198" s="3"/>
      <c r="BP198" s="3"/>
      <c r="BQ198" s="3">
        <v>1770</v>
      </c>
      <c r="BR198" s="3">
        <v>1</v>
      </c>
      <c r="BS198" s="3">
        <v>1237</v>
      </c>
      <c r="BT198" s="3">
        <v>484</v>
      </c>
      <c r="BU198" s="3"/>
      <c r="BV198" s="3"/>
      <c r="BW198" s="3"/>
      <c r="BX198" s="3"/>
      <c r="BY198" s="3"/>
      <c r="BZ198" s="3">
        <v>97</v>
      </c>
      <c r="CA198" s="3">
        <v>31</v>
      </c>
      <c r="CB198" s="3"/>
      <c r="CC198" s="3"/>
      <c r="CD198" s="3"/>
      <c r="CE198" s="3"/>
      <c r="CF198" s="3"/>
      <c r="CG198" s="3"/>
      <c r="CH198" s="3"/>
      <c r="CI198" s="3"/>
      <c r="CJ198" s="3"/>
      <c r="CK198" s="3"/>
    </row>
    <row r="199" spans="1:89" x14ac:dyDescent="0.35">
      <c r="A199" s="1">
        <v>45107</v>
      </c>
      <c r="B199" t="s">
        <v>1</v>
      </c>
      <c r="C199" t="s">
        <v>93</v>
      </c>
      <c r="D199" t="s">
        <v>489</v>
      </c>
      <c r="E199" t="s">
        <v>490</v>
      </c>
      <c r="F199" s="3">
        <v>1074</v>
      </c>
      <c r="G199" s="3">
        <v>1074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>
        <v>1074</v>
      </c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>
        <v>1073</v>
      </c>
      <c r="BR199" s="3"/>
      <c r="BS199" s="3"/>
      <c r="BT199" s="3">
        <v>756</v>
      </c>
      <c r="BU199" s="3"/>
      <c r="BV199" s="3">
        <v>902</v>
      </c>
      <c r="BW199" s="3">
        <v>6</v>
      </c>
      <c r="BX199" s="3"/>
      <c r="BY199" s="3"/>
      <c r="BZ199" s="3">
        <v>75</v>
      </c>
      <c r="CA199" s="3">
        <v>1074</v>
      </c>
      <c r="CB199" s="3"/>
      <c r="CC199" s="3"/>
      <c r="CD199" s="3"/>
      <c r="CE199" s="3"/>
      <c r="CF199" s="3"/>
      <c r="CG199" s="3"/>
      <c r="CH199" s="3"/>
      <c r="CI199" s="3"/>
      <c r="CJ199" s="3"/>
      <c r="CK199" s="3"/>
    </row>
    <row r="200" spans="1:89" x14ac:dyDescent="0.35">
      <c r="A200" s="1">
        <v>45107</v>
      </c>
      <c r="B200" t="s">
        <v>1</v>
      </c>
      <c r="C200" t="s">
        <v>90</v>
      </c>
      <c r="D200" t="s">
        <v>491</v>
      </c>
      <c r="E200" t="s">
        <v>492</v>
      </c>
      <c r="F200" s="3">
        <v>25936</v>
      </c>
      <c r="G200" s="3">
        <v>25936</v>
      </c>
      <c r="H200" s="3"/>
      <c r="I200" s="3"/>
      <c r="J200" s="3">
        <v>29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>
        <v>2106</v>
      </c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>
        <v>25936</v>
      </c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>
        <v>1</v>
      </c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>
        <v>25936</v>
      </c>
      <c r="BR200" s="3"/>
      <c r="BS200" s="3"/>
      <c r="BT200" s="3">
        <v>17393</v>
      </c>
      <c r="BU200" s="3"/>
      <c r="BV200" s="3"/>
      <c r="BW200" s="3"/>
      <c r="BX200" s="3">
        <v>1</v>
      </c>
      <c r="BY200" s="3"/>
      <c r="BZ200" s="3">
        <v>6522</v>
      </c>
      <c r="CA200" s="3">
        <v>25936</v>
      </c>
      <c r="CB200" s="3"/>
      <c r="CC200" s="3">
        <v>4</v>
      </c>
      <c r="CD200" s="3"/>
      <c r="CE200" s="3"/>
      <c r="CF200" s="3"/>
      <c r="CG200" s="3">
        <v>25755</v>
      </c>
      <c r="CH200" s="3"/>
      <c r="CI200" s="3">
        <v>29</v>
      </c>
      <c r="CJ200" s="3"/>
      <c r="CK200" s="3"/>
    </row>
    <row r="201" spans="1:89" x14ac:dyDescent="0.35">
      <c r="A201" s="1">
        <v>45107</v>
      </c>
      <c r="B201" t="s">
        <v>1</v>
      </c>
      <c r="C201" t="s">
        <v>90</v>
      </c>
      <c r="D201" t="s">
        <v>493</v>
      </c>
      <c r="E201" t="s">
        <v>494</v>
      </c>
      <c r="F201" s="3">
        <v>26483</v>
      </c>
      <c r="G201" s="3">
        <v>26483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>
        <v>26483</v>
      </c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>
        <v>26483</v>
      </c>
      <c r="BR201" s="3"/>
      <c r="BS201" s="3"/>
      <c r="BT201" s="3">
        <v>21732</v>
      </c>
      <c r="BU201" s="3"/>
      <c r="BV201" s="3"/>
      <c r="BW201" s="3"/>
      <c r="BX201" s="3"/>
      <c r="BY201" s="3"/>
      <c r="BZ201" s="3">
        <v>7681</v>
      </c>
      <c r="CA201" s="3">
        <v>26483</v>
      </c>
      <c r="CB201" s="3"/>
      <c r="CC201" s="3"/>
      <c r="CD201" s="3"/>
      <c r="CE201" s="3"/>
      <c r="CF201" s="3"/>
      <c r="CG201" s="3">
        <v>26061</v>
      </c>
      <c r="CH201" s="3"/>
      <c r="CI201" s="3">
        <v>3</v>
      </c>
      <c r="CJ201" s="3"/>
      <c r="CK201" s="3"/>
    </row>
    <row r="202" spans="1:89" x14ac:dyDescent="0.35">
      <c r="A202" s="1">
        <v>45107</v>
      </c>
      <c r="B202" t="s">
        <v>1</v>
      </c>
      <c r="C202" t="s">
        <v>93</v>
      </c>
      <c r="D202" t="s">
        <v>495</v>
      </c>
      <c r="E202" t="s">
        <v>496</v>
      </c>
      <c r="F202" s="3">
        <v>1174</v>
      </c>
      <c r="G202" s="3">
        <v>1174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>
        <v>21</v>
      </c>
      <c r="AA202" s="3"/>
      <c r="AB202" s="3"/>
      <c r="AC202" s="3"/>
      <c r="AD202" s="3"/>
      <c r="AE202" s="3"/>
      <c r="AF202" s="3"/>
      <c r="AG202" s="3"/>
      <c r="AH202" s="3"/>
      <c r="AI202" s="3"/>
      <c r="AJ202" s="3">
        <v>1174</v>
      </c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>
        <v>544</v>
      </c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>
        <v>1174</v>
      </c>
      <c r="BR202" s="3">
        <v>1000</v>
      </c>
      <c r="BS202" s="3">
        <v>38</v>
      </c>
      <c r="BT202" s="3">
        <v>28</v>
      </c>
      <c r="BU202" s="3"/>
      <c r="BV202" s="3"/>
      <c r="BW202" s="3"/>
      <c r="BX202" s="3"/>
      <c r="BY202" s="3"/>
      <c r="BZ202" s="3">
        <v>260</v>
      </c>
      <c r="CA202" s="3">
        <v>1174</v>
      </c>
      <c r="CB202" s="3"/>
      <c r="CC202" s="3"/>
      <c r="CD202" s="3"/>
      <c r="CE202" s="3"/>
      <c r="CF202" s="3"/>
      <c r="CG202" s="3"/>
      <c r="CH202" s="3"/>
      <c r="CI202" s="3"/>
      <c r="CJ202" s="3">
        <v>236</v>
      </c>
      <c r="CK202" s="3"/>
    </row>
    <row r="203" spans="1:89" x14ac:dyDescent="0.35">
      <c r="A203" s="1">
        <v>45107</v>
      </c>
      <c r="B203" t="s">
        <v>1</v>
      </c>
      <c r="C203" t="s">
        <v>93</v>
      </c>
      <c r="D203" t="s">
        <v>497</v>
      </c>
      <c r="E203" t="s">
        <v>498</v>
      </c>
      <c r="F203" s="3">
        <v>4272</v>
      </c>
      <c r="G203" s="3">
        <v>4272</v>
      </c>
      <c r="H203" s="3"/>
      <c r="I203" s="3"/>
      <c r="J203" s="3">
        <v>8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>
        <v>4272</v>
      </c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>
        <v>4271</v>
      </c>
      <c r="BR203" s="3"/>
      <c r="BS203" s="3"/>
      <c r="BT203" s="3">
        <v>2886</v>
      </c>
      <c r="BU203" s="3"/>
      <c r="BV203" s="3"/>
      <c r="BW203" s="3"/>
      <c r="BX203" s="3"/>
      <c r="BY203" s="3"/>
      <c r="BZ203" s="3">
        <v>734</v>
      </c>
      <c r="CA203" s="3">
        <v>4244</v>
      </c>
      <c r="CB203" s="3"/>
      <c r="CC203" s="3"/>
      <c r="CD203" s="3"/>
      <c r="CE203" s="3"/>
      <c r="CF203" s="3"/>
      <c r="CG203" s="3">
        <v>3561</v>
      </c>
      <c r="CH203" s="3"/>
      <c r="CI203" s="3"/>
      <c r="CJ203" s="3"/>
      <c r="CK203" s="3"/>
    </row>
    <row r="204" spans="1:89" x14ac:dyDescent="0.35">
      <c r="A204" s="1">
        <v>45107</v>
      </c>
      <c r="B204" t="s">
        <v>1</v>
      </c>
      <c r="C204" t="s">
        <v>93</v>
      </c>
      <c r="D204" t="s">
        <v>499</v>
      </c>
      <c r="E204" t="s">
        <v>500</v>
      </c>
      <c r="F204" s="3">
        <v>1177</v>
      </c>
      <c r="G204" s="3">
        <v>1177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>
        <v>1177</v>
      </c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>
        <v>1177</v>
      </c>
      <c r="BR204" s="3"/>
      <c r="BS204" s="3"/>
      <c r="BT204" s="3">
        <v>910</v>
      </c>
      <c r="BU204" s="3"/>
      <c r="BV204" s="3"/>
      <c r="BW204" s="3"/>
      <c r="BX204" s="3"/>
      <c r="BY204" s="3"/>
      <c r="BZ204" s="3">
        <v>249</v>
      </c>
      <c r="CA204" s="3">
        <v>1160</v>
      </c>
      <c r="CB204" s="3"/>
      <c r="CC204" s="3"/>
      <c r="CD204" s="3"/>
      <c r="CE204" s="3"/>
      <c r="CF204" s="3"/>
      <c r="CG204" s="3">
        <v>1055</v>
      </c>
      <c r="CH204" s="3"/>
      <c r="CI204" s="3"/>
      <c r="CJ204" s="3"/>
      <c r="CK204" s="3"/>
    </row>
    <row r="205" spans="1:89" x14ac:dyDescent="0.35">
      <c r="A205" s="1">
        <v>45107</v>
      </c>
      <c r="B205" t="s">
        <v>1</v>
      </c>
      <c r="C205" t="s">
        <v>106</v>
      </c>
      <c r="D205" t="s">
        <v>501</v>
      </c>
      <c r="E205" t="s">
        <v>502</v>
      </c>
      <c r="F205" s="3">
        <v>3913</v>
      </c>
      <c r="G205" s="3">
        <v>3913</v>
      </c>
      <c r="H205" s="3"/>
      <c r="I205" s="3"/>
      <c r="J205" s="3">
        <v>1</v>
      </c>
      <c r="K205" s="3"/>
      <c r="L205" s="3"/>
      <c r="M205" s="3">
        <v>2211</v>
      </c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>
        <v>3913</v>
      </c>
      <c r="AK205" s="3"/>
      <c r="AL205" s="3"/>
      <c r="AM205" s="3"/>
      <c r="AN205" s="3"/>
      <c r="AO205" s="3"/>
      <c r="AP205" s="3">
        <v>4</v>
      </c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>
        <v>3910</v>
      </c>
      <c r="BR205" s="3"/>
      <c r="BS205" s="3"/>
      <c r="BT205" s="3">
        <v>1130</v>
      </c>
      <c r="BU205" s="3"/>
      <c r="BV205" s="3">
        <v>2816</v>
      </c>
      <c r="BW205" s="3"/>
      <c r="BX205" s="3"/>
      <c r="BY205" s="3"/>
      <c r="BZ205" s="3">
        <v>328</v>
      </c>
      <c r="CA205" s="3">
        <v>3913</v>
      </c>
      <c r="CB205" s="3"/>
      <c r="CC205" s="3"/>
      <c r="CD205" s="3"/>
      <c r="CE205" s="3"/>
      <c r="CF205" s="3"/>
      <c r="CG205" s="3"/>
      <c r="CH205" s="3"/>
      <c r="CI205" s="3"/>
      <c r="CJ205" s="3"/>
      <c r="CK205" s="3"/>
    </row>
    <row r="206" spans="1:89" x14ac:dyDescent="0.35">
      <c r="A206" s="1">
        <v>45107</v>
      </c>
      <c r="B206" t="s">
        <v>1</v>
      </c>
      <c r="C206" t="s">
        <v>106</v>
      </c>
      <c r="D206" t="s">
        <v>503</v>
      </c>
      <c r="E206" t="s">
        <v>504</v>
      </c>
      <c r="F206" s="3">
        <v>453</v>
      </c>
      <c r="G206" s="3">
        <v>453</v>
      </c>
      <c r="H206" s="3"/>
      <c r="I206" s="3"/>
      <c r="J206" s="3"/>
      <c r="K206" s="3">
        <v>211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>
        <v>453</v>
      </c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>
        <v>8</v>
      </c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>
        <v>453</v>
      </c>
      <c r="BR206" s="3"/>
      <c r="BS206" s="3"/>
      <c r="BT206" s="3">
        <v>79</v>
      </c>
      <c r="BU206" s="3"/>
      <c r="BV206" s="3">
        <v>415</v>
      </c>
      <c r="BW206" s="3"/>
      <c r="BX206" s="3"/>
      <c r="BY206" s="3"/>
      <c r="BZ206" s="3">
        <v>83</v>
      </c>
      <c r="CA206" s="3">
        <v>453</v>
      </c>
      <c r="CB206" s="3"/>
      <c r="CC206" s="3">
        <v>1</v>
      </c>
      <c r="CD206" s="3"/>
      <c r="CE206" s="3"/>
      <c r="CF206" s="3"/>
      <c r="CG206" s="3"/>
      <c r="CH206" s="3"/>
      <c r="CI206" s="3"/>
      <c r="CJ206" s="3"/>
      <c r="CK206" s="3"/>
    </row>
    <row r="207" spans="1:89" x14ac:dyDescent="0.35">
      <c r="A207" s="1">
        <v>45107</v>
      </c>
      <c r="B207" t="s">
        <v>1</v>
      </c>
      <c r="C207" t="s">
        <v>106</v>
      </c>
      <c r="D207" t="s">
        <v>505</v>
      </c>
      <c r="E207" t="s">
        <v>506</v>
      </c>
      <c r="F207" s="3">
        <v>629</v>
      </c>
      <c r="G207" s="3">
        <v>629</v>
      </c>
      <c r="H207" s="3"/>
      <c r="I207" s="3">
        <v>437</v>
      </c>
      <c r="J207" s="3"/>
      <c r="K207" s="3">
        <v>546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>
        <v>328</v>
      </c>
      <c r="AA207" s="3"/>
      <c r="AB207" s="3"/>
      <c r="AC207" s="3"/>
      <c r="AD207" s="3"/>
      <c r="AE207" s="3"/>
      <c r="AF207" s="3"/>
      <c r="AG207" s="3"/>
      <c r="AH207" s="3"/>
      <c r="AI207" s="3"/>
      <c r="AJ207" s="3">
        <v>629</v>
      </c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>
        <v>608</v>
      </c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>
        <v>629</v>
      </c>
      <c r="BR207" s="3">
        <v>421</v>
      </c>
      <c r="BS207" s="3"/>
      <c r="BT207" s="3">
        <v>269</v>
      </c>
      <c r="BU207" s="3"/>
      <c r="BV207" s="3">
        <v>623</v>
      </c>
      <c r="BW207" s="3"/>
      <c r="BX207" s="3"/>
      <c r="BY207" s="3"/>
      <c r="BZ207" s="3">
        <v>215</v>
      </c>
      <c r="CA207" s="3">
        <v>629</v>
      </c>
      <c r="CB207" s="3"/>
      <c r="CC207" s="3">
        <v>2</v>
      </c>
      <c r="CD207" s="3"/>
      <c r="CE207" s="3"/>
      <c r="CF207" s="3"/>
      <c r="CG207" s="3"/>
      <c r="CH207" s="3"/>
      <c r="CI207" s="3"/>
      <c r="CJ207" s="3">
        <v>5</v>
      </c>
      <c r="CK207" s="3"/>
    </row>
    <row r="208" spans="1:89" x14ac:dyDescent="0.35">
      <c r="A208" s="1">
        <v>45107</v>
      </c>
      <c r="B208" t="s">
        <v>1</v>
      </c>
      <c r="C208" t="s">
        <v>93</v>
      </c>
      <c r="D208" t="s">
        <v>507</v>
      </c>
      <c r="E208" t="s">
        <v>508</v>
      </c>
      <c r="F208" s="3">
        <v>1036</v>
      </c>
      <c r="G208" s="3">
        <v>1036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>
        <v>1036</v>
      </c>
      <c r="AK208" s="3"/>
      <c r="AL208" s="3">
        <v>638</v>
      </c>
      <c r="AM208" s="3"/>
      <c r="AN208" s="3"/>
      <c r="AO208" s="3"/>
      <c r="AP208" s="3"/>
      <c r="AQ208" s="3">
        <v>71</v>
      </c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>
        <v>1036</v>
      </c>
      <c r="BR208" s="3">
        <v>114</v>
      </c>
      <c r="BS208" s="3"/>
      <c r="BT208" s="3">
        <v>600</v>
      </c>
      <c r="BU208" s="3"/>
      <c r="BV208" s="3"/>
      <c r="BW208" s="3"/>
      <c r="BX208" s="3"/>
      <c r="BY208" s="3"/>
      <c r="BZ208" s="3">
        <v>247</v>
      </c>
      <c r="CA208" s="3">
        <v>1036</v>
      </c>
      <c r="CB208" s="3"/>
      <c r="CC208" s="3">
        <v>7</v>
      </c>
      <c r="CD208" s="3"/>
      <c r="CE208" s="3"/>
      <c r="CF208" s="3"/>
      <c r="CG208" s="3"/>
      <c r="CH208" s="3"/>
      <c r="CI208" s="3"/>
      <c r="CJ208" s="3"/>
      <c r="CK208" s="3"/>
    </row>
    <row r="209" spans="1:89" x14ac:dyDescent="0.35">
      <c r="A209" s="1">
        <v>45107</v>
      </c>
      <c r="B209" t="s">
        <v>1</v>
      </c>
      <c r="C209" t="s">
        <v>106</v>
      </c>
      <c r="D209" t="s">
        <v>509</v>
      </c>
      <c r="E209" t="s">
        <v>510</v>
      </c>
      <c r="F209" s="3">
        <v>210</v>
      </c>
      <c r="G209" s="3">
        <v>210</v>
      </c>
      <c r="H209" s="3"/>
      <c r="I209" s="3"/>
      <c r="J209" s="3">
        <v>2</v>
      </c>
      <c r="K209" s="3"/>
      <c r="L209" s="3"/>
      <c r="M209" s="3">
        <v>4</v>
      </c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>
        <v>210</v>
      </c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>
        <v>210</v>
      </c>
      <c r="BR209" s="3"/>
      <c r="BS209" s="3"/>
      <c r="BT209" s="3">
        <v>69</v>
      </c>
      <c r="BU209" s="3"/>
      <c r="BV209" s="3">
        <v>11</v>
      </c>
      <c r="BW209" s="3"/>
      <c r="BX209" s="3"/>
      <c r="BY209" s="3"/>
      <c r="BZ209" s="3"/>
      <c r="CA209" s="3">
        <v>210</v>
      </c>
      <c r="CB209" s="3"/>
      <c r="CC209" s="3">
        <v>1</v>
      </c>
      <c r="CD209" s="3"/>
      <c r="CE209" s="3"/>
      <c r="CF209" s="3"/>
      <c r="CG209" s="3"/>
      <c r="CH209" s="3"/>
      <c r="CI209" s="3"/>
      <c r="CJ209" s="3"/>
      <c r="CK209" s="3"/>
    </row>
    <row r="210" spans="1:89" x14ac:dyDescent="0.35">
      <c r="A210" s="1">
        <v>45107</v>
      </c>
      <c r="B210" t="s">
        <v>1</v>
      </c>
      <c r="C210" t="s">
        <v>90</v>
      </c>
      <c r="D210" t="s">
        <v>511</v>
      </c>
      <c r="E210" t="s">
        <v>512</v>
      </c>
      <c r="F210" s="3">
        <v>19427</v>
      </c>
      <c r="G210" s="3">
        <v>19427</v>
      </c>
      <c r="H210" s="3">
        <v>14545</v>
      </c>
      <c r="I210" s="3"/>
      <c r="J210" s="3"/>
      <c r="K210" s="3"/>
      <c r="L210" s="3"/>
      <c r="M210" s="3">
        <v>17417</v>
      </c>
      <c r="N210" s="3"/>
      <c r="O210" s="3"/>
      <c r="P210" s="3"/>
      <c r="Q210" s="3"/>
      <c r="R210" s="3">
        <v>19408</v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>
        <v>1</v>
      </c>
      <c r="AD210" s="3"/>
      <c r="AE210" s="3"/>
      <c r="AF210" s="3"/>
      <c r="AG210" s="3"/>
      <c r="AH210" s="3"/>
      <c r="AI210" s="3"/>
      <c r="AJ210" s="3">
        <v>19427</v>
      </c>
      <c r="AK210" s="3"/>
      <c r="AL210" s="3"/>
      <c r="AM210" s="3">
        <v>1</v>
      </c>
      <c r="AN210" s="3"/>
      <c r="AO210" s="3"/>
      <c r="AP210" s="3">
        <v>2</v>
      </c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>
        <v>18231</v>
      </c>
      <c r="BF210" s="3"/>
      <c r="BG210" s="3"/>
      <c r="BH210" s="3"/>
      <c r="BI210" s="3">
        <v>37</v>
      </c>
      <c r="BJ210" s="3"/>
      <c r="BK210" s="3"/>
      <c r="BL210" s="3"/>
      <c r="BM210" s="3"/>
      <c r="BN210" s="3"/>
      <c r="BO210" s="3"/>
      <c r="BP210" s="3"/>
      <c r="BQ210" s="3">
        <v>19427</v>
      </c>
      <c r="BR210" s="3">
        <v>1</v>
      </c>
      <c r="BS210" s="3"/>
      <c r="BT210" s="3">
        <v>13776</v>
      </c>
      <c r="BU210" s="3"/>
      <c r="BV210" s="3"/>
      <c r="BW210" s="3"/>
      <c r="BX210" s="3"/>
      <c r="BY210" s="3"/>
      <c r="BZ210" s="3">
        <v>2074</v>
      </c>
      <c r="CA210" s="3">
        <v>19427</v>
      </c>
      <c r="CB210" s="3"/>
      <c r="CC210" s="3">
        <v>32</v>
      </c>
      <c r="CD210" s="3"/>
      <c r="CE210" s="3"/>
      <c r="CF210" s="3"/>
      <c r="CG210" s="3"/>
      <c r="CH210" s="3"/>
      <c r="CI210" s="3"/>
      <c r="CJ210" s="3">
        <v>12268</v>
      </c>
      <c r="CK210" s="3"/>
    </row>
    <row r="211" spans="1:89" x14ac:dyDescent="0.35">
      <c r="A211" s="1">
        <v>45107</v>
      </c>
      <c r="B211" t="s">
        <v>1</v>
      </c>
      <c r="C211" t="s">
        <v>90</v>
      </c>
      <c r="D211" t="s">
        <v>513</v>
      </c>
      <c r="E211" t="s">
        <v>514</v>
      </c>
      <c r="F211" s="3">
        <v>2497</v>
      </c>
      <c r="G211" s="3">
        <v>2497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>
        <v>2497</v>
      </c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>
        <v>2497</v>
      </c>
      <c r="BR211" s="3"/>
      <c r="BS211" s="3"/>
      <c r="BT211" s="3">
        <v>1574</v>
      </c>
      <c r="BU211" s="3"/>
      <c r="BV211" s="3">
        <v>1517</v>
      </c>
      <c r="BW211" s="3">
        <v>114</v>
      </c>
      <c r="BX211" s="3"/>
      <c r="BY211" s="3"/>
      <c r="BZ211" s="3">
        <v>377</v>
      </c>
      <c r="CA211" s="3">
        <v>2497</v>
      </c>
      <c r="CB211" s="3"/>
      <c r="CC211" s="3"/>
      <c r="CD211" s="3"/>
      <c r="CE211" s="3"/>
      <c r="CF211" s="3"/>
      <c r="CG211" s="3"/>
      <c r="CH211" s="3"/>
      <c r="CI211" s="3"/>
      <c r="CJ211" s="3"/>
      <c r="CK211" s="3"/>
    </row>
    <row r="212" spans="1:89" x14ac:dyDescent="0.35">
      <c r="A212" s="1">
        <v>45107</v>
      </c>
      <c r="B212" t="s">
        <v>1</v>
      </c>
      <c r="C212" t="s">
        <v>93</v>
      </c>
      <c r="D212" t="s">
        <v>515</v>
      </c>
      <c r="E212" t="s">
        <v>516</v>
      </c>
      <c r="F212" s="3">
        <v>2408</v>
      </c>
      <c r="G212" s="3">
        <v>2408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>
        <v>2408</v>
      </c>
      <c r="AK212" s="3"/>
      <c r="AL212" s="3"/>
      <c r="AM212" s="3"/>
      <c r="AN212" s="3"/>
      <c r="AO212" s="3"/>
      <c r="AP212" s="3"/>
      <c r="AQ212" s="3"/>
      <c r="AR212" s="3"/>
      <c r="AS212" s="3"/>
      <c r="AT212" s="3">
        <v>875</v>
      </c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>
        <v>1</v>
      </c>
      <c r="BH212" s="3"/>
      <c r="BI212" s="3"/>
      <c r="BJ212" s="3"/>
      <c r="BK212" s="3"/>
      <c r="BL212" s="3"/>
      <c r="BM212" s="3"/>
      <c r="BN212" s="3"/>
      <c r="BO212" s="3"/>
      <c r="BP212" s="3"/>
      <c r="BQ212" s="3">
        <v>2408</v>
      </c>
      <c r="BR212" s="3"/>
      <c r="BS212" s="3">
        <v>912</v>
      </c>
      <c r="BT212" s="3">
        <v>1572</v>
      </c>
      <c r="BU212" s="3"/>
      <c r="BV212" s="3"/>
      <c r="BW212" s="3"/>
      <c r="BX212" s="3"/>
      <c r="BY212" s="3"/>
      <c r="BZ212" s="3">
        <v>186</v>
      </c>
      <c r="CA212" s="3">
        <v>1</v>
      </c>
      <c r="CB212" s="3"/>
      <c r="CC212" s="3"/>
      <c r="CD212" s="3"/>
      <c r="CE212" s="3"/>
      <c r="CF212" s="3"/>
      <c r="CG212" s="3"/>
      <c r="CH212" s="3"/>
      <c r="CI212" s="3"/>
      <c r="CJ212" s="3">
        <v>1</v>
      </c>
      <c r="CK212" s="3"/>
    </row>
    <row r="213" spans="1:89" x14ac:dyDescent="0.35">
      <c r="A213" s="1">
        <v>45107</v>
      </c>
      <c r="B213" t="s">
        <v>1</v>
      </c>
      <c r="C213" t="s">
        <v>106</v>
      </c>
      <c r="D213" t="s">
        <v>517</v>
      </c>
      <c r="E213" t="s">
        <v>518</v>
      </c>
      <c r="F213" s="3">
        <v>3537</v>
      </c>
      <c r="G213" s="3">
        <v>3537</v>
      </c>
      <c r="H213" s="3"/>
      <c r="I213" s="3">
        <v>1216</v>
      </c>
      <c r="J213" s="3"/>
      <c r="K213" s="3">
        <v>229</v>
      </c>
      <c r="L213" s="3"/>
      <c r="M213" s="3">
        <v>1730</v>
      </c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>
        <v>3537</v>
      </c>
      <c r="AK213" s="3"/>
      <c r="AL213" s="3"/>
      <c r="AM213" s="3"/>
      <c r="AN213" s="3"/>
      <c r="AO213" s="3"/>
      <c r="AP213" s="3">
        <v>2</v>
      </c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>
        <v>2575</v>
      </c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>
        <v>3537</v>
      </c>
      <c r="BR213" s="3">
        <v>1615</v>
      </c>
      <c r="BS213" s="3"/>
      <c r="BT213" s="3">
        <v>2216</v>
      </c>
      <c r="BU213" s="3"/>
      <c r="BV213" s="3">
        <v>3502</v>
      </c>
      <c r="BW213" s="3"/>
      <c r="BX213" s="3"/>
      <c r="BY213" s="3"/>
      <c r="BZ213" s="3">
        <v>453</v>
      </c>
      <c r="CA213" s="3">
        <v>3537</v>
      </c>
      <c r="CB213" s="3"/>
      <c r="CC213" s="3">
        <v>1</v>
      </c>
      <c r="CD213" s="3">
        <v>1305</v>
      </c>
      <c r="CE213" s="3"/>
      <c r="CF213" s="3"/>
      <c r="CG213" s="3"/>
      <c r="CH213" s="3"/>
      <c r="CI213" s="3"/>
      <c r="CJ213" s="3"/>
      <c r="CK213" s="3"/>
    </row>
    <row r="214" spans="1:89" x14ac:dyDescent="0.35">
      <c r="A214" s="1">
        <v>45107</v>
      </c>
      <c r="B214" t="s">
        <v>1</v>
      </c>
      <c r="C214" t="s">
        <v>90</v>
      </c>
      <c r="D214" t="s">
        <v>519</v>
      </c>
      <c r="E214" t="s">
        <v>520</v>
      </c>
      <c r="F214" s="3">
        <v>1492</v>
      </c>
      <c r="G214" s="3">
        <v>1492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>
        <v>21</v>
      </c>
      <c r="AA214" s="3"/>
      <c r="AB214" s="3"/>
      <c r="AC214" s="3"/>
      <c r="AD214" s="3">
        <v>1426</v>
      </c>
      <c r="AE214" s="3">
        <v>1424</v>
      </c>
      <c r="AF214" s="3"/>
      <c r="AG214" s="3"/>
      <c r="AH214" s="3"/>
      <c r="AI214" s="3"/>
      <c r="AJ214" s="3">
        <v>1492</v>
      </c>
      <c r="AK214" s="3"/>
      <c r="AL214" s="3"/>
      <c r="AM214" s="3"/>
      <c r="AN214" s="3"/>
      <c r="AO214" s="3"/>
      <c r="AP214" s="3"/>
      <c r="AQ214" s="3">
        <v>111</v>
      </c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>
        <v>1492</v>
      </c>
      <c r="BR214" s="3">
        <v>290</v>
      </c>
      <c r="BS214" s="3"/>
      <c r="BT214" s="3">
        <v>1027</v>
      </c>
      <c r="BU214" s="3"/>
      <c r="BV214" s="3"/>
      <c r="BW214" s="3"/>
      <c r="BX214" s="3"/>
      <c r="BY214" s="3"/>
      <c r="BZ214" s="3">
        <v>244</v>
      </c>
      <c r="CA214" s="3">
        <v>1492</v>
      </c>
      <c r="CB214" s="3">
        <v>847</v>
      </c>
      <c r="CC214" s="3">
        <v>1</v>
      </c>
      <c r="CD214" s="3"/>
      <c r="CE214" s="3"/>
      <c r="CF214" s="3"/>
      <c r="CG214" s="3"/>
      <c r="CH214" s="3"/>
      <c r="CI214" s="3"/>
      <c r="CJ214" s="3">
        <v>1366</v>
      </c>
      <c r="CK214" s="3"/>
    </row>
    <row r="215" spans="1:89" x14ac:dyDescent="0.35">
      <c r="A215" s="1">
        <v>45107</v>
      </c>
      <c r="B215" t="s">
        <v>1</v>
      </c>
      <c r="C215" t="s">
        <v>93</v>
      </c>
      <c r="D215" t="s">
        <v>521</v>
      </c>
      <c r="E215" t="s">
        <v>522</v>
      </c>
      <c r="F215" s="3">
        <v>505</v>
      </c>
      <c r="G215" s="3">
        <v>505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>
        <v>477</v>
      </c>
      <c r="AE215" s="3">
        <v>443</v>
      </c>
      <c r="AF215" s="3"/>
      <c r="AG215" s="3"/>
      <c r="AH215" s="3"/>
      <c r="AI215" s="3"/>
      <c r="AJ215" s="3">
        <v>505</v>
      </c>
      <c r="AK215" s="3"/>
      <c r="AL215" s="3"/>
      <c r="AM215" s="3"/>
      <c r="AN215" s="3"/>
      <c r="AO215" s="3"/>
      <c r="AP215" s="3"/>
      <c r="AQ215" s="3">
        <v>35</v>
      </c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>
        <v>505</v>
      </c>
      <c r="BR215" s="3"/>
      <c r="BS215" s="3"/>
      <c r="BT215" s="3">
        <v>45</v>
      </c>
      <c r="BU215" s="3"/>
      <c r="BV215" s="3"/>
      <c r="BW215" s="3"/>
      <c r="BX215" s="3"/>
      <c r="BY215" s="3"/>
      <c r="BZ215" s="3">
        <v>148</v>
      </c>
      <c r="CA215" s="3">
        <v>505</v>
      </c>
      <c r="CB215" s="3"/>
      <c r="CC215" s="3"/>
      <c r="CD215" s="3"/>
      <c r="CE215" s="3"/>
      <c r="CF215" s="3"/>
      <c r="CG215" s="3"/>
      <c r="CH215" s="3"/>
      <c r="CI215" s="3"/>
      <c r="CJ215" s="3">
        <v>6</v>
      </c>
      <c r="CK215" s="3"/>
    </row>
    <row r="216" spans="1:89" x14ac:dyDescent="0.35">
      <c r="A216" s="1">
        <v>45107</v>
      </c>
      <c r="B216" t="s">
        <v>1</v>
      </c>
      <c r="C216" t="s">
        <v>106</v>
      </c>
      <c r="D216" t="s">
        <v>523</v>
      </c>
      <c r="E216" t="s">
        <v>524</v>
      </c>
      <c r="F216" s="3">
        <v>223</v>
      </c>
      <c r="G216" s="3">
        <v>223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>
        <v>223</v>
      </c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>
        <v>223</v>
      </c>
      <c r="BR216" s="3"/>
      <c r="BS216" s="3"/>
      <c r="BT216" s="3">
        <v>172</v>
      </c>
      <c r="BU216" s="3"/>
      <c r="BV216" s="3">
        <v>211</v>
      </c>
      <c r="BW216" s="3"/>
      <c r="BX216" s="3"/>
      <c r="BY216" s="3"/>
      <c r="BZ216" s="3">
        <v>47</v>
      </c>
      <c r="CA216" s="3">
        <v>223</v>
      </c>
      <c r="CB216" s="3"/>
      <c r="CC216" s="3"/>
      <c r="CD216" s="3"/>
      <c r="CE216" s="3"/>
      <c r="CF216" s="3"/>
      <c r="CG216" s="3"/>
      <c r="CH216" s="3"/>
      <c r="CI216" s="3"/>
      <c r="CJ216" s="3"/>
      <c r="CK216" s="3"/>
    </row>
    <row r="217" spans="1:89" x14ac:dyDescent="0.35">
      <c r="A217" s="1">
        <v>45107</v>
      </c>
      <c r="B217" t="s">
        <v>1</v>
      </c>
      <c r="C217" t="s">
        <v>93</v>
      </c>
      <c r="D217" t="s">
        <v>525</v>
      </c>
      <c r="E217" t="s">
        <v>526</v>
      </c>
      <c r="F217" s="3">
        <v>301</v>
      </c>
      <c r="G217" s="3">
        <v>301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>
        <v>8</v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>
        <v>301</v>
      </c>
      <c r="AK217" s="3"/>
      <c r="AL217" s="3"/>
      <c r="AM217" s="3"/>
      <c r="AN217" s="3"/>
      <c r="AO217" s="3"/>
      <c r="AP217" s="3"/>
      <c r="AQ217" s="3">
        <v>24</v>
      </c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>
        <v>1</v>
      </c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>
        <v>301</v>
      </c>
      <c r="BR217" s="3">
        <v>3</v>
      </c>
      <c r="BS217" s="3"/>
      <c r="BT217" s="3">
        <v>17</v>
      </c>
      <c r="BU217" s="3"/>
      <c r="BV217" s="3">
        <v>5</v>
      </c>
      <c r="BW217" s="3"/>
      <c r="BX217" s="3"/>
      <c r="BY217" s="3"/>
      <c r="BZ217" s="3">
        <v>19</v>
      </c>
      <c r="CA217" s="3">
        <v>301</v>
      </c>
      <c r="CB217" s="3"/>
      <c r="CC217" s="3"/>
      <c r="CD217" s="3"/>
      <c r="CE217" s="3"/>
      <c r="CF217" s="3"/>
      <c r="CG217" s="3"/>
      <c r="CH217" s="3"/>
      <c r="CI217" s="3"/>
      <c r="CJ217" s="3"/>
      <c r="CK217" s="3"/>
    </row>
    <row r="218" spans="1:89" x14ac:dyDescent="0.35">
      <c r="A218" s="1">
        <v>45107</v>
      </c>
      <c r="B218" t="s">
        <v>1</v>
      </c>
      <c r="C218" t="s">
        <v>90</v>
      </c>
      <c r="D218" t="s">
        <v>527</v>
      </c>
      <c r="E218" t="s">
        <v>528</v>
      </c>
      <c r="F218" s="3">
        <v>922</v>
      </c>
      <c r="G218" s="3">
        <v>922</v>
      </c>
      <c r="H218" s="3">
        <v>1</v>
      </c>
      <c r="I218" s="3"/>
      <c r="J218" s="3"/>
      <c r="K218" s="3"/>
      <c r="L218" s="3"/>
      <c r="M218" s="3">
        <v>707</v>
      </c>
      <c r="N218" s="3"/>
      <c r="O218" s="3"/>
      <c r="P218" s="3"/>
      <c r="Q218" s="3"/>
      <c r="R218" s="3">
        <v>910</v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>
        <v>922</v>
      </c>
      <c r="AK218" s="3"/>
      <c r="AL218" s="3"/>
      <c r="AM218" s="3">
        <v>2</v>
      </c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>
        <v>641</v>
      </c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>
        <v>922</v>
      </c>
      <c r="BR218" s="3"/>
      <c r="BS218" s="3"/>
      <c r="BT218" s="3">
        <v>674</v>
      </c>
      <c r="BU218" s="3"/>
      <c r="BV218" s="3"/>
      <c r="BW218" s="3"/>
      <c r="BX218" s="3"/>
      <c r="BY218" s="3"/>
      <c r="BZ218" s="3">
        <v>200</v>
      </c>
      <c r="CA218" s="3">
        <v>922</v>
      </c>
      <c r="CB218" s="3"/>
      <c r="CC218" s="3">
        <v>3</v>
      </c>
      <c r="CD218" s="3"/>
      <c r="CE218" s="3"/>
      <c r="CF218" s="3"/>
      <c r="CG218" s="3"/>
      <c r="CH218" s="3"/>
      <c r="CI218" s="3"/>
      <c r="CJ218" s="3"/>
      <c r="CK218" s="3"/>
    </row>
    <row r="219" spans="1:89" x14ac:dyDescent="0.35">
      <c r="A219" s="1">
        <v>45107</v>
      </c>
      <c r="B219" t="s">
        <v>1</v>
      </c>
      <c r="C219" t="s">
        <v>90</v>
      </c>
      <c r="D219" t="s">
        <v>529</v>
      </c>
      <c r="E219" t="s">
        <v>530</v>
      </c>
      <c r="F219" s="3">
        <v>29921</v>
      </c>
      <c r="G219" s="3">
        <v>29921</v>
      </c>
      <c r="H219" s="3"/>
      <c r="I219" s="3">
        <v>17702</v>
      </c>
      <c r="J219" s="3"/>
      <c r="K219" s="3"/>
      <c r="L219" s="3"/>
      <c r="M219" s="3">
        <v>27934</v>
      </c>
      <c r="N219" s="3"/>
      <c r="O219" s="3"/>
      <c r="P219" s="3"/>
      <c r="Q219" s="3"/>
      <c r="R219" s="3"/>
      <c r="S219" s="3">
        <v>26</v>
      </c>
      <c r="T219" s="3"/>
      <c r="U219" s="3"/>
      <c r="V219" s="3"/>
      <c r="W219" s="3"/>
      <c r="X219" s="3"/>
      <c r="Y219" s="3"/>
      <c r="Z219" s="3"/>
      <c r="AA219" s="3">
        <v>79</v>
      </c>
      <c r="AB219" s="3"/>
      <c r="AC219" s="3"/>
      <c r="AD219" s="3"/>
      <c r="AE219" s="3"/>
      <c r="AF219" s="3"/>
      <c r="AG219" s="3"/>
      <c r="AH219" s="3"/>
      <c r="AI219" s="3"/>
      <c r="AJ219" s="3">
        <v>29921</v>
      </c>
      <c r="AK219" s="3"/>
      <c r="AL219" s="3"/>
      <c r="AM219" s="3"/>
      <c r="AN219" s="3"/>
      <c r="AO219" s="3"/>
      <c r="AP219" s="3">
        <v>77</v>
      </c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>
        <v>28516</v>
      </c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>
        <v>29921</v>
      </c>
      <c r="BR219" s="3">
        <v>29418</v>
      </c>
      <c r="BS219" s="3"/>
      <c r="BT219" s="3">
        <v>14964</v>
      </c>
      <c r="BU219" s="3"/>
      <c r="BV219" s="3">
        <v>29904</v>
      </c>
      <c r="BW219" s="3"/>
      <c r="BX219" s="3">
        <v>1</v>
      </c>
      <c r="BY219" s="3"/>
      <c r="BZ219" s="3">
        <v>3567</v>
      </c>
      <c r="CA219" s="3">
        <v>29921</v>
      </c>
      <c r="CB219" s="3"/>
      <c r="CC219" s="3">
        <v>3</v>
      </c>
      <c r="CD219" s="3">
        <v>18169</v>
      </c>
      <c r="CE219" s="3"/>
      <c r="CF219" s="3"/>
      <c r="CG219" s="3"/>
      <c r="CH219" s="3"/>
      <c r="CI219" s="3">
        <v>52</v>
      </c>
      <c r="CJ219" s="3">
        <v>20203</v>
      </c>
      <c r="CK219" s="3"/>
    </row>
    <row r="220" spans="1:89" x14ac:dyDescent="0.35">
      <c r="A220" s="1">
        <v>45107</v>
      </c>
      <c r="B220" t="s">
        <v>1</v>
      </c>
      <c r="C220" t="s">
        <v>90</v>
      </c>
      <c r="D220" t="s">
        <v>531</v>
      </c>
      <c r="E220" t="s">
        <v>532</v>
      </c>
      <c r="F220" s="3">
        <v>17664</v>
      </c>
      <c r="G220" s="3">
        <v>17664</v>
      </c>
      <c r="H220" s="3"/>
      <c r="I220" s="3">
        <v>13838</v>
      </c>
      <c r="J220" s="3"/>
      <c r="K220" s="3"/>
      <c r="L220" s="3"/>
      <c r="M220" s="3">
        <v>13868</v>
      </c>
      <c r="N220" s="3"/>
      <c r="O220" s="3"/>
      <c r="P220" s="3"/>
      <c r="Q220" s="3"/>
      <c r="R220" s="3"/>
      <c r="S220" s="3">
        <v>35</v>
      </c>
      <c r="T220" s="3"/>
      <c r="U220" s="3"/>
      <c r="V220" s="3"/>
      <c r="W220" s="3"/>
      <c r="X220" s="3"/>
      <c r="Y220" s="3"/>
      <c r="Z220" s="3"/>
      <c r="AA220" s="3">
        <v>11</v>
      </c>
      <c r="AB220" s="3"/>
      <c r="AC220" s="3"/>
      <c r="AD220" s="3"/>
      <c r="AE220" s="3"/>
      <c r="AF220" s="3"/>
      <c r="AG220" s="3"/>
      <c r="AH220" s="3"/>
      <c r="AI220" s="3"/>
      <c r="AJ220" s="3">
        <v>17664</v>
      </c>
      <c r="AK220" s="3"/>
      <c r="AL220" s="3"/>
      <c r="AM220" s="3"/>
      <c r="AN220" s="3"/>
      <c r="AO220" s="3"/>
      <c r="AP220" s="3">
        <v>5</v>
      </c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>
        <v>14939</v>
      </c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>
        <v>17664</v>
      </c>
      <c r="BR220" s="3">
        <v>13194</v>
      </c>
      <c r="BS220" s="3"/>
      <c r="BT220" s="3">
        <v>6779</v>
      </c>
      <c r="BU220" s="3"/>
      <c r="BV220" s="3">
        <v>17288</v>
      </c>
      <c r="BW220" s="3"/>
      <c r="BX220" s="3"/>
      <c r="BY220" s="3"/>
      <c r="BZ220" s="3">
        <v>1282</v>
      </c>
      <c r="CA220" s="3">
        <v>17664</v>
      </c>
      <c r="CB220" s="3"/>
      <c r="CC220" s="3">
        <v>1</v>
      </c>
      <c r="CD220" s="3">
        <v>7087</v>
      </c>
      <c r="CE220" s="3"/>
      <c r="CF220" s="3"/>
      <c r="CG220" s="3"/>
      <c r="CH220" s="3"/>
      <c r="CI220" s="3">
        <v>2</v>
      </c>
      <c r="CJ220" s="3">
        <v>1777</v>
      </c>
      <c r="CK220" s="3"/>
    </row>
    <row r="221" spans="1:89" x14ac:dyDescent="0.35">
      <c r="A221" s="1">
        <v>45107</v>
      </c>
      <c r="B221" t="s">
        <v>1</v>
      </c>
      <c r="C221" t="s">
        <v>93</v>
      </c>
      <c r="D221" t="s">
        <v>533</v>
      </c>
      <c r="E221" t="s">
        <v>534</v>
      </c>
      <c r="F221" s="3">
        <v>1844</v>
      </c>
      <c r="G221" s="3">
        <v>1844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>
        <v>1844</v>
      </c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>
        <v>1844</v>
      </c>
      <c r="BR221" s="3"/>
      <c r="BS221" s="3"/>
      <c r="BT221" s="3">
        <v>263</v>
      </c>
      <c r="BU221" s="3"/>
      <c r="BV221" s="3">
        <v>45</v>
      </c>
      <c r="BW221" s="3"/>
      <c r="BX221" s="3"/>
      <c r="BY221" s="3"/>
      <c r="BZ221" s="3">
        <v>93</v>
      </c>
      <c r="CA221" s="3">
        <v>1844</v>
      </c>
      <c r="CB221" s="3"/>
      <c r="CC221" s="3"/>
      <c r="CD221" s="3"/>
      <c r="CE221" s="3"/>
      <c r="CF221" s="3"/>
      <c r="CG221" s="3">
        <v>8</v>
      </c>
      <c r="CH221" s="3"/>
      <c r="CI221" s="3"/>
      <c r="CJ221" s="3"/>
      <c r="CK221" s="3"/>
    </row>
    <row r="222" spans="1:89" x14ac:dyDescent="0.35">
      <c r="A222" s="1">
        <v>45107</v>
      </c>
      <c r="B222" t="s">
        <v>1</v>
      </c>
      <c r="C222" t="s">
        <v>106</v>
      </c>
      <c r="D222" t="s">
        <v>535</v>
      </c>
      <c r="E222" t="s">
        <v>536</v>
      </c>
      <c r="F222" s="3">
        <v>2029</v>
      </c>
      <c r="G222" s="3">
        <v>2029</v>
      </c>
      <c r="H222" s="3"/>
      <c r="I222" s="3">
        <v>841</v>
      </c>
      <c r="J222" s="3"/>
      <c r="K222" s="3">
        <v>738</v>
      </c>
      <c r="L222" s="3"/>
      <c r="M222" s="3">
        <v>1298</v>
      </c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>
        <v>2029</v>
      </c>
      <c r="AK222" s="3"/>
      <c r="AL222" s="3"/>
      <c r="AM222" s="3"/>
      <c r="AN222" s="3"/>
      <c r="AO222" s="3"/>
      <c r="AP222" s="3">
        <v>2</v>
      </c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>
        <v>545</v>
      </c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>
        <v>2029</v>
      </c>
      <c r="BR222" s="3">
        <v>1341</v>
      </c>
      <c r="BS222" s="3"/>
      <c r="BT222" s="3">
        <v>806</v>
      </c>
      <c r="BU222" s="3"/>
      <c r="BV222" s="3">
        <v>2013</v>
      </c>
      <c r="BW222" s="3"/>
      <c r="BX222" s="3"/>
      <c r="BY222" s="3"/>
      <c r="BZ222" s="3">
        <v>267</v>
      </c>
      <c r="CA222" s="3">
        <v>2029</v>
      </c>
      <c r="CB222" s="3"/>
      <c r="CC222" s="3"/>
      <c r="CD222" s="3">
        <v>63</v>
      </c>
      <c r="CE222" s="3"/>
      <c r="CF222" s="3"/>
      <c r="CG222" s="3"/>
      <c r="CH222" s="3"/>
      <c r="CI222" s="3"/>
      <c r="CJ222" s="3"/>
      <c r="CK222" s="3"/>
    </row>
  </sheetData>
  <autoFilter ref="A1:CK222" xr:uid="{00000000-0001-0000-0100-000000000000}"/>
  <printOptions horizontalCentered="1"/>
  <pageMargins left="0.45" right="0.45" top="0.5" bottom="0.75" header="0.3" footer="0.4"/>
  <pageSetup scale="75" orientation="landscape" r:id="rId1"/>
  <headerFooter>
    <oddFooter>&amp;C&amp;"-,Bold"REDACTED
Shaded Information is Designated as CONFIDENTIAL Per WAC 480-07-160&amp;R&amp;P/&amp;N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222"/>
  <sheetViews>
    <sheetView topLeftCell="BK1" workbookViewId="0">
      <pane ySplit="1" topLeftCell="A2" activePane="bottomLeft" state="frozenSplit"/>
      <selection pane="bottomLeft" activeCell="A2" sqref="A2"/>
    </sheetView>
  </sheetViews>
  <sheetFormatPr defaultRowHeight="14.5" x14ac:dyDescent="0.35"/>
  <cols>
    <col min="1" max="1" width="12.453125" bestFit="1" customWidth="1"/>
    <col min="2" max="2" width="11.54296875" bestFit="1" customWidth="1"/>
    <col min="3" max="3" width="47.1796875" bestFit="1" customWidth="1"/>
    <col min="4" max="4" width="20.453125" bestFit="1" customWidth="1"/>
    <col min="5" max="5" width="12.453125" bestFit="1" customWidth="1"/>
    <col min="6" max="6" width="16.54296875" bestFit="1" customWidth="1"/>
    <col min="7" max="7" width="14.26953125" bestFit="1" customWidth="1"/>
    <col min="8" max="10" width="8" bestFit="1" customWidth="1"/>
    <col min="11" max="12" width="7" bestFit="1" customWidth="1"/>
    <col min="13" max="13" width="8" bestFit="1" customWidth="1"/>
    <col min="14" max="14" width="6" bestFit="1" customWidth="1"/>
    <col min="15" max="15" width="7" bestFit="1" customWidth="1"/>
    <col min="16" max="16" width="6" bestFit="1" customWidth="1"/>
    <col min="17" max="17" width="7" bestFit="1" customWidth="1"/>
    <col min="18" max="18" width="8" bestFit="1" customWidth="1"/>
    <col min="19" max="19" width="6" bestFit="1" customWidth="1"/>
    <col min="20" max="20" width="7" bestFit="1" customWidth="1"/>
    <col min="21" max="22" width="6" bestFit="1" customWidth="1"/>
    <col min="23" max="23" width="7" bestFit="1" customWidth="1"/>
    <col min="24" max="24" width="6" bestFit="1" customWidth="1"/>
    <col min="25" max="25" width="7" bestFit="1" customWidth="1"/>
    <col min="26" max="26" width="8" bestFit="1" customWidth="1"/>
    <col min="27" max="27" width="6" bestFit="1" customWidth="1"/>
    <col min="28" max="28" width="7" bestFit="1" customWidth="1"/>
    <col min="29" max="30" width="6" bestFit="1" customWidth="1"/>
    <col min="31" max="32" width="8" bestFit="1" customWidth="1"/>
    <col min="33" max="34" width="7" bestFit="1" customWidth="1"/>
    <col min="35" max="36" width="6" bestFit="1" customWidth="1"/>
    <col min="37" max="39" width="7" bestFit="1" customWidth="1"/>
    <col min="40" max="43" width="6" bestFit="1" customWidth="1"/>
    <col min="44" max="44" width="8" bestFit="1" customWidth="1"/>
    <col min="45" max="48" width="6" bestFit="1" customWidth="1"/>
    <col min="49" max="49" width="7" bestFit="1" customWidth="1"/>
    <col min="50" max="55" width="6" bestFit="1" customWidth="1"/>
    <col min="56" max="57" width="8" bestFit="1" customWidth="1"/>
    <col min="58" max="61" width="7" bestFit="1" customWidth="1"/>
    <col min="62" max="62" width="6" bestFit="1" customWidth="1"/>
    <col min="63" max="63" width="7" bestFit="1" customWidth="1"/>
    <col min="64" max="65" width="6" bestFit="1" customWidth="1"/>
    <col min="66" max="66" width="7" bestFit="1" customWidth="1"/>
    <col min="67" max="67" width="6" bestFit="1" customWidth="1"/>
    <col min="68" max="68" width="8" bestFit="1" customWidth="1"/>
    <col min="69" max="69" width="7" bestFit="1" customWidth="1"/>
    <col min="70" max="70" width="8" bestFit="1" customWidth="1"/>
    <col min="71" max="71" width="6" bestFit="1" customWidth="1"/>
    <col min="72" max="72" width="8" bestFit="1" customWidth="1"/>
    <col min="73" max="74" width="6" bestFit="1" customWidth="1"/>
    <col min="75" max="75" width="7" bestFit="1" customWidth="1"/>
    <col min="76" max="77" width="8" bestFit="1" customWidth="1"/>
    <col min="78" max="78" width="6" bestFit="1" customWidth="1"/>
    <col min="79" max="80" width="8" bestFit="1" customWidth="1"/>
    <col min="81" max="81" width="6" bestFit="1" customWidth="1"/>
    <col min="82" max="83" width="8" bestFit="1" customWidth="1"/>
    <col min="84" max="84" width="6" bestFit="1" customWidth="1"/>
    <col min="85" max="85" width="8" bestFit="1" customWidth="1"/>
    <col min="86" max="86" width="7" bestFit="1" customWidth="1"/>
  </cols>
  <sheetData>
    <row r="1" spans="1:86" s="2" customFormat="1" ht="221.5" x14ac:dyDescent="0.35">
      <c r="A1" s="2" t="s">
        <v>2</v>
      </c>
      <c r="B1" s="2" t="s">
        <v>0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4" t="s">
        <v>22</v>
      </c>
      <c r="W1" s="4" t="s">
        <v>23</v>
      </c>
      <c r="X1" s="4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4" t="s">
        <v>29</v>
      </c>
      <c r="AD1" s="4" t="s">
        <v>32</v>
      </c>
      <c r="AE1" s="4" t="s">
        <v>30</v>
      </c>
      <c r="AF1" s="4" t="s">
        <v>31</v>
      </c>
      <c r="AG1" s="4" t="s">
        <v>33</v>
      </c>
      <c r="AH1" s="4" t="s">
        <v>34</v>
      </c>
      <c r="AI1" s="4" t="s">
        <v>35</v>
      </c>
      <c r="AJ1" s="4" t="s">
        <v>37</v>
      </c>
      <c r="AK1" s="4" t="s">
        <v>38</v>
      </c>
      <c r="AL1" s="4" t="s">
        <v>39</v>
      </c>
      <c r="AM1" s="4" t="s">
        <v>40</v>
      </c>
      <c r="AN1" s="4" t="s">
        <v>41</v>
      </c>
      <c r="AO1" s="4" t="s">
        <v>42</v>
      </c>
      <c r="AP1" s="4" t="s">
        <v>43</v>
      </c>
      <c r="AQ1" s="4" t="s">
        <v>44</v>
      </c>
      <c r="AR1" s="4" t="s">
        <v>45</v>
      </c>
      <c r="AS1" s="4" t="s">
        <v>46</v>
      </c>
      <c r="AT1" s="4" t="s">
        <v>47</v>
      </c>
      <c r="AU1" s="4" t="s">
        <v>48</v>
      </c>
      <c r="AV1" s="4" t="s">
        <v>49</v>
      </c>
      <c r="AW1" s="4" t="s">
        <v>50</v>
      </c>
      <c r="AX1" s="4" t="s">
        <v>51</v>
      </c>
      <c r="AY1" s="4" t="s">
        <v>52</v>
      </c>
      <c r="AZ1" s="4" t="s">
        <v>53</v>
      </c>
      <c r="BA1" s="4" t="s">
        <v>54</v>
      </c>
      <c r="BB1" s="4" t="s">
        <v>55</v>
      </c>
      <c r="BC1" s="4" t="s">
        <v>56</v>
      </c>
      <c r="BD1" s="4" t="s">
        <v>57</v>
      </c>
      <c r="BE1" s="4" t="s">
        <v>58</v>
      </c>
      <c r="BF1" s="4" t="s">
        <v>59</v>
      </c>
      <c r="BG1" s="4" t="s">
        <v>60</v>
      </c>
      <c r="BH1" s="4" t="s">
        <v>61</v>
      </c>
      <c r="BI1" s="4" t="s">
        <v>62</v>
      </c>
      <c r="BJ1" s="4" t="s">
        <v>63</v>
      </c>
      <c r="BK1" s="4" t="s">
        <v>64</v>
      </c>
      <c r="BL1" s="4" t="s">
        <v>65</v>
      </c>
      <c r="BM1" s="4" t="s">
        <v>66</v>
      </c>
      <c r="BN1" s="4" t="s">
        <v>67</v>
      </c>
      <c r="BO1" s="4" t="s">
        <v>68</v>
      </c>
      <c r="BP1" s="4" t="s">
        <v>70</v>
      </c>
      <c r="BQ1" s="4" t="s">
        <v>71</v>
      </c>
      <c r="BR1" s="4" t="s">
        <v>72</v>
      </c>
      <c r="BS1" s="4" t="s">
        <v>73</v>
      </c>
      <c r="BT1" s="4" t="s">
        <v>74</v>
      </c>
      <c r="BU1" s="4" t="s">
        <v>75</v>
      </c>
      <c r="BV1" s="4" t="s">
        <v>76</v>
      </c>
      <c r="BW1" s="4" t="s">
        <v>77</v>
      </c>
      <c r="BX1" s="4" t="s">
        <v>78</v>
      </c>
      <c r="BY1" s="4" t="s">
        <v>80</v>
      </c>
      <c r="BZ1" s="4" t="s">
        <v>81</v>
      </c>
      <c r="CA1" s="4" t="s">
        <v>82</v>
      </c>
      <c r="CB1" s="4" t="s">
        <v>83</v>
      </c>
      <c r="CC1" s="4" t="s">
        <v>84</v>
      </c>
      <c r="CD1" s="4" t="s">
        <v>85</v>
      </c>
      <c r="CE1" s="4" t="s">
        <v>86</v>
      </c>
      <c r="CF1" s="4" t="s">
        <v>87</v>
      </c>
      <c r="CG1" s="4" t="s">
        <v>88</v>
      </c>
      <c r="CH1" s="4" t="s">
        <v>89</v>
      </c>
    </row>
    <row r="2" spans="1:86" x14ac:dyDescent="0.35">
      <c r="A2" s="1">
        <v>45107</v>
      </c>
      <c r="B2" t="s">
        <v>1</v>
      </c>
      <c r="C2" t="s">
        <v>90</v>
      </c>
      <c r="D2" t="s">
        <v>91</v>
      </c>
      <c r="E2" t="s">
        <v>92</v>
      </c>
      <c r="F2" s="3">
        <v>13532</v>
      </c>
      <c r="G2" s="3">
        <v>13277</v>
      </c>
      <c r="H2" s="3"/>
      <c r="I2" s="3"/>
      <c r="J2" s="3"/>
      <c r="K2" s="3"/>
      <c r="L2" s="3"/>
      <c r="M2" s="3"/>
      <c r="N2" s="3"/>
      <c r="O2" s="3">
        <v>25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>
        <v>9</v>
      </c>
      <c r="BQ2" s="3"/>
      <c r="BR2" s="3">
        <v>10538</v>
      </c>
      <c r="BS2" s="3"/>
      <c r="BT2" s="3">
        <v>11930</v>
      </c>
      <c r="BU2" s="3"/>
      <c r="BV2" s="3"/>
      <c r="BW2" s="3"/>
      <c r="BX2" s="3">
        <v>1634</v>
      </c>
      <c r="BY2" s="3"/>
      <c r="BZ2" s="3"/>
      <c r="CA2" s="3"/>
      <c r="CB2" s="3"/>
      <c r="CC2" s="3"/>
      <c r="CD2" s="3">
        <v>12870</v>
      </c>
      <c r="CE2" s="3"/>
      <c r="CF2" s="3"/>
      <c r="CG2" s="3"/>
      <c r="CH2" s="3"/>
    </row>
    <row r="3" spans="1:86" x14ac:dyDescent="0.35">
      <c r="A3" s="1">
        <v>45107</v>
      </c>
      <c r="B3" t="s">
        <v>1</v>
      </c>
      <c r="C3" t="s">
        <v>93</v>
      </c>
      <c r="D3" t="s">
        <v>94</v>
      </c>
      <c r="E3" t="s">
        <v>95</v>
      </c>
      <c r="F3" s="3">
        <v>584</v>
      </c>
      <c r="G3" s="3">
        <v>376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>
        <v>261</v>
      </c>
      <c r="AF3" s="3">
        <v>251</v>
      </c>
      <c r="AG3" s="3"/>
      <c r="AH3" s="3"/>
      <c r="AI3" s="3"/>
      <c r="AJ3" s="3"/>
      <c r="AK3" s="3"/>
      <c r="AL3" s="3"/>
      <c r="AM3" s="3"/>
      <c r="AN3" s="3"/>
      <c r="AO3" s="3"/>
      <c r="AP3" s="3">
        <v>27</v>
      </c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>
        <v>25</v>
      </c>
      <c r="BS3" s="3"/>
      <c r="BT3" s="3"/>
      <c r="BU3" s="3"/>
      <c r="BV3" s="3"/>
      <c r="BW3" s="3"/>
      <c r="BX3" s="3">
        <v>151</v>
      </c>
      <c r="BY3" s="3"/>
      <c r="BZ3" s="3"/>
      <c r="CA3" s="3"/>
      <c r="CB3" s="3"/>
      <c r="CC3" s="3"/>
      <c r="CD3" s="3"/>
      <c r="CE3" s="3"/>
      <c r="CF3" s="3"/>
      <c r="CG3" s="3"/>
      <c r="CH3" s="3"/>
    </row>
    <row r="4" spans="1:86" x14ac:dyDescent="0.35">
      <c r="A4" s="1">
        <v>45107</v>
      </c>
      <c r="B4" t="s">
        <v>1</v>
      </c>
      <c r="C4" t="s">
        <v>93</v>
      </c>
      <c r="D4" t="s">
        <v>96</v>
      </c>
      <c r="E4" t="s">
        <v>97</v>
      </c>
      <c r="F4" s="3">
        <v>3114</v>
      </c>
      <c r="G4" s="3">
        <v>3109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>
        <v>2735</v>
      </c>
      <c r="BS4" s="3"/>
      <c r="BT4" s="3"/>
      <c r="BU4" s="3"/>
      <c r="BV4" s="3"/>
      <c r="BW4" s="3"/>
      <c r="BX4" s="3">
        <v>283</v>
      </c>
      <c r="BY4" s="3"/>
      <c r="BZ4" s="3"/>
      <c r="CA4" s="3"/>
      <c r="CB4" s="3"/>
      <c r="CC4" s="3"/>
      <c r="CD4" s="3">
        <v>3059</v>
      </c>
      <c r="CE4" s="3"/>
      <c r="CF4" s="3"/>
      <c r="CG4" s="3"/>
      <c r="CH4" s="3"/>
    </row>
    <row r="5" spans="1:86" x14ac:dyDescent="0.35">
      <c r="A5" s="1">
        <v>45107</v>
      </c>
      <c r="B5" t="s">
        <v>1</v>
      </c>
      <c r="C5" t="s">
        <v>93</v>
      </c>
      <c r="D5" t="s">
        <v>98</v>
      </c>
      <c r="E5" t="s">
        <v>99</v>
      </c>
      <c r="F5" s="3">
        <v>801</v>
      </c>
      <c r="G5" s="3">
        <v>557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>
        <v>4</v>
      </c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>
        <v>516</v>
      </c>
      <c r="BS5" s="3"/>
      <c r="BT5" s="3"/>
      <c r="BU5" s="3"/>
      <c r="BV5" s="3"/>
      <c r="BW5" s="3"/>
      <c r="BX5" s="3">
        <v>96</v>
      </c>
      <c r="BY5" s="3"/>
      <c r="BZ5" s="3"/>
      <c r="CA5" s="3"/>
      <c r="CB5" s="3"/>
      <c r="CC5" s="3"/>
      <c r="CD5" s="3"/>
      <c r="CE5" s="3"/>
      <c r="CF5" s="3"/>
      <c r="CG5" s="3"/>
      <c r="CH5" s="3"/>
    </row>
    <row r="6" spans="1:86" x14ac:dyDescent="0.35">
      <c r="A6" s="1">
        <v>45107</v>
      </c>
      <c r="B6" t="s">
        <v>1</v>
      </c>
      <c r="C6" t="s">
        <v>93</v>
      </c>
      <c r="D6" t="s">
        <v>100</v>
      </c>
      <c r="E6" t="s">
        <v>101</v>
      </c>
      <c r="F6" s="3">
        <v>740</v>
      </c>
      <c r="G6" s="3">
        <v>728</v>
      </c>
      <c r="H6" s="3"/>
      <c r="I6" s="3"/>
      <c r="J6" s="3">
        <v>628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>
        <v>1</v>
      </c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>
        <v>706</v>
      </c>
      <c r="BS6" s="3"/>
      <c r="BT6" s="3"/>
      <c r="BU6" s="3"/>
      <c r="BV6" s="3"/>
      <c r="BW6" s="3"/>
      <c r="BX6" s="3">
        <v>26</v>
      </c>
      <c r="BY6" s="3"/>
      <c r="BZ6" s="3"/>
      <c r="CA6" s="3"/>
      <c r="CB6" s="3"/>
      <c r="CC6" s="3"/>
      <c r="CD6" s="3">
        <v>56</v>
      </c>
      <c r="CE6" s="3"/>
      <c r="CF6" s="3"/>
      <c r="CG6" s="3">
        <v>26</v>
      </c>
      <c r="CH6" s="3"/>
    </row>
    <row r="7" spans="1:86" x14ac:dyDescent="0.35">
      <c r="A7" s="1">
        <v>45107</v>
      </c>
      <c r="B7" t="s">
        <v>1</v>
      </c>
      <c r="C7" t="s">
        <v>90</v>
      </c>
      <c r="D7" t="s">
        <v>102</v>
      </c>
      <c r="E7" t="s">
        <v>103</v>
      </c>
      <c r="F7" s="3">
        <v>27800</v>
      </c>
      <c r="G7" s="3">
        <v>27666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>
        <v>3</v>
      </c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>
        <v>1</v>
      </c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>
        <v>1298</v>
      </c>
      <c r="BO7" s="3"/>
      <c r="BP7" s="3"/>
      <c r="BQ7" s="3"/>
      <c r="BR7" s="3">
        <v>16834</v>
      </c>
      <c r="BS7" s="3"/>
      <c r="BT7" s="3"/>
      <c r="BU7" s="3"/>
      <c r="BV7" s="3">
        <v>4</v>
      </c>
      <c r="BW7" s="3"/>
      <c r="BX7" s="3">
        <v>13230</v>
      </c>
      <c r="BY7" s="3"/>
      <c r="BZ7" s="3"/>
      <c r="CA7" s="3"/>
      <c r="CB7" s="3"/>
      <c r="CC7" s="3"/>
      <c r="CD7" s="3">
        <v>26942</v>
      </c>
      <c r="CE7" s="3"/>
      <c r="CF7" s="3">
        <v>23</v>
      </c>
      <c r="CG7" s="3"/>
      <c r="CH7" s="3"/>
    </row>
    <row r="8" spans="1:86" x14ac:dyDescent="0.35">
      <c r="A8" s="1">
        <v>45107</v>
      </c>
      <c r="B8" t="s">
        <v>1</v>
      </c>
      <c r="C8" t="s">
        <v>90</v>
      </c>
      <c r="D8" t="s">
        <v>104</v>
      </c>
      <c r="E8" t="s">
        <v>105</v>
      </c>
      <c r="F8" s="3">
        <v>3582</v>
      </c>
      <c r="G8" s="3">
        <v>3503</v>
      </c>
      <c r="H8" s="3"/>
      <c r="I8" s="3"/>
      <c r="J8" s="3">
        <v>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>
        <v>2913</v>
      </c>
      <c r="BO8" s="3"/>
      <c r="BP8" s="3"/>
      <c r="BQ8" s="3"/>
      <c r="BR8" s="3">
        <v>2034</v>
      </c>
      <c r="BS8" s="3"/>
      <c r="BT8" s="3"/>
      <c r="BU8" s="3"/>
      <c r="BV8" s="3"/>
      <c r="BW8" s="3"/>
      <c r="BX8" s="3">
        <v>883</v>
      </c>
      <c r="BY8" s="3"/>
      <c r="BZ8" s="3"/>
      <c r="CA8" s="3"/>
      <c r="CB8" s="3"/>
      <c r="CC8" s="3"/>
      <c r="CD8" s="3">
        <v>3035</v>
      </c>
      <c r="CE8" s="3"/>
      <c r="CF8" s="3"/>
      <c r="CG8" s="3"/>
      <c r="CH8" s="3"/>
    </row>
    <row r="9" spans="1:86" x14ac:dyDescent="0.35">
      <c r="A9" s="1">
        <v>45107</v>
      </c>
      <c r="B9" t="s">
        <v>1</v>
      </c>
      <c r="C9" t="s">
        <v>106</v>
      </c>
      <c r="D9" t="s">
        <v>107</v>
      </c>
      <c r="E9" t="s">
        <v>108</v>
      </c>
      <c r="F9" s="3">
        <v>249</v>
      </c>
      <c r="G9" s="3">
        <v>31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>
        <v>4</v>
      </c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>
        <v>8</v>
      </c>
      <c r="BS9" s="3"/>
      <c r="BT9" s="3"/>
      <c r="BU9" s="3"/>
      <c r="BV9" s="3"/>
      <c r="BW9" s="3"/>
      <c r="BX9" s="3">
        <v>21</v>
      </c>
      <c r="BY9" s="3"/>
      <c r="BZ9" s="3"/>
      <c r="CA9" s="3"/>
      <c r="CB9" s="3"/>
      <c r="CC9" s="3"/>
      <c r="CD9" s="3"/>
      <c r="CE9" s="3"/>
      <c r="CF9" s="3"/>
      <c r="CG9" s="3"/>
      <c r="CH9" s="3"/>
    </row>
    <row r="10" spans="1:86" x14ac:dyDescent="0.35">
      <c r="A10" s="1">
        <v>45107</v>
      </c>
      <c r="B10" t="s">
        <v>1</v>
      </c>
      <c r="C10" t="s">
        <v>90</v>
      </c>
      <c r="D10" t="s">
        <v>109</v>
      </c>
      <c r="E10" t="s">
        <v>110</v>
      </c>
      <c r="F10" s="3">
        <v>5694</v>
      </c>
      <c r="G10" s="3">
        <v>5358</v>
      </c>
      <c r="H10" s="3"/>
      <c r="I10" s="3"/>
      <c r="J10" s="3">
        <v>700</v>
      </c>
      <c r="K10" s="3"/>
      <c r="L10" s="3">
        <v>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1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>
        <v>3996</v>
      </c>
      <c r="BO10" s="3"/>
      <c r="BP10" s="3"/>
      <c r="BQ10" s="3"/>
      <c r="BR10" s="3">
        <v>4013</v>
      </c>
      <c r="BS10" s="3"/>
      <c r="BT10" s="3"/>
      <c r="BU10" s="3"/>
      <c r="BV10" s="3"/>
      <c r="BW10" s="3"/>
      <c r="BX10" s="3">
        <v>1016</v>
      </c>
      <c r="BY10" s="3"/>
      <c r="BZ10" s="3"/>
      <c r="CA10" s="3"/>
      <c r="CB10" s="3"/>
      <c r="CC10" s="3"/>
      <c r="CD10" s="3">
        <v>4710</v>
      </c>
      <c r="CE10" s="3"/>
      <c r="CF10" s="3"/>
      <c r="CG10" s="3"/>
      <c r="CH10" s="3"/>
    </row>
    <row r="11" spans="1:86" x14ac:dyDescent="0.35">
      <c r="A11" s="1">
        <v>45107</v>
      </c>
      <c r="B11" t="s">
        <v>1</v>
      </c>
      <c r="C11" t="s">
        <v>90</v>
      </c>
      <c r="D11" t="s">
        <v>111</v>
      </c>
      <c r="E11" t="s">
        <v>112</v>
      </c>
      <c r="F11" s="3">
        <v>8801</v>
      </c>
      <c r="G11" s="3">
        <v>7955</v>
      </c>
      <c r="H11" s="3"/>
      <c r="I11" s="3"/>
      <c r="J11" s="3">
        <v>6382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>
        <v>7</v>
      </c>
      <c r="AI11" s="3"/>
      <c r="AJ11" s="3"/>
      <c r="AK11" s="3"/>
      <c r="AL11" s="3">
        <v>8</v>
      </c>
      <c r="AM11" s="3"/>
      <c r="AN11" s="3"/>
      <c r="AO11" s="3"/>
      <c r="AP11" s="3"/>
      <c r="AQ11" s="3"/>
      <c r="AR11" s="3">
        <v>1</v>
      </c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>
        <v>996</v>
      </c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>
        <v>3725</v>
      </c>
      <c r="BS11" s="3"/>
      <c r="BT11" s="3">
        <v>1</v>
      </c>
      <c r="BU11" s="3"/>
      <c r="BV11" s="3"/>
      <c r="BW11" s="3"/>
      <c r="BX11" s="3">
        <v>488</v>
      </c>
      <c r="BY11" s="3"/>
      <c r="BZ11" s="3">
        <v>1</v>
      </c>
      <c r="CA11" s="3"/>
      <c r="CB11" s="3"/>
      <c r="CC11" s="3"/>
      <c r="CD11" s="3"/>
      <c r="CE11" s="3"/>
      <c r="CF11" s="3"/>
      <c r="CG11" s="3"/>
      <c r="CH11" s="3"/>
    </row>
    <row r="12" spans="1:86" x14ac:dyDescent="0.35">
      <c r="A12" s="1">
        <v>45107</v>
      </c>
      <c r="B12" t="s">
        <v>1</v>
      </c>
      <c r="C12" t="s">
        <v>90</v>
      </c>
      <c r="D12" t="s">
        <v>113</v>
      </c>
      <c r="E12" t="s">
        <v>114</v>
      </c>
      <c r="F12" s="3">
        <v>34118</v>
      </c>
      <c r="G12" s="3">
        <v>34039</v>
      </c>
      <c r="H12" s="3"/>
      <c r="I12" s="3"/>
      <c r="J12" s="3">
        <v>1226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>
        <v>2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>
        <v>9</v>
      </c>
      <c r="BM12" s="3"/>
      <c r="BN12" s="3"/>
      <c r="BO12" s="3">
        <v>189</v>
      </c>
      <c r="BP12" s="3">
        <v>26022</v>
      </c>
      <c r="BQ12" s="3"/>
      <c r="BR12" s="3">
        <v>21741</v>
      </c>
      <c r="BS12" s="3"/>
      <c r="BT12" s="3"/>
      <c r="BU12" s="3"/>
      <c r="BV12" s="3"/>
      <c r="BW12" s="3"/>
      <c r="BX12" s="3">
        <v>5705</v>
      </c>
      <c r="BY12" s="3"/>
      <c r="BZ12" s="3">
        <v>2</v>
      </c>
      <c r="CA12" s="3"/>
      <c r="CB12" s="3"/>
      <c r="CC12" s="3"/>
      <c r="CD12" s="3">
        <v>32581</v>
      </c>
      <c r="CE12" s="3"/>
      <c r="CF12" s="3">
        <v>8</v>
      </c>
      <c r="CG12" s="3">
        <v>108</v>
      </c>
      <c r="CH12" s="3"/>
    </row>
    <row r="13" spans="1:86" x14ac:dyDescent="0.35">
      <c r="A13" s="1">
        <v>45107</v>
      </c>
      <c r="B13" t="s">
        <v>1</v>
      </c>
      <c r="C13" t="s">
        <v>90</v>
      </c>
      <c r="D13" t="s">
        <v>115</v>
      </c>
      <c r="E13" t="s">
        <v>116</v>
      </c>
      <c r="F13" s="3">
        <v>1375</v>
      </c>
      <c r="G13" s="3">
        <v>1350</v>
      </c>
      <c r="H13" s="3"/>
      <c r="I13" s="3"/>
      <c r="J13" s="3">
        <v>31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>
        <v>13</v>
      </c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>
        <v>751</v>
      </c>
      <c r="BM13" s="3"/>
      <c r="BN13" s="3"/>
      <c r="BO13" s="3">
        <v>126</v>
      </c>
      <c r="BP13" s="3">
        <v>1140</v>
      </c>
      <c r="BQ13" s="3"/>
      <c r="BR13" s="3">
        <v>244</v>
      </c>
      <c r="BS13" s="3"/>
      <c r="BT13" s="3"/>
      <c r="BU13" s="3"/>
      <c r="BV13" s="3"/>
      <c r="BW13" s="3"/>
      <c r="BX13" s="3">
        <v>113</v>
      </c>
      <c r="BY13" s="3"/>
      <c r="BZ13" s="3"/>
      <c r="CA13" s="3"/>
      <c r="CB13" s="3"/>
      <c r="CC13" s="3"/>
      <c r="CD13" s="3"/>
      <c r="CE13" s="3"/>
      <c r="CF13" s="3"/>
      <c r="CG13" s="3">
        <v>9</v>
      </c>
      <c r="CH13" s="3"/>
    </row>
    <row r="14" spans="1:86" x14ac:dyDescent="0.35">
      <c r="A14" s="1">
        <v>45107</v>
      </c>
      <c r="B14" t="s">
        <v>1</v>
      </c>
      <c r="C14" t="s">
        <v>117</v>
      </c>
      <c r="D14" t="s">
        <v>118</v>
      </c>
      <c r="E14" t="s">
        <v>119</v>
      </c>
      <c r="F14" s="3">
        <v>501</v>
      </c>
      <c r="G14" s="3">
        <v>91</v>
      </c>
      <c r="H14" s="3"/>
      <c r="I14" s="3"/>
      <c r="J14" s="3">
        <v>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>
        <v>53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>
        <v>18</v>
      </c>
      <c r="BL14" s="3"/>
      <c r="BM14" s="3"/>
      <c r="BN14" s="3"/>
      <c r="BO14" s="3"/>
      <c r="BP14" s="3"/>
      <c r="BQ14" s="3"/>
      <c r="BR14" s="3">
        <v>4</v>
      </c>
      <c r="BS14" s="3"/>
      <c r="BT14" s="3"/>
      <c r="BU14" s="3"/>
      <c r="BV14" s="3"/>
      <c r="BW14" s="3"/>
      <c r="BX14" s="3">
        <v>15</v>
      </c>
      <c r="BY14" s="3"/>
      <c r="BZ14" s="3"/>
      <c r="CA14" s="3"/>
      <c r="CB14" s="3"/>
      <c r="CC14" s="3"/>
      <c r="CD14" s="3"/>
      <c r="CE14" s="3"/>
      <c r="CF14" s="3"/>
      <c r="CG14" s="3"/>
      <c r="CH14" s="3"/>
    </row>
    <row r="15" spans="1:86" x14ac:dyDescent="0.35">
      <c r="A15" s="1">
        <v>45107</v>
      </c>
      <c r="B15" t="s">
        <v>1</v>
      </c>
      <c r="C15" t="s">
        <v>90</v>
      </c>
      <c r="D15" t="s">
        <v>120</v>
      </c>
      <c r="E15" t="s">
        <v>121</v>
      </c>
      <c r="F15" s="3">
        <v>8236</v>
      </c>
      <c r="G15" s="3">
        <v>8226</v>
      </c>
      <c r="H15" s="3"/>
      <c r="I15" s="3"/>
      <c r="J15" s="3">
        <v>258</v>
      </c>
      <c r="K15" s="3"/>
      <c r="L15" s="3"/>
      <c r="M15" s="3">
        <v>3</v>
      </c>
      <c r="N15" s="3"/>
      <c r="O15" s="3"/>
      <c r="P15" s="3">
        <v>6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3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>
        <v>1</v>
      </c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>
        <v>7424</v>
      </c>
      <c r="BS15" s="3"/>
      <c r="BT15" s="3"/>
      <c r="BU15" s="3"/>
      <c r="BV15" s="3">
        <v>2</v>
      </c>
      <c r="BW15" s="3"/>
      <c r="BX15" s="3">
        <v>4133</v>
      </c>
      <c r="BY15" s="3"/>
      <c r="BZ15" s="3"/>
      <c r="CA15" s="3"/>
      <c r="CB15" s="3"/>
      <c r="CC15" s="3"/>
      <c r="CD15" s="3">
        <v>8122</v>
      </c>
      <c r="CE15" s="3"/>
      <c r="CF15" s="3">
        <v>56</v>
      </c>
      <c r="CG15" s="3">
        <v>155</v>
      </c>
      <c r="CH15" s="3"/>
    </row>
    <row r="16" spans="1:86" x14ac:dyDescent="0.35">
      <c r="A16" s="1">
        <v>45107</v>
      </c>
      <c r="B16" t="s">
        <v>1</v>
      </c>
      <c r="C16" t="s">
        <v>90</v>
      </c>
      <c r="D16" t="s">
        <v>122</v>
      </c>
      <c r="E16" t="s">
        <v>123</v>
      </c>
      <c r="F16" s="3">
        <v>26359</v>
      </c>
      <c r="G16" s="3">
        <v>26329</v>
      </c>
      <c r="H16" s="3"/>
      <c r="I16" s="3"/>
      <c r="J16" s="3">
        <v>48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>
        <v>22495</v>
      </c>
      <c r="BS16" s="3"/>
      <c r="BT16" s="3"/>
      <c r="BU16" s="3"/>
      <c r="BV16" s="3">
        <v>1</v>
      </c>
      <c r="BW16" s="3"/>
      <c r="BX16" s="3">
        <v>9094</v>
      </c>
      <c r="BY16" s="3"/>
      <c r="BZ16" s="3"/>
      <c r="CA16" s="3"/>
      <c r="CB16" s="3"/>
      <c r="CC16" s="3"/>
      <c r="CD16" s="3">
        <v>26176</v>
      </c>
      <c r="CE16" s="3"/>
      <c r="CF16" s="3">
        <v>32</v>
      </c>
      <c r="CG16" s="3">
        <v>384</v>
      </c>
      <c r="CH16" s="3"/>
    </row>
    <row r="17" spans="1:86" x14ac:dyDescent="0.35">
      <c r="A17" s="1">
        <v>45107</v>
      </c>
      <c r="B17" t="s">
        <v>1</v>
      </c>
      <c r="C17" t="s">
        <v>90</v>
      </c>
      <c r="D17" t="s">
        <v>124</v>
      </c>
      <c r="E17" t="s">
        <v>125</v>
      </c>
      <c r="F17" s="3">
        <v>18837</v>
      </c>
      <c r="G17" s="3">
        <v>18723</v>
      </c>
      <c r="H17" s="3"/>
      <c r="I17" s="3"/>
      <c r="J17" s="3">
        <v>2360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>
        <v>1</v>
      </c>
      <c r="BQ17" s="3"/>
      <c r="BR17" s="3">
        <v>15492</v>
      </c>
      <c r="BS17" s="3"/>
      <c r="BT17" s="3"/>
      <c r="BU17" s="3"/>
      <c r="BV17" s="3"/>
      <c r="BW17" s="3">
        <v>703</v>
      </c>
      <c r="BX17" s="3">
        <v>6260</v>
      </c>
      <c r="BY17" s="3"/>
      <c r="BZ17" s="3">
        <v>68</v>
      </c>
      <c r="CA17" s="3"/>
      <c r="CB17" s="3"/>
      <c r="CC17" s="3"/>
      <c r="CD17" s="3">
        <v>16784</v>
      </c>
      <c r="CE17" s="3"/>
      <c r="CF17" s="3"/>
      <c r="CG17" s="3"/>
      <c r="CH17" s="3"/>
    </row>
    <row r="18" spans="1:86" x14ac:dyDescent="0.35">
      <c r="A18" s="1">
        <v>45107</v>
      </c>
      <c r="B18" t="s">
        <v>1</v>
      </c>
      <c r="C18" t="s">
        <v>90</v>
      </c>
      <c r="D18" t="s">
        <v>126</v>
      </c>
      <c r="E18" t="s">
        <v>127</v>
      </c>
      <c r="F18" s="3">
        <v>8511</v>
      </c>
      <c r="G18" s="3">
        <v>8434</v>
      </c>
      <c r="H18" s="3"/>
      <c r="I18" s="3"/>
      <c r="J18" s="3">
        <v>7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>
        <v>5901</v>
      </c>
      <c r="BS18" s="3"/>
      <c r="BT18" s="3"/>
      <c r="BU18" s="3"/>
      <c r="BV18" s="3"/>
      <c r="BW18" s="3"/>
      <c r="BX18" s="3">
        <v>1063</v>
      </c>
      <c r="BY18" s="3"/>
      <c r="BZ18" s="3">
        <v>202</v>
      </c>
      <c r="CA18" s="3"/>
      <c r="CB18" s="3"/>
      <c r="CC18" s="3"/>
      <c r="CD18" s="3">
        <v>8094</v>
      </c>
      <c r="CE18" s="3"/>
      <c r="CF18" s="3"/>
      <c r="CG18" s="3"/>
      <c r="CH18" s="3"/>
    </row>
    <row r="19" spans="1:86" x14ac:dyDescent="0.35">
      <c r="A19" s="1">
        <v>45107</v>
      </c>
      <c r="B19" t="s">
        <v>1</v>
      </c>
      <c r="C19" t="s">
        <v>106</v>
      </c>
      <c r="D19" t="s">
        <v>128</v>
      </c>
      <c r="E19" t="s">
        <v>129</v>
      </c>
      <c r="F19" s="3">
        <v>1455</v>
      </c>
      <c r="G19" s="3">
        <v>584</v>
      </c>
      <c r="H19" s="3"/>
      <c r="I19" s="3"/>
      <c r="J19" s="3">
        <v>62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>
        <v>472</v>
      </c>
      <c r="BS19" s="3"/>
      <c r="BT19" s="3"/>
      <c r="BU19" s="3"/>
      <c r="BV19" s="3"/>
      <c r="BW19" s="3"/>
      <c r="BX19" s="3">
        <v>97</v>
      </c>
      <c r="BY19" s="3"/>
      <c r="BZ19" s="3"/>
      <c r="CA19" s="3"/>
      <c r="CB19" s="3"/>
      <c r="CC19" s="3"/>
      <c r="CD19" s="3"/>
      <c r="CE19" s="3"/>
      <c r="CF19" s="3"/>
      <c r="CG19" s="3"/>
      <c r="CH19" s="3"/>
    </row>
    <row r="20" spans="1:86" x14ac:dyDescent="0.35">
      <c r="A20" s="1">
        <v>45107</v>
      </c>
      <c r="B20" t="s">
        <v>1</v>
      </c>
      <c r="C20" t="s">
        <v>93</v>
      </c>
      <c r="D20" t="s">
        <v>130</v>
      </c>
      <c r="E20" t="s">
        <v>131</v>
      </c>
      <c r="F20" s="3">
        <v>780</v>
      </c>
      <c r="G20" s="3">
        <v>780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v>1</v>
      </c>
      <c r="W20" s="3"/>
      <c r="X20" s="3"/>
      <c r="Y20" s="3"/>
      <c r="Z20" s="3">
        <v>776</v>
      </c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>
        <v>485</v>
      </c>
      <c r="BE20" s="3"/>
      <c r="BF20" s="3"/>
      <c r="BG20" s="3"/>
      <c r="BH20" s="3"/>
      <c r="BI20" s="3">
        <v>99</v>
      </c>
      <c r="BJ20" s="3"/>
      <c r="BK20" s="3"/>
      <c r="BL20" s="3"/>
      <c r="BM20" s="3"/>
      <c r="BN20" s="3"/>
      <c r="BO20" s="3"/>
      <c r="BP20" s="3">
        <v>139</v>
      </c>
      <c r="BQ20" s="3"/>
      <c r="BR20" s="3">
        <v>397</v>
      </c>
      <c r="BS20" s="3"/>
      <c r="BT20" s="3">
        <v>660</v>
      </c>
      <c r="BU20" s="3"/>
      <c r="BV20" s="3"/>
      <c r="BW20" s="3"/>
      <c r="BX20" s="3">
        <v>173</v>
      </c>
      <c r="BY20" s="3"/>
      <c r="BZ20" s="3">
        <v>7</v>
      </c>
      <c r="CA20" s="3"/>
      <c r="CB20" s="3"/>
      <c r="CC20" s="3"/>
      <c r="CD20" s="3"/>
      <c r="CE20" s="3"/>
      <c r="CF20" s="3"/>
      <c r="CG20" s="3">
        <v>470</v>
      </c>
      <c r="CH20" s="3"/>
    </row>
    <row r="21" spans="1:86" x14ac:dyDescent="0.35">
      <c r="A21" s="1">
        <v>45107</v>
      </c>
      <c r="B21" t="s">
        <v>1</v>
      </c>
      <c r="C21" t="s">
        <v>90</v>
      </c>
      <c r="D21" t="s">
        <v>132</v>
      </c>
      <c r="E21" t="s">
        <v>133</v>
      </c>
      <c r="F21" s="3">
        <v>13098</v>
      </c>
      <c r="G21" s="3">
        <v>11038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>
        <v>6324</v>
      </c>
      <c r="BS21" s="3"/>
      <c r="BT21" s="3">
        <v>61</v>
      </c>
      <c r="BU21" s="3"/>
      <c r="BV21" s="3"/>
      <c r="BW21" s="3"/>
      <c r="BX21" s="3">
        <v>4350</v>
      </c>
      <c r="BY21" s="3"/>
      <c r="BZ21" s="3"/>
      <c r="CA21" s="3"/>
      <c r="CB21" s="3"/>
      <c r="CC21" s="3"/>
      <c r="CD21" s="3">
        <v>8798</v>
      </c>
      <c r="CE21" s="3"/>
      <c r="CF21" s="3"/>
      <c r="CG21" s="3"/>
      <c r="CH21" s="3"/>
    </row>
    <row r="22" spans="1:86" x14ac:dyDescent="0.35">
      <c r="A22" s="1">
        <v>45107</v>
      </c>
      <c r="B22" t="s">
        <v>1</v>
      </c>
      <c r="C22" t="s">
        <v>90</v>
      </c>
      <c r="D22" t="s">
        <v>134</v>
      </c>
      <c r="E22" t="s">
        <v>135</v>
      </c>
      <c r="F22" s="3">
        <v>14435</v>
      </c>
      <c r="G22" s="3">
        <v>14414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>
        <v>5545</v>
      </c>
      <c r="BO22" s="3"/>
      <c r="BP22" s="3"/>
      <c r="BQ22" s="3"/>
      <c r="BR22" s="3">
        <v>11537</v>
      </c>
      <c r="BS22" s="3"/>
      <c r="BT22" s="3"/>
      <c r="BU22" s="3"/>
      <c r="BV22" s="3"/>
      <c r="BW22" s="3"/>
      <c r="BX22" s="3">
        <v>5903</v>
      </c>
      <c r="BY22" s="3"/>
      <c r="BZ22" s="3"/>
      <c r="CA22" s="3"/>
      <c r="CB22" s="3"/>
      <c r="CC22" s="3"/>
      <c r="CD22" s="3">
        <v>14059</v>
      </c>
      <c r="CE22" s="3"/>
      <c r="CF22" s="3">
        <v>1</v>
      </c>
      <c r="CG22" s="3"/>
      <c r="CH22" s="3"/>
    </row>
    <row r="23" spans="1:86" x14ac:dyDescent="0.35">
      <c r="A23" s="1">
        <v>45107</v>
      </c>
      <c r="B23" t="s">
        <v>1</v>
      </c>
      <c r="C23" t="s">
        <v>90</v>
      </c>
      <c r="D23" t="s">
        <v>136</v>
      </c>
      <c r="E23" t="s">
        <v>137</v>
      </c>
      <c r="F23" s="3">
        <v>9023</v>
      </c>
      <c r="G23" s="3">
        <v>8611</v>
      </c>
      <c r="H23" s="3"/>
      <c r="I23" s="3"/>
      <c r="J23" s="3">
        <v>77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>
        <v>508</v>
      </c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>
        <v>7</v>
      </c>
      <c r="BN23" s="3"/>
      <c r="BO23" s="3"/>
      <c r="BP23" s="3"/>
      <c r="BQ23" s="3"/>
      <c r="BR23" s="3">
        <v>5750</v>
      </c>
      <c r="BS23" s="3"/>
      <c r="BT23" s="3">
        <v>8027</v>
      </c>
      <c r="BU23" s="3">
        <v>1</v>
      </c>
      <c r="BV23" s="3"/>
      <c r="BW23" s="3"/>
      <c r="BX23" s="3">
        <v>1650</v>
      </c>
      <c r="BY23" s="3"/>
      <c r="BZ23" s="3">
        <v>3</v>
      </c>
      <c r="CA23" s="3"/>
      <c r="CB23" s="3"/>
      <c r="CC23" s="3"/>
      <c r="CD23" s="3">
        <v>7713</v>
      </c>
      <c r="CE23" s="3"/>
      <c r="CF23" s="3"/>
      <c r="CG23" s="3"/>
      <c r="CH23" s="3"/>
    </row>
    <row r="24" spans="1:86" x14ac:dyDescent="0.35">
      <c r="A24" s="1">
        <v>45107</v>
      </c>
      <c r="B24" t="s">
        <v>1</v>
      </c>
      <c r="C24" t="s">
        <v>93</v>
      </c>
      <c r="D24" t="s">
        <v>138</v>
      </c>
      <c r="E24" t="s">
        <v>139</v>
      </c>
      <c r="F24" s="3">
        <v>534</v>
      </c>
      <c r="G24" s="3">
        <v>401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>
        <v>310</v>
      </c>
      <c r="AL24" s="3"/>
      <c r="AM24" s="3"/>
      <c r="AN24" s="3"/>
      <c r="AO24" s="3"/>
      <c r="AP24" s="3">
        <v>31</v>
      </c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>
        <v>178</v>
      </c>
      <c r="BS24" s="3"/>
      <c r="BT24" s="3"/>
      <c r="BU24" s="3"/>
      <c r="BV24" s="3"/>
      <c r="BW24" s="3"/>
      <c r="BX24" s="3">
        <v>97</v>
      </c>
      <c r="BY24" s="3"/>
      <c r="BZ24" s="3"/>
      <c r="CA24" s="3"/>
      <c r="CB24" s="3"/>
      <c r="CC24" s="3"/>
      <c r="CD24" s="3"/>
      <c r="CE24" s="3"/>
      <c r="CF24" s="3"/>
      <c r="CG24" s="3">
        <v>1</v>
      </c>
      <c r="CH24" s="3"/>
    </row>
    <row r="25" spans="1:86" x14ac:dyDescent="0.35">
      <c r="A25" s="1">
        <v>45107</v>
      </c>
      <c r="B25" t="s">
        <v>1</v>
      </c>
      <c r="C25" t="s">
        <v>90</v>
      </c>
      <c r="D25" t="s">
        <v>140</v>
      </c>
      <c r="E25" t="s">
        <v>141</v>
      </c>
      <c r="F25" s="3">
        <v>7185</v>
      </c>
      <c r="G25" s="3">
        <v>6664</v>
      </c>
      <c r="H25" s="3"/>
      <c r="I25" s="3"/>
      <c r="J25" s="3">
        <v>326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>
        <v>2</v>
      </c>
      <c r="AP25" s="3"/>
      <c r="AQ25" s="3"/>
      <c r="AR25" s="3">
        <v>508</v>
      </c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>
        <v>4414</v>
      </c>
      <c r="BS25" s="3"/>
      <c r="BT25" s="3">
        <v>6211</v>
      </c>
      <c r="BU25" s="3"/>
      <c r="BV25" s="3">
        <v>1</v>
      </c>
      <c r="BW25" s="3"/>
      <c r="BX25" s="3">
        <v>998</v>
      </c>
      <c r="BY25" s="3"/>
      <c r="BZ25" s="3">
        <v>2</v>
      </c>
      <c r="CA25" s="3"/>
      <c r="CB25" s="3"/>
      <c r="CC25" s="3"/>
      <c r="CD25" s="3">
        <v>4014</v>
      </c>
      <c r="CE25" s="3"/>
      <c r="CF25" s="3"/>
      <c r="CG25" s="3"/>
      <c r="CH25" s="3"/>
    </row>
    <row r="26" spans="1:86" x14ac:dyDescent="0.35">
      <c r="A26" s="1">
        <v>45107</v>
      </c>
      <c r="B26" t="s">
        <v>1</v>
      </c>
      <c r="C26" t="s">
        <v>93</v>
      </c>
      <c r="D26" t="s">
        <v>142</v>
      </c>
      <c r="E26" t="s">
        <v>143</v>
      </c>
      <c r="F26" s="3">
        <v>4109</v>
      </c>
      <c r="G26" s="3">
        <v>4050</v>
      </c>
      <c r="H26" s="3"/>
      <c r="I26" s="3"/>
      <c r="J26" s="3"/>
      <c r="K26" s="3"/>
      <c r="L26" s="3"/>
      <c r="M26" s="3"/>
      <c r="N26" s="3">
        <v>276</v>
      </c>
      <c r="O26" s="3"/>
      <c r="P26" s="3"/>
      <c r="Q26" s="3">
        <v>2</v>
      </c>
      <c r="R26" s="3"/>
      <c r="S26" s="3"/>
      <c r="T26" s="3"/>
      <c r="U26" s="3"/>
      <c r="V26" s="3"/>
      <c r="W26" s="3">
        <v>1905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2</v>
      </c>
      <c r="AJ26" s="3"/>
      <c r="AK26" s="3">
        <v>735</v>
      </c>
      <c r="AL26" s="3"/>
      <c r="AM26" s="3">
        <v>857</v>
      </c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>
        <v>90</v>
      </c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>
        <v>1881</v>
      </c>
      <c r="BS26" s="3"/>
      <c r="BT26" s="3"/>
      <c r="BU26" s="3"/>
      <c r="BV26" s="3"/>
      <c r="BW26" s="3"/>
      <c r="BX26" s="3">
        <v>405</v>
      </c>
      <c r="BY26" s="3"/>
      <c r="BZ26" s="3"/>
      <c r="CA26" s="3"/>
      <c r="CB26" s="3">
        <v>11</v>
      </c>
      <c r="CC26" s="3"/>
      <c r="CD26" s="3"/>
      <c r="CE26" s="3"/>
      <c r="CF26" s="3"/>
      <c r="CG26" s="3">
        <v>3689</v>
      </c>
      <c r="CH26" s="3"/>
    </row>
    <row r="27" spans="1:86" x14ac:dyDescent="0.35">
      <c r="A27" s="1">
        <v>45107</v>
      </c>
      <c r="B27" t="s">
        <v>1</v>
      </c>
      <c r="C27" t="s">
        <v>93</v>
      </c>
      <c r="D27" t="s">
        <v>144</v>
      </c>
      <c r="E27" t="s">
        <v>145</v>
      </c>
      <c r="F27" s="3">
        <v>3310</v>
      </c>
      <c r="G27" s="3">
        <v>2977</v>
      </c>
      <c r="H27" s="3"/>
      <c r="I27" s="3"/>
      <c r="J27" s="3"/>
      <c r="K27" s="3"/>
      <c r="L27" s="3"/>
      <c r="M27" s="3">
        <v>1466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>
        <v>1810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>
        <v>1658</v>
      </c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>
        <v>2714</v>
      </c>
      <c r="BQ27" s="3">
        <v>1359</v>
      </c>
      <c r="BR27" s="3">
        <v>183</v>
      </c>
      <c r="BS27" s="3"/>
      <c r="BT27" s="3"/>
      <c r="BU27" s="3"/>
      <c r="BV27" s="3"/>
      <c r="BW27" s="3"/>
      <c r="BX27" s="3">
        <v>635</v>
      </c>
      <c r="BY27" s="3"/>
      <c r="BZ27" s="3"/>
      <c r="CA27" s="3"/>
      <c r="CB27" s="3"/>
      <c r="CC27" s="3"/>
      <c r="CD27" s="3"/>
      <c r="CE27" s="3"/>
      <c r="CF27" s="3"/>
      <c r="CG27" s="3">
        <v>13</v>
      </c>
      <c r="CH27" s="3"/>
    </row>
    <row r="28" spans="1:86" x14ac:dyDescent="0.35">
      <c r="A28" s="1">
        <v>45107</v>
      </c>
      <c r="B28" t="s">
        <v>1</v>
      </c>
      <c r="C28" t="s">
        <v>93</v>
      </c>
      <c r="D28" t="s">
        <v>146</v>
      </c>
      <c r="E28" t="s">
        <v>147</v>
      </c>
      <c r="F28" s="3">
        <v>663</v>
      </c>
      <c r="G28" s="3">
        <v>401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>
        <v>332</v>
      </c>
      <c r="BS28" s="3"/>
      <c r="BT28" s="3"/>
      <c r="BU28" s="3"/>
      <c r="BV28" s="3"/>
      <c r="BW28" s="3"/>
      <c r="BX28" s="3">
        <v>104</v>
      </c>
      <c r="BY28" s="3"/>
      <c r="BZ28" s="3"/>
      <c r="CA28" s="3"/>
      <c r="CB28" s="3"/>
      <c r="CC28" s="3"/>
      <c r="CD28" s="3"/>
      <c r="CE28" s="3"/>
      <c r="CF28" s="3"/>
      <c r="CG28" s="3"/>
      <c r="CH28" s="3"/>
    </row>
    <row r="29" spans="1:86" x14ac:dyDescent="0.35">
      <c r="A29" s="1">
        <v>45107</v>
      </c>
      <c r="B29" t="s">
        <v>1</v>
      </c>
      <c r="C29" t="s">
        <v>93</v>
      </c>
      <c r="D29" t="s">
        <v>148</v>
      </c>
      <c r="E29" t="s">
        <v>149</v>
      </c>
      <c r="F29" s="3">
        <v>1121</v>
      </c>
      <c r="G29" s="3">
        <v>971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>
        <v>80</v>
      </c>
      <c r="Y29" s="3"/>
      <c r="Z29" s="3"/>
      <c r="AA29" s="3"/>
      <c r="AB29" s="3"/>
      <c r="AC29" s="3"/>
      <c r="AD29" s="3"/>
      <c r="AE29" s="3">
        <v>877</v>
      </c>
      <c r="AF29" s="3">
        <v>876</v>
      </c>
      <c r="AG29" s="3"/>
      <c r="AH29" s="3"/>
      <c r="AI29" s="3"/>
      <c r="AJ29" s="3"/>
      <c r="AK29" s="3"/>
      <c r="AL29" s="3"/>
      <c r="AM29" s="3"/>
      <c r="AN29" s="3"/>
      <c r="AO29" s="3"/>
      <c r="AP29" s="3">
        <v>6</v>
      </c>
      <c r="AQ29" s="3"/>
      <c r="AR29" s="3"/>
      <c r="AS29" s="3"/>
      <c r="AT29" s="3">
        <v>80</v>
      </c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>
        <v>471</v>
      </c>
      <c r="BS29" s="3"/>
      <c r="BT29" s="3"/>
      <c r="BU29" s="3"/>
      <c r="BV29" s="3"/>
      <c r="BW29" s="3"/>
      <c r="BX29" s="3">
        <v>111</v>
      </c>
      <c r="BY29" s="3"/>
      <c r="BZ29" s="3"/>
      <c r="CA29" s="3"/>
      <c r="CB29" s="3"/>
      <c r="CC29" s="3"/>
      <c r="CD29" s="3"/>
      <c r="CE29" s="3"/>
      <c r="CF29" s="3"/>
      <c r="CG29" s="3"/>
      <c r="CH29" s="3"/>
    </row>
    <row r="30" spans="1:86" x14ac:dyDescent="0.35">
      <c r="A30" s="1">
        <v>45107</v>
      </c>
      <c r="B30" t="s">
        <v>1</v>
      </c>
      <c r="C30" t="s">
        <v>90</v>
      </c>
      <c r="D30" t="s">
        <v>150</v>
      </c>
      <c r="E30" t="s">
        <v>151</v>
      </c>
      <c r="F30" s="3">
        <v>2511</v>
      </c>
      <c r="G30" s="3">
        <v>2437</v>
      </c>
      <c r="H30" s="3"/>
      <c r="I30" s="3"/>
      <c r="J30" s="3"/>
      <c r="K30" s="3"/>
      <c r="L30" s="3"/>
      <c r="M30" s="3">
        <v>2067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>
        <v>77</v>
      </c>
      <c r="Y30" s="3"/>
      <c r="Z30" s="3"/>
      <c r="AA30" s="3"/>
      <c r="AB30" s="3"/>
      <c r="AC30" s="3"/>
      <c r="AD30" s="3"/>
      <c r="AE30" s="3">
        <v>1394</v>
      </c>
      <c r="AF30" s="3">
        <v>1380</v>
      </c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>
        <v>77</v>
      </c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>
        <v>1147</v>
      </c>
      <c r="BR30" s="3">
        <v>13</v>
      </c>
      <c r="BS30" s="3"/>
      <c r="BT30" s="3"/>
      <c r="BU30" s="3"/>
      <c r="BV30" s="3"/>
      <c r="BW30" s="3"/>
      <c r="BX30" s="3">
        <v>397</v>
      </c>
      <c r="BY30" s="3"/>
      <c r="BZ30" s="3"/>
      <c r="CA30" s="3"/>
      <c r="CB30" s="3"/>
      <c r="CC30" s="3"/>
      <c r="CD30" s="3"/>
      <c r="CE30" s="3"/>
      <c r="CF30" s="3"/>
      <c r="CG30" s="3">
        <v>677</v>
      </c>
      <c r="CH30" s="3"/>
    </row>
    <row r="31" spans="1:86" x14ac:dyDescent="0.35">
      <c r="A31" s="1">
        <v>45107</v>
      </c>
      <c r="B31" t="s">
        <v>1</v>
      </c>
      <c r="C31" t="s">
        <v>90</v>
      </c>
      <c r="D31" t="s">
        <v>152</v>
      </c>
      <c r="E31" t="s">
        <v>153</v>
      </c>
      <c r="F31" s="3">
        <v>4685</v>
      </c>
      <c r="G31" s="3">
        <v>4430</v>
      </c>
      <c r="H31" s="3"/>
      <c r="I31" s="3"/>
      <c r="J31" s="3"/>
      <c r="K31" s="3"/>
      <c r="L31" s="3">
        <v>3769</v>
      </c>
      <c r="M31" s="3">
        <v>11</v>
      </c>
      <c r="N31" s="3"/>
      <c r="O31" s="3"/>
      <c r="P31" s="3"/>
      <c r="Q31" s="3"/>
      <c r="R31" s="3"/>
      <c r="S31" s="3">
        <v>52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>
        <v>1603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>
        <v>1207</v>
      </c>
      <c r="BQ31" s="3"/>
      <c r="BR31" s="3">
        <v>1414</v>
      </c>
      <c r="BS31" s="3"/>
      <c r="BT31" s="3">
        <v>3895</v>
      </c>
      <c r="BU31" s="3"/>
      <c r="BV31" s="3"/>
      <c r="BW31" s="3"/>
      <c r="BX31" s="3">
        <v>686</v>
      </c>
      <c r="BY31" s="3"/>
      <c r="BZ31" s="3">
        <v>1</v>
      </c>
      <c r="CA31" s="3"/>
      <c r="CB31" s="3"/>
      <c r="CC31" s="3"/>
      <c r="CD31" s="3"/>
      <c r="CE31" s="3"/>
      <c r="CF31" s="3"/>
      <c r="CG31" s="3"/>
      <c r="CH31" s="3"/>
    </row>
    <row r="32" spans="1:86" x14ac:dyDescent="0.35">
      <c r="A32" s="1">
        <v>45107</v>
      </c>
      <c r="B32" t="s">
        <v>1</v>
      </c>
      <c r="C32" t="s">
        <v>90</v>
      </c>
      <c r="D32" t="s">
        <v>154</v>
      </c>
      <c r="E32" t="s">
        <v>155</v>
      </c>
      <c r="F32" s="3">
        <v>2612</v>
      </c>
      <c r="G32" s="3">
        <v>2224</v>
      </c>
      <c r="H32" s="3"/>
      <c r="I32" s="3"/>
      <c r="J32" s="3"/>
      <c r="K32" s="3"/>
      <c r="L32" s="3"/>
      <c r="M32" s="3"/>
      <c r="N32" s="3"/>
      <c r="O32" s="3"/>
      <c r="P32" s="3"/>
      <c r="Q32" s="3">
        <v>1384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>
        <v>2045</v>
      </c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>
        <v>1</v>
      </c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>
        <v>250</v>
      </c>
      <c r="BQ32" s="3"/>
      <c r="BR32" s="3">
        <v>1271</v>
      </c>
      <c r="BS32" s="3"/>
      <c r="BT32" s="3"/>
      <c r="BU32" s="3"/>
      <c r="BV32" s="3"/>
      <c r="BW32" s="3"/>
      <c r="BX32" s="3">
        <v>406</v>
      </c>
      <c r="BY32" s="3"/>
      <c r="BZ32" s="3"/>
      <c r="CA32" s="3"/>
      <c r="CB32" s="3"/>
      <c r="CC32" s="3"/>
      <c r="CD32" s="3"/>
      <c r="CE32" s="3"/>
      <c r="CF32" s="3"/>
      <c r="CG32" s="3"/>
      <c r="CH32" s="3"/>
    </row>
    <row r="33" spans="1:86" x14ac:dyDescent="0.35">
      <c r="A33" s="1">
        <v>45107</v>
      </c>
      <c r="B33" t="s">
        <v>1</v>
      </c>
      <c r="C33" t="s">
        <v>106</v>
      </c>
      <c r="D33" t="s">
        <v>156</v>
      </c>
      <c r="E33" t="s">
        <v>157</v>
      </c>
      <c r="F33" s="3">
        <v>263</v>
      </c>
      <c r="G33" s="3">
        <v>259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>
        <v>6</v>
      </c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>
        <v>1</v>
      </c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>
        <v>249</v>
      </c>
      <c r="BU33" s="3"/>
      <c r="BV33" s="3"/>
      <c r="BW33" s="3"/>
      <c r="BX33" s="3">
        <v>172</v>
      </c>
      <c r="BY33" s="3"/>
      <c r="BZ33" s="3"/>
      <c r="CA33" s="3"/>
      <c r="CB33" s="3"/>
      <c r="CC33" s="3"/>
      <c r="CD33" s="3"/>
      <c r="CE33" s="3"/>
      <c r="CF33" s="3"/>
      <c r="CG33" s="3"/>
      <c r="CH33" s="3"/>
    </row>
    <row r="34" spans="1:86" x14ac:dyDescent="0.35">
      <c r="A34" s="1">
        <v>45107</v>
      </c>
      <c r="B34" t="s">
        <v>1</v>
      </c>
      <c r="C34" t="s">
        <v>90</v>
      </c>
      <c r="D34" t="s">
        <v>158</v>
      </c>
      <c r="E34" t="s">
        <v>159</v>
      </c>
      <c r="F34" s="3">
        <v>6657</v>
      </c>
      <c r="G34" s="3">
        <v>5872</v>
      </c>
      <c r="H34" s="3"/>
      <c r="I34" s="3"/>
      <c r="J34" s="3"/>
      <c r="K34" s="3"/>
      <c r="L34" s="3"/>
      <c r="M34" s="3">
        <v>2585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>
        <v>3731</v>
      </c>
      <c r="AA34" s="3"/>
      <c r="AB34" s="3"/>
      <c r="AC34" s="3"/>
      <c r="AD34" s="3"/>
      <c r="AE34" s="3"/>
      <c r="AF34" s="3"/>
      <c r="AG34" s="3"/>
      <c r="AH34" s="3"/>
      <c r="AI34" s="3">
        <v>3</v>
      </c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>
        <v>1</v>
      </c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>
        <v>5636</v>
      </c>
      <c r="BQ34" s="3">
        <v>2548</v>
      </c>
      <c r="BR34" s="3">
        <v>3003</v>
      </c>
      <c r="BS34" s="3"/>
      <c r="BT34" s="3"/>
      <c r="BU34" s="3"/>
      <c r="BV34" s="3"/>
      <c r="BW34" s="3"/>
      <c r="BX34" s="3">
        <v>864</v>
      </c>
      <c r="BY34" s="3"/>
      <c r="BZ34" s="3">
        <v>26</v>
      </c>
      <c r="CA34" s="3"/>
      <c r="CB34" s="3"/>
      <c r="CC34" s="3"/>
      <c r="CD34" s="3"/>
      <c r="CE34" s="3"/>
      <c r="CF34" s="3"/>
      <c r="CG34" s="3"/>
      <c r="CH34" s="3"/>
    </row>
    <row r="35" spans="1:86" x14ac:dyDescent="0.35">
      <c r="A35" s="1">
        <v>45107</v>
      </c>
      <c r="B35" t="s">
        <v>1</v>
      </c>
      <c r="C35" t="s">
        <v>93</v>
      </c>
      <c r="D35" t="s">
        <v>160</v>
      </c>
      <c r="E35" t="s">
        <v>161</v>
      </c>
      <c r="F35" s="3">
        <v>65</v>
      </c>
      <c r="G35" s="3">
        <v>45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>
        <v>39</v>
      </c>
      <c r="BS35" s="3"/>
      <c r="BT35" s="3"/>
      <c r="BU35" s="3"/>
      <c r="BV35" s="3"/>
      <c r="BW35" s="3"/>
      <c r="BX35" s="3">
        <v>10</v>
      </c>
      <c r="BY35" s="3"/>
      <c r="BZ35" s="3"/>
      <c r="CA35" s="3"/>
      <c r="CB35" s="3"/>
      <c r="CC35" s="3"/>
      <c r="CD35" s="3"/>
      <c r="CE35" s="3"/>
      <c r="CF35" s="3"/>
      <c r="CG35" s="3"/>
      <c r="CH35" s="3"/>
    </row>
    <row r="36" spans="1:86" x14ac:dyDescent="0.35">
      <c r="A36" s="1">
        <v>45107</v>
      </c>
      <c r="B36" t="s">
        <v>1</v>
      </c>
      <c r="C36" t="s">
        <v>93</v>
      </c>
      <c r="D36" t="s">
        <v>162</v>
      </c>
      <c r="E36" t="s">
        <v>163</v>
      </c>
      <c r="F36" s="3">
        <v>1312</v>
      </c>
      <c r="G36" s="3">
        <v>1281</v>
      </c>
      <c r="H36" s="3"/>
      <c r="I36" s="3"/>
      <c r="J36" s="3"/>
      <c r="K36" s="3"/>
      <c r="L36" s="3"/>
      <c r="M36" s="3">
        <v>1</v>
      </c>
      <c r="N36" s="3"/>
      <c r="O36" s="3"/>
      <c r="P36" s="3"/>
      <c r="Q36" s="3"/>
      <c r="R36" s="3">
        <v>20</v>
      </c>
      <c r="S36" s="3"/>
      <c r="T36" s="3"/>
      <c r="U36" s="3"/>
      <c r="V36" s="3"/>
      <c r="W36" s="3"/>
      <c r="X36" s="3"/>
      <c r="Y36" s="3"/>
      <c r="Z36" s="3">
        <v>1226</v>
      </c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>
        <v>4</v>
      </c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>
        <v>795</v>
      </c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>
        <v>883</v>
      </c>
      <c r="BS36" s="3"/>
      <c r="BT36" s="3">
        <v>1180</v>
      </c>
      <c r="BU36" s="3"/>
      <c r="BV36" s="3"/>
      <c r="BW36" s="3"/>
      <c r="BX36" s="3">
        <v>267</v>
      </c>
      <c r="BY36" s="3"/>
      <c r="BZ36" s="3">
        <v>39</v>
      </c>
      <c r="CA36" s="3"/>
      <c r="CB36" s="3"/>
      <c r="CC36" s="3"/>
      <c r="CD36" s="3"/>
      <c r="CE36" s="3">
        <v>3</v>
      </c>
      <c r="CF36" s="3"/>
      <c r="CG36" s="3">
        <v>297</v>
      </c>
      <c r="CH36" s="3"/>
    </row>
    <row r="37" spans="1:86" x14ac:dyDescent="0.35">
      <c r="A37" s="1">
        <v>45107</v>
      </c>
      <c r="B37" t="s">
        <v>1</v>
      </c>
      <c r="C37" t="s">
        <v>106</v>
      </c>
      <c r="D37" t="s">
        <v>164</v>
      </c>
      <c r="E37" t="s">
        <v>165</v>
      </c>
      <c r="F37" s="3">
        <v>950</v>
      </c>
      <c r="G37" s="3">
        <v>672</v>
      </c>
      <c r="H37" s="3"/>
      <c r="I37" s="3"/>
      <c r="J37" s="3">
        <v>189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>
        <v>536</v>
      </c>
      <c r="BS37" s="3"/>
      <c r="BT37" s="3"/>
      <c r="BU37" s="3"/>
      <c r="BV37" s="3"/>
      <c r="BW37" s="3"/>
      <c r="BX37" s="3">
        <v>160</v>
      </c>
      <c r="BY37" s="3"/>
      <c r="BZ37" s="3">
        <v>2</v>
      </c>
      <c r="CA37" s="3"/>
      <c r="CB37" s="3"/>
      <c r="CC37" s="3"/>
      <c r="CD37" s="3"/>
      <c r="CE37" s="3"/>
      <c r="CF37" s="3"/>
      <c r="CG37" s="3"/>
      <c r="CH37" s="3"/>
    </row>
    <row r="38" spans="1:86" x14ac:dyDescent="0.35">
      <c r="A38" s="1">
        <v>45107</v>
      </c>
      <c r="B38" t="s">
        <v>1</v>
      </c>
      <c r="C38" t="s">
        <v>90</v>
      </c>
      <c r="D38" t="s">
        <v>166</v>
      </c>
      <c r="E38" t="s">
        <v>167</v>
      </c>
      <c r="F38" s="3">
        <v>8257</v>
      </c>
      <c r="G38" s="3">
        <v>8200</v>
      </c>
      <c r="H38" s="3"/>
      <c r="I38" s="3"/>
      <c r="J38" s="3">
        <v>7999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>
        <v>5736</v>
      </c>
      <c r="BS38" s="3"/>
      <c r="BT38" s="3"/>
      <c r="BU38" s="3"/>
      <c r="BV38" s="3"/>
      <c r="BW38" s="3"/>
      <c r="BX38" s="3">
        <v>1867</v>
      </c>
      <c r="BY38" s="3"/>
      <c r="BZ38" s="3">
        <v>14</v>
      </c>
      <c r="CA38" s="3"/>
      <c r="CB38" s="3"/>
      <c r="CC38" s="3"/>
      <c r="CD38" s="3">
        <v>121</v>
      </c>
      <c r="CE38" s="3"/>
      <c r="CF38" s="3"/>
      <c r="CG38" s="3"/>
      <c r="CH38" s="3"/>
    </row>
    <row r="39" spans="1:86" x14ac:dyDescent="0.35">
      <c r="A39" s="1">
        <v>45107</v>
      </c>
      <c r="B39" t="s">
        <v>1</v>
      </c>
      <c r="C39" t="s">
        <v>90</v>
      </c>
      <c r="D39" t="s">
        <v>168</v>
      </c>
      <c r="E39" t="s">
        <v>169</v>
      </c>
      <c r="F39" s="3">
        <v>514</v>
      </c>
      <c r="G39" s="3">
        <v>400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>
        <v>391</v>
      </c>
      <c r="BS39" s="3"/>
      <c r="BT39" s="3"/>
      <c r="BU39" s="3"/>
      <c r="BV39" s="3"/>
      <c r="BW39" s="3"/>
      <c r="BX39" s="3">
        <v>27</v>
      </c>
      <c r="BY39" s="3"/>
      <c r="BZ39" s="3">
        <v>1</v>
      </c>
      <c r="CA39" s="3"/>
      <c r="CB39" s="3"/>
      <c r="CC39" s="3"/>
      <c r="CD39" s="3"/>
      <c r="CE39" s="3"/>
      <c r="CF39" s="3"/>
      <c r="CG39" s="3"/>
      <c r="CH39" s="3"/>
    </row>
    <row r="40" spans="1:86" x14ac:dyDescent="0.35">
      <c r="A40" s="1">
        <v>45107</v>
      </c>
      <c r="B40" t="s">
        <v>1</v>
      </c>
      <c r="C40" t="s">
        <v>93</v>
      </c>
      <c r="D40" t="s">
        <v>170</v>
      </c>
      <c r="E40" t="s">
        <v>171</v>
      </c>
      <c r="F40" s="3">
        <v>1715</v>
      </c>
      <c r="G40" s="3">
        <v>1633</v>
      </c>
      <c r="H40" s="3"/>
      <c r="I40" s="3"/>
      <c r="J40" s="3">
        <v>80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>
        <v>1462</v>
      </c>
      <c r="BS40" s="3"/>
      <c r="BT40" s="3"/>
      <c r="BU40" s="3"/>
      <c r="BV40" s="3"/>
      <c r="BW40" s="3"/>
      <c r="BX40" s="3">
        <v>431</v>
      </c>
      <c r="BY40" s="3"/>
      <c r="BZ40" s="3"/>
      <c r="CA40" s="3"/>
      <c r="CB40" s="3"/>
      <c r="CC40" s="3"/>
      <c r="CD40" s="3">
        <v>1342</v>
      </c>
      <c r="CE40" s="3"/>
      <c r="CF40" s="3"/>
      <c r="CG40" s="3"/>
      <c r="CH40" s="3"/>
    </row>
    <row r="41" spans="1:86" x14ac:dyDescent="0.35">
      <c r="A41" s="1">
        <v>45107</v>
      </c>
      <c r="B41" t="s">
        <v>1</v>
      </c>
      <c r="C41" t="s">
        <v>90</v>
      </c>
      <c r="D41" t="s">
        <v>172</v>
      </c>
      <c r="E41" t="s">
        <v>173</v>
      </c>
      <c r="F41" s="3">
        <v>3321</v>
      </c>
      <c r="G41" s="3">
        <v>2574</v>
      </c>
      <c r="H41" s="3"/>
      <c r="I41" s="3"/>
      <c r="J41" s="3">
        <v>2340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>
        <v>364</v>
      </c>
      <c r="BS41" s="3"/>
      <c r="BT41" s="3"/>
      <c r="BU41" s="3"/>
      <c r="BV41" s="3"/>
      <c r="BW41" s="3">
        <v>14</v>
      </c>
      <c r="BX41" s="3">
        <v>69</v>
      </c>
      <c r="BY41" s="3"/>
      <c r="BZ41" s="3">
        <v>136</v>
      </c>
      <c r="CA41" s="3"/>
      <c r="CB41" s="3"/>
      <c r="CC41" s="3"/>
      <c r="CD41" s="3"/>
      <c r="CE41" s="3"/>
      <c r="CF41" s="3"/>
      <c r="CG41" s="3"/>
      <c r="CH41" s="3"/>
    </row>
    <row r="42" spans="1:86" x14ac:dyDescent="0.35">
      <c r="A42" s="1">
        <v>45107</v>
      </c>
      <c r="B42" t="s">
        <v>1</v>
      </c>
      <c r="C42" t="s">
        <v>93</v>
      </c>
      <c r="D42" t="s">
        <v>174</v>
      </c>
      <c r="E42" t="s">
        <v>175</v>
      </c>
      <c r="F42" s="3">
        <v>476</v>
      </c>
      <c r="G42" s="3">
        <v>219</v>
      </c>
      <c r="H42" s="3"/>
      <c r="I42" s="3"/>
      <c r="J42" s="3">
        <v>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>
        <v>18</v>
      </c>
      <c r="BS42" s="3"/>
      <c r="BT42" s="3">
        <v>209</v>
      </c>
      <c r="BU42" s="3"/>
      <c r="BV42" s="3"/>
      <c r="BW42" s="3"/>
      <c r="BX42" s="3">
        <v>4</v>
      </c>
      <c r="BY42" s="3"/>
      <c r="BZ42" s="3"/>
      <c r="CA42" s="3"/>
      <c r="CB42" s="3"/>
      <c r="CC42" s="3"/>
      <c r="CD42" s="3"/>
      <c r="CE42" s="3"/>
      <c r="CF42" s="3"/>
      <c r="CG42" s="3"/>
      <c r="CH42" s="3"/>
    </row>
    <row r="43" spans="1:86" x14ac:dyDescent="0.35">
      <c r="A43" s="1">
        <v>45107</v>
      </c>
      <c r="B43" t="s">
        <v>1</v>
      </c>
      <c r="C43" t="s">
        <v>90</v>
      </c>
      <c r="D43" t="s">
        <v>176</v>
      </c>
      <c r="E43" t="s">
        <v>177</v>
      </c>
      <c r="F43" s="3">
        <v>5789</v>
      </c>
      <c r="G43" s="3">
        <v>5072</v>
      </c>
      <c r="H43" s="3"/>
      <c r="I43" s="3"/>
      <c r="J43" s="3">
        <v>567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>
        <v>2654</v>
      </c>
      <c r="BS43" s="3"/>
      <c r="BT43" s="3">
        <v>3468</v>
      </c>
      <c r="BU43" s="3"/>
      <c r="BV43" s="3"/>
      <c r="BW43" s="3"/>
      <c r="BX43" s="3">
        <v>1063</v>
      </c>
      <c r="BY43" s="3"/>
      <c r="BZ43" s="3"/>
      <c r="CA43" s="3"/>
      <c r="CB43" s="3"/>
      <c r="CC43" s="3"/>
      <c r="CD43" s="3">
        <v>3940</v>
      </c>
      <c r="CE43" s="3"/>
      <c r="CF43" s="3"/>
      <c r="CG43" s="3"/>
      <c r="CH43" s="3"/>
    </row>
    <row r="44" spans="1:86" x14ac:dyDescent="0.35">
      <c r="A44" s="1">
        <v>45107</v>
      </c>
      <c r="B44" t="s">
        <v>1</v>
      </c>
      <c r="C44" t="s">
        <v>93</v>
      </c>
      <c r="D44" t="s">
        <v>178</v>
      </c>
      <c r="E44" t="s">
        <v>179</v>
      </c>
      <c r="F44" s="3">
        <v>1175</v>
      </c>
      <c r="G44" s="3">
        <v>985</v>
      </c>
      <c r="H44" s="3"/>
      <c r="I44" s="3"/>
      <c r="J44" s="3">
        <v>487</v>
      </c>
      <c r="K44" s="3"/>
      <c r="L44" s="3"/>
      <c r="M44" s="3">
        <v>752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>
        <v>587</v>
      </c>
      <c r="BS44" s="3"/>
      <c r="BT44" s="3">
        <v>314</v>
      </c>
      <c r="BU44" s="3"/>
      <c r="BV44" s="3"/>
      <c r="BW44" s="3"/>
      <c r="BX44" s="3"/>
      <c r="BY44" s="3"/>
      <c r="BZ44" s="3">
        <v>11</v>
      </c>
      <c r="CA44" s="3"/>
      <c r="CB44" s="3"/>
      <c r="CC44" s="3">
        <v>143</v>
      </c>
      <c r="CD44" s="3"/>
      <c r="CE44" s="3"/>
      <c r="CF44" s="3"/>
      <c r="CG44" s="3"/>
      <c r="CH44" s="3"/>
    </row>
    <row r="45" spans="1:86" x14ac:dyDescent="0.35">
      <c r="A45" s="1">
        <v>45107</v>
      </c>
      <c r="B45" t="s">
        <v>1</v>
      </c>
      <c r="C45" t="s">
        <v>180</v>
      </c>
      <c r="D45" t="s">
        <v>181</v>
      </c>
      <c r="E45" t="s">
        <v>182</v>
      </c>
      <c r="F45" s="3">
        <v>1071</v>
      </c>
      <c r="G45" s="3">
        <v>1064</v>
      </c>
      <c r="H45" s="3"/>
      <c r="I45" s="3">
        <v>333</v>
      </c>
      <c r="J45" s="3"/>
      <c r="K45" s="3"/>
      <c r="L45" s="3"/>
      <c r="M45" s="3">
        <v>3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>
        <v>1</v>
      </c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>
        <v>451</v>
      </c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>
        <v>265</v>
      </c>
      <c r="BQ45" s="3"/>
      <c r="BR45" s="3">
        <v>356</v>
      </c>
      <c r="BS45" s="3"/>
      <c r="BT45" s="3">
        <v>1036</v>
      </c>
      <c r="BU45" s="3"/>
      <c r="BV45" s="3"/>
      <c r="BW45" s="3"/>
      <c r="BX45" s="3">
        <v>185</v>
      </c>
      <c r="BY45" s="3"/>
      <c r="BZ45" s="3"/>
      <c r="CA45" s="3">
        <v>821</v>
      </c>
      <c r="CB45" s="3"/>
      <c r="CC45" s="3"/>
      <c r="CD45" s="3"/>
      <c r="CE45" s="3"/>
      <c r="CF45" s="3"/>
      <c r="CG45" s="3"/>
      <c r="CH45" s="3"/>
    </row>
    <row r="46" spans="1:86" x14ac:dyDescent="0.35">
      <c r="A46" s="1">
        <v>45107</v>
      </c>
      <c r="B46" t="s">
        <v>1</v>
      </c>
      <c r="C46" t="s">
        <v>90</v>
      </c>
      <c r="D46" t="s">
        <v>183</v>
      </c>
      <c r="E46" t="s">
        <v>184</v>
      </c>
      <c r="F46" s="3">
        <v>9150</v>
      </c>
      <c r="G46" s="3">
        <v>9128</v>
      </c>
      <c r="H46" s="3"/>
      <c r="I46" s="3"/>
      <c r="J46" s="3"/>
      <c r="K46" s="3"/>
      <c r="L46" s="3"/>
      <c r="M46" s="3">
        <v>10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>
        <v>6351</v>
      </c>
      <c r="BS46" s="3"/>
      <c r="BT46" s="3"/>
      <c r="BU46" s="3"/>
      <c r="BV46" s="3">
        <v>1</v>
      </c>
      <c r="BW46" s="3"/>
      <c r="BX46" s="3">
        <v>3783</v>
      </c>
      <c r="BY46" s="3"/>
      <c r="BZ46" s="3"/>
      <c r="CA46" s="3"/>
      <c r="CB46" s="3"/>
      <c r="CC46" s="3"/>
      <c r="CD46" s="3">
        <v>9095</v>
      </c>
      <c r="CE46" s="3"/>
      <c r="CF46" s="3">
        <v>1</v>
      </c>
      <c r="CG46" s="3"/>
      <c r="CH46" s="3"/>
    </row>
    <row r="47" spans="1:86" x14ac:dyDescent="0.35">
      <c r="A47" s="1">
        <v>45107</v>
      </c>
      <c r="B47" t="s">
        <v>1</v>
      </c>
      <c r="C47" t="s">
        <v>106</v>
      </c>
      <c r="D47" t="s">
        <v>185</v>
      </c>
      <c r="E47" t="s">
        <v>186</v>
      </c>
      <c r="F47" s="3">
        <v>627</v>
      </c>
      <c r="G47" s="3">
        <v>624</v>
      </c>
      <c r="H47" s="3"/>
      <c r="I47" s="3"/>
      <c r="J47" s="3"/>
      <c r="K47" s="3"/>
      <c r="L47" s="3"/>
      <c r="M47" s="3">
        <v>564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>
        <v>1</v>
      </c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>
        <v>420</v>
      </c>
      <c r="BQ47" s="3"/>
      <c r="BR47" s="3">
        <v>475</v>
      </c>
      <c r="BS47" s="3"/>
      <c r="BT47" s="3">
        <v>621</v>
      </c>
      <c r="BU47" s="3"/>
      <c r="BV47" s="3"/>
      <c r="BW47" s="3"/>
      <c r="BX47" s="3">
        <v>50</v>
      </c>
      <c r="BY47" s="3"/>
      <c r="BZ47" s="3"/>
      <c r="CA47" s="3"/>
      <c r="CB47" s="3"/>
      <c r="CC47" s="3"/>
      <c r="CD47" s="3"/>
      <c r="CE47" s="3"/>
      <c r="CF47" s="3"/>
      <c r="CG47" s="3"/>
      <c r="CH47" s="3"/>
    </row>
    <row r="48" spans="1:86" x14ac:dyDescent="0.35">
      <c r="A48" s="1">
        <v>45107</v>
      </c>
      <c r="B48" t="s">
        <v>1</v>
      </c>
      <c r="C48" t="s">
        <v>90</v>
      </c>
      <c r="D48" t="s">
        <v>187</v>
      </c>
      <c r="E48" t="s">
        <v>188</v>
      </c>
      <c r="F48" s="3">
        <v>7983</v>
      </c>
      <c r="G48" s="3">
        <v>7914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>
        <v>4</v>
      </c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>
        <v>6561</v>
      </c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>
        <v>4073</v>
      </c>
      <c r="BQ48" s="3">
        <v>838</v>
      </c>
      <c r="BR48" s="3">
        <v>3026</v>
      </c>
      <c r="BS48" s="3"/>
      <c r="BT48" s="3"/>
      <c r="BU48" s="3"/>
      <c r="BV48" s="3"/>
      <c r="BW48" s="3"/>
      <c r="BX48" s="3">
        <v>1001</v>
      </c>
      <c r="BY48" s="3"/>
      <c r="BZ48" s="3">
        <v>8</v>
      </c>
      <c r="CA48" s="3"/>
      <c r="CB48" s="3">
        <v>7531</v>
      </c>
      <c r="CC48" s="3"/>
      <c r="CD48" s="3">
        <v>2146</v>
      </c>
      <c r="CE48" s="3"/>
      <c r="CF48" s="3"/>
      <c r="CG48" s="3">
        <v>7617</v>
      </c>
      <c r="CH48" s="3"/>
    </row>
    <row r="49" spans="1:86" x14ac:dyDescent="0.35">
      <c r="A49" s="1">
        <v>45107</v>
      </c>
      <c r="B49" t="s">
        <v>1</v>
      </c>
      <c r="C49" t="s">
        <v>93</v>
      </c>
      <c r="D49" t="s">
        <v>189</v>
      </c>
      <c r="E49" t="s">
        <v>190</v>
      </c>
      <c r="F49" s="3">
        <v>2577</v>
      </c>
      <c r="G49" s="3">
        <v>1881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>
        <v>663</v>
      </c>
      <c r="AL49" s="3"/>
      <c r="AM49" s="3"/>
      <c r="AN49" s="3"/>
      <c r="AO49" s="3"/>
      <c r="AP49" s="3">
        <v>172</v>
      </c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>
        <v>98</v>
      </c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>
        <v>1017</v>
      </c>
      <c r="BS49" s="3"/>
      <c r="BT49" s="3"/>
      <c r="BU49" s="3"/>
      <c r="BV49" s="3"/>
      <c r="BW49" s="3"/>
      <c r="BX49" s="3">
        <v>363</v>
      </c>
      <c r="BY49" s="3"/>
      <c r="BZ49" s="3">
        <v>17</v>
      </c>
      <c r="CA49" s="3"/>
      <c r="CB49" s="3">
        <v>2</v>
      </c>
      <c r="CC49" s="3"/>
      <c r="CD49" s="3"/>
      <c r="CE49" s="3"/>
      <c r="CF49" s="3"/>
      <c r="CG49" s="3"/>
      <c r="CH49" s="3"/>
    </row>
    <row r="50" spans="1:86" x14ac:dyDescent="0.35">
      <c r="A50" s="1">
        <v>45107</v>
      </c>
      <c r="B50" t="s">
        <v>1</v>
      </c>
      <c r="C50" t="s">
        <v>90</v>
      </c>
      <c r="D50" t="s">
        <v>191</v>
      </c>
      <c r="E50" t="s">
        <v>192</v>
      </c>
      <c r="F50" s="3">
        <v>2171</v>
      </c>
      <c r="G50" s="3">
        <v>2099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>
        <v>2090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>
        <v>1565</v>
      </c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>
        <v>1468</v>
      </c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>
        <v>1445</v>
      </c>
      <c r="BS50" s="3"/>
      <c r="BT50" s="3"/>
      <c r="BU50" s="3"/>
      <c r="BV50" s="3"/>
      <c r="BW50" s="3"/>
      <c r="BX50" s="3">
        <v>496</v>
      </c>
      <c r="BY50" s="3"/>
      <c r="BZ50" s="3">
        <v>12</v>
      </c>
      <c r="CA50" s="3"/>
      <c r="CB50" s="3"/>
      <c r="CC50" s="3"/>
      <c r="CD50" s="3"/>
      <c r="CE50" s="3"/>
      <c r="CF50" s="3"/>
      <c r="CG50" s="3"/>
      <c r="CH50" s="3"/>
    </row>
    <row r="51" spans="1:86" x14ac:dyDescent="0.35">
      <c r="A51" s="1">
        <v>45107</v>
      </c>
      <c r="B51" t="s">
        <v>1</v>
      </c>
      <c r="C51" t="s">
        <v>93</v>
      </c>
      <c r="D51" t="s">
        <v>193</v>
      </c>
      <c r="E51" t="s">
        <v>194</v>
      </c>
      <c r="F51" s="3">
        <v>572</v>
      </c>
      <c r="G51" s="3">
        <v>452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>
        <v>13</v>
      </c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>
        <v>83</v>
      </c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>
        <v>1</v>
      </c>
      <c r="BQ51" s="3"/>
      <c r="BR51" s="3">
        <v>38</v>
      </c>
      <c r="BS51" s="3"/>
      <c r="BT51" s="3"/>
      <c r="BU51" s="3"/>
      <c r="BV51" s="3"/>
      <c r="BW51" s="3"/>
      <c r="BX51" s="3">
        <v>96</v>
      </c>
      <c r="BY51" s="3"/>
      <c r="BZ51" s="3"/>
      <c r="CA51" s="3"/>
      <c r="CB51" s="3"/>
      <c r="CC51" s="3"/>
      <c r="CD51" s="3"/>
      <c r="CE51" s="3"/>
      <c r="CF51" s="3"/>
      <c r="CG51" s="3">
        <v>369</v>
      </c>
      <c r="CH51" s="3"/>
    </row>
    <row r="52" spans="1:86" x14ac:dyDescent="0.35">
      <c r="A52" s="1">
        <v>45107</v>
      </c>
      <c r="B52" t="s">
        <v>1</v>
      </c>
      <c r="C52" t="s">
        <v>90</v>
      </c>
      <c r="D52" t="s">
        <v>195</v>
      </c>
      <c r="E52" t="s">
        <v>196</v>
      </c>
      <c r="F52" s="3">
        <v>3202</v>
      </c>
      <c r="G52" s="3">
        <v>2875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>
        <v>2499</v>
      </c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>
        <v>90</v>
      </c>
      <c r="BS52" s="3"/>
      <c r="BT52" s="3"/>
      <c r="BU52" s="3"/>
      <c r="BV52" s="3"/>
      <c r="BW52" s="3"/>
      <c r="BX52" s="3">
        <v>202</v>
      </c>
      <c r="BY52" s="3"/>
      <c r="BZ52" s="3">
        <v>278</v>
      </c>
      <c r="CA52" s="3"/>
      <c r="CB52" s="3">
        <v>2088</v>
      </c>
      <c r="CC52" s="3"/>
      <c r="CD52" s="3"/>
      <c r="CE52" s="3"/>
      <c r="CF52" s="3"/>
      <c r="CG52" s="3">
        <v>855</v>
      </c>
      <c r="CH52" s="3"/>
    </row>
    <row r="53" spans="1:86" x14ac:dyDescent="0.35">
      <c r="A53" s="1">
        <v>45107</v>
      </c>
      <c r="B53" t="s">
        <v>1</v>
      </c>
      <c r="C53" t="s">
        <v>93</v>
      </c>
      <c r="D53" t="s">
        <v>197</v>
      </c>
      <c r="E53" t="s">
        <v>198</v>
      </c>
      <c r="F53" s="3">
        <v>4865</v>
      </c>
      <c r="G53" s="3">
        <v>4384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>
        <v>242</v>
      </c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>
        <v>3163</v>
      </c>
      <c r="BS53" s="3"/>
      <c r="BT53" s="3">
        <v>2848</v>
      </c>
      <c r="BU53" s="3"/>
      <c r="BV53" s="3"/>
      <c r="BW53" s="3"/>
      <c r="BX53" s="3">
        <v>454</v>
      </c>
      <c r="BY53" s="3"/>
      <c r="BZ53" s="3"/>
      <c r="CA53" s="3"/>
      <c r="CB53" s="3"/>
      <c r="CC53" s="3"/>
      <c r="CD53" s="3">
        <v>2911</v>
      </c>
      <c r="CE53" s="3"/>
      <c r="CF53" s="3"/>
      <c r="CG53" s="3"/>
      <c r="CH53" s="3"/>
    </row>
    <row r="54" spans="1:86" x14ac:dyDescent="0.35">
      <c r="A54" s="1">
        <v>45107</v>
      </c>
      <c r="B54" t="s">
        <v>1</v>
      </c>
      <c r="C54" t="s">
        <v>93</v>
      </c>
      <c r="D54" t="s">
        <v>199</v>
      </c>
      <c r="E54" t="s">
        <v>200</v>
      </c>
      <c r="F54" s="3">
        <v>390</v>
      </c>
      <c r="G54" s="3">
        <v>390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>
        <v>7</v>
      </c>
      <c r="S54" s="3"/>
      <c r="T54" s="3"/>
      <c r="U54" s="3"/>
      <c r="V54" s="3"/>
      <c r="W54" s="3"/>
      <c r="X54" s="3"/>
      <c r="Y54" s="3"/>
      <c r="Z54" s="3">
        <v>387</v>
      </c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>
        <v>200</v>
      </c>
      <c r="BE54" s="3"/>
      <c r="BF54" s="3"/>
      <c r="BG54" s="3"/>
      <c r="BH54" s="3"/>
      <c r="BI54" s="3">
        <v>327</v>
      </c>
      <c r="BJ54" s="3"/>
      <c r="BK54" s="3"/>
      <c r="BL54" s="3"/>
      <c r="BM54" s="3"/>
      <c r="BN54" s="3"/>
      <c r="BO54" s="3"/>
      <c r="BP54" s="3"/>
      <c r="BQ54" s="3"/>
      <c r="BR54" s="3">
        <v>267</v>
      </c>
      <c r="BS54" s="3"/>
      <c r="BT54" s="3">
        <v>385</v>
      </c>
      <c r="BU54" s="3"/>
      <c r="BV54" s="3"/>
      <c r="BW54" s="3"/>
      <c r="BX54" s="3">
        <v>92</v>
      </c>
      <c r="BY54" s="3"/>
      <c r="BZ54" s="3">
        <v>5</v>
      </c>
      <c r="CA54" s="3"/>
      <c r="CB54" s="3"/>
      <c r="CC54" s="3"/>
      <c r="CD54" s="3"/>
      <c r="CE54" s="3">
        <v>285</v>
      </c>
      <c r="CF54" s="3"/>
      <c r="CG54" s="3"/>
      <c r="CH54" s="3"/>
    </row>
    <row r="55" spans="1:86" x14ac:dyDescent="0.35">
      <c r="A55" s="1">
        <v>45107</v>
      </c>
      <c r="B55" t="s">
        <v>1</v>
      </c>
      <c r="C55" t="s">
        <v>90</v>
      </c>
      <c r="D55" t="s">
        <v>201</v>
      </c>
      <c r="E55" t="s">
        <v>202</v>
      </c>
      <c r="F55" s="3">
        <v>8772</v>
      </c>
      <c r="G55" s="3">
        <v>8379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>
        <v>6230</v>
      </c>
      <c r="BO55" s="3"/>
      <c r="BP55" s="3"/>
      <c r="BQ55" s="3"/>
      <c r="BR55" s="3">
        <v>2140</v>
      </c>
      <c r="BS55" s="3"/>
      <c r="BT55" s="3"/>
      <c r="BU55" s="3"/>
      <c r="BV55" s="3"/>
      <c r="BW55" s="3"/>
      <c r="BX55" s="3">
        <v>1439</v>
      </c>
      <c r="BY55" s="3"/>
      <c r="BZ55" s="3">
        <v>1</v>
      </c>
      <c r="CA55" s="3"/>
      <c r="CB55" s="3"/>
      <c r="CC55" s="3"/>
      <c r="CD55" s="3">
        <v>6922</v>
      </c>
      <c r="CE55" s="3"/>
      <c r="CF55" s="3"/>
      <c r="CG55" s="3"/>
      <c r="CH55" s="3"/>
    </row>
    <row r="56" spans="1:86" x14ac:dyDescent="0.35">
      <c r="A56" s="1">
        <v>45107</v>
      </c>
      <c r="B56" t="s">
        <v>1</v>
      </c>
      <c r="C56" t="s">
        <v>90</v>
      </c>
      <c r="D56" t="s">
        <v>203</v>
      </c>
      <c r="E56" t="s">
        <v>204</v>
      </c>
      <c r="F56" s="3">
        <v>3901</v>
      </c>
      <c r="G56" s="3">
        <v>3896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>
        <v>3894</v>
      </c>
      <c r="AF56" s="3">
        <v>3869</v>
      </c>
      <c r="AG56" s="3"/>
      <c r="AH56" s="3"/>
      <c r="AI56" s="3"/>
      <c r="AJ56" s="3"/>
      <c r="AK56" s="3"/>
      <c r="AL56" s="3"/>
      <c r="AM56" s="3"/>
      <c r="AN56" s="3"/>
      <c r="AO56" s="3"/>
      <c r="AP56" s="3">
        <v>101</v>
      </c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>
        <v>3662</v>
      </c>
      <c r="BQ56" s="3"/>
      <c r="BR56" s="3">
        <v>3343</v>
      </c>
      <c r="BS56" s="3"/>
      <c r="BT56" s="3">
        <v>3814</v>
      </c>
      <c r="BU56" s="3"/>
      <c r="BV56" s="3"/>
      <c r="BW56" s="3"/>
      <c r="BX56" s="3">
        <v>441</v>
      </c>
      <c r="BY56" s="3">
        <v>3538</v>
      </c>
      <c r="BZ56" s="3"/>
      <c r="CA56" s="3"/>
      <c r="CB56" s="3"/>
      <c r="CC56" s="3"/>
      <c r="CD56" s="3"/>
      <c r="CE56" s="3"/>
      <c r="CF56" s="3"/>
      <c r="CG56" s="3">
        <v>167</v>
      </c>
      <c r="CH56" s="3"/>
    </row>
    <row r="57" spans="1:86" x14ac:dyDescent="0.35">
      <c r="A57" s="1">
        <v>45107</v>
      </c>
      <c r="B57" t="s">
        <v>1</v>
      </c>
      <c r="C57" t="s">
        <v>117</v>
      </c>
      <c r="D57" t="s">
        <v>205</v>
      </c>
      <c r="E57" t="s">
        <v>206</v>
      </c>
      <c r="F57" s="3">
        <v>3679</v>
      </c>
      <c r="G57" s="3">
        <v>2917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>
        <v>517</v>
      </c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>
        <v>1528</v>
      </c>
      <c r="BL57" s="3"/>
      <c r="BM57" s="3"/>
      <c r="BN57" s="3"/>
      <c r="BO57" s="3">
        <v>25</v>
      </c>
      <c r="BP57" s="3">
        <v>1755</v>
      </c>
      <c r="BQ57" s="3"/>
      <c r="BR57" s="3">
        <v>51</v>
      </c>
      <c r="BS57" s="3"/>
      <c r="BT57" s="3"/>
      <c r="BU57" s="3"/>
      <c r="BV57" s="3"/>
      <c r="BW57" s="3"/>
      <c r="BX57" s="3">
        <v>658</v>
      </c>
      <c r="BY57" s="3"/>
      <c r="BZ57" s="3"/>
      <c r="CA57" s="3"/>
      <c r="CB57" s="3"/>
      <c r="CC57" s="3"/>
      <c r="CD57" s="3"/>
      <c r="CE57" s="3"/>
      <c r="CF57" s="3"/>
      <c r="CG57" s="3"/>
      <c r="CH57" s="3"/>
    </row>
    <row r="58" spans="1:86" x14ac:dyDescent="0.35">
      <c r="A58" s="1">
        <v>45107</v>
      </c>
      <c r="B58" t="s">
        <v>1</v>
      </c>
      <c r="C58" t="s">
        <v>90</v>
      </c>
      <c r="D58" t="s">
        <v>207</v>
      </c>
      <c r="E58" t="s">
        <v>208</v>
      </c>
      <c r="F58" s="3">
        <v>1104</v>
      </c>
      <c r="G58" s="3">
        <v>1103</v>
      </c>
      <c r="H58" s="3"/>
      <c r="I58" s="3"/>
      <c r="J58" s="3"/>
      <c r="K58" s="3"/>
      <c r="L58" s="3">
        <v>1103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>
        <v>196</v>
      </c>
      <c r="BS58" s="3"/>
      <c r="BT58" s="3">
        <v>600</v>
      </c>
      <c r="BU58" s="3"/>
      <c r="BV58" s="3"/>
      <c r="BW58" s="3"/>
      <c r="BX58" s="3">
        <v>209</v>
      </c>
      <c r="BY58" s="3"/>
      <c r="BZ58" s="3"/>
      <c r="CA58" s="3"/>
      <c r="CB58" s="3"/>
      <c r="CC58" s="3"/>
      <c r="CD58" s="3"/>
      <c r="CE58" s="3"/>
      <c r="CF58" s="3"/>
      <c r="CG58" s="3"/>
      <c r="CH58" s="3"/>
    </row>
    <row r="59" spans="1:86" x14ac:dyDescent="0.35">
      <c r="A59" s="1">
        <v>45107</v>
      </c>
      <c r="B59" t="s">
        <v>1</v>
      </c>
      <c r="C59" t="s">
        <v>93</v>
      </c>
      <c r="D59" t="s">
        <v>209</v>
      </c>
      <c r="E59" t="s">
        <v>210</v>
      </c>
      <c r="F59" s="3">
        <v>268</v>
      </c>
      <c r="G59" s="3">
        <v>245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>
        <v>244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>
        <v>1</v>
      </c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>
        <v>18</v>
      </c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>
        <v>49</v>
      </c>
      <c r="BS59" s="3"/>
      <c r="BT59" s="3"/>
      <c r="BU59" s="3"/>
      <c r="BV59" s="3"/>
      <c r="BW59" s="3"/>
      <c r="BX59" s="3">
        <v>121</v>
      </c>
      <c r="BY59" s="3"/>
      <c r="BZ59" s="3"/>
      <c r="CA59" s="3"/>
      <c r="CB59" s="3"/>
      <c r="CC59" s="3"/>
      <c r="CD59" s="3"/>
      <c r="CE59" s="3"/>
      <c r="CF59" s="3"/>
      <c r="CG59" s="3"/>
      <c r="CH59" s="3"/>
    </row>
    <row r="60" spans="1:86" x14ac:dyDescent="0.35">
      <c r="A60" s="1">
        <v>45107</v>
      </c>
      <c r="B60" t="s">
        <v>1</v>
      </c>
      <c r="C60" t="s">
        <v>90</v>
      </c>
      <c r="D60" t="s">
        <v>211</v>
      </c>
      <c r="E60" t="s">
        <v>212</v>
      </c>
      <c r="F60" s="3">
        <v>15939</v>
      </c>
      <c r="G60" s="3">
        <v>15932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>
        <v>12514</v>
      </c>
      <c r="BS60" s="3"/>
      <c r="BT60" s="3"/>
      <c r="BU60" s="3"/>
      <c r="BV60" s="3">
        <v>2</v>
      </c>
      <c r="BW60" s="3"/>
      <c r="BX60" s="3">
        <v>6811</v>
      </c>
      <c r="BY60" s="3"/>
      <c r="BZ60" s="3"/>
      <c r="CA60" s="3"/>
      <c r="CB60" s="3"/>
      <c r="CC60" s="3"/>
      <c r="CD60" s="3">
        <v>15876</v>
      </c>
      <c r="CE60" s="3"/>
      <c r="CF60" s="3">
        <v>3</v>
      </c>
      <c r="CG60" s="3"/>
      <c r="CH60" s="3"/>
    </row>
    <row r="61" spans="1:86" x14ac:dyDescent="0.35">
      <c r="A61" s="1">
        <v>45107</v>
      </c>
      <c r="B61" t="s">
        <v>1</v>
      </c>
      <c r="C61" t="s">
        <v>93</v>
      </c>
      <c r="D61" t="s">
        <v>213</v>
      </c>
      <c r="E61" t="s">
        <v>214</v>
      </c>
      <c r="F61" s="3">
        <v>3235</v>
      </c>
      <c r="G61" s="3">
        <v>3145</v>
      </c>
      <c r="H61" s="3"/>
      <c r="I61" s="3"/>
      <c r="J61" s="3">
        <v>2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>
        <v>2675</v>
      </c>
      <c r="BS61" s="3"/>
      <c r="BT61" s="3"/>
      <c r="BU61" s="3"/>
      <c r="BV61" s="3"/>
      <c r="BW61" s="3"/>
      <c r="BX61" s="3">
        <v>736</v>
      </c>
      <c r="BY61" s="3"/>
      <c r="BZ61" s="3"/>
      <c r="CA61" s="3"/>
      <c r="CB61" s="3"/>
      <c r="CC61" s="3"/>
      <c r="CD61" s="3">
        <v>2730</v>
      </c>
      <c r="CE61" s="3"/>
      <c r="CF61" s="3"/>
      <c r="CG61" s="3"/>
      <c r="CH61" s="3"/>
    </row>
    <row r="62" spans="1:86" x14ac:dyDescent="0.35">
      <c r="A62" s="1">
        <v>45107</v>
      </c>
      <c r="B62" t="s">
        <v>1</v>
      </c>
      <c r="C62" t="s">
        <v>117</v>
      </c>
      <c r="D62" t="s">
        <v>215</v>
      </c>
      <c r="E62" t="s">
        <v>216</v>
      </c>
      <c r="F62" s="3">
        <v>4932</v>
      </c>
      <c r="G62" s="3">
        <v>4369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>
        <v>7</v>
      </c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>
        <v>1295</v>
      </c>
      <c r="BL62" s="3"/>
      <c r="BM62" s="3"/>
      <c r="BN62" s="3"/>
      <c r="BO62" s="3"/>
      <c r="BP62" s="3">
        <v>3862</v>
      </c>
      <c r="BQ62" s="3"/>
      <c r="BR62" s="3">
        <v>130</v>
      </c>
      <c r="BS62" s="3"/>
      <c r="BT62" s="3"/>
      <c r="BU62" s="3"/>
      <c r="BV62" s="3"/>
      <c r="BW62" s="3"/>
      <c r="BX62" s="3">
        <v>371</v>
      </c>
      <c r="BY62" s="3"/>
      <c r="BZ62" s="3"/>
      <c r="CA62" s="3"/>
      <c r="CB62" s="3"/>
      <c r="CC62" s="3"/>
      <c r="CD62" s="3"/>
      <c r="CE62" s="3"/>
      <c r="CF62" s="3"/>
      <c r="CG62" s="3"/>
      <c r="CH62" s="3">
        <v>1601</v>
      </c>
    </row>
    <row r="63" spans="1:86" x14ac:dyDescent="0.35">
      <c r="A63" s="1">
        <v>45107</v>
      </c>
      <c r="B63" t="s">
        <v>1</v>
      </c>
      <c r="C63" t="s">
        <v>93</v>
      </c>
      <c r="D63" t="s">
        <v>217</v>
      </c>
      <c r="E63" t="s">
        <v>218</v>
      </c>
      <c r="F63" s="3">
        <v>3278</v>
      </c>
      <c r="G63" s="3">
        <v>2703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>
        <v>1036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>
        <v>137</v>
      </c>
      <c r="BQ63" s="3"/>
      <c r="BR63" s="3">
        <v>2195</v>
      </c>
      <c r="BS63" s="3"/>
      <c r="BT63" s="3"/>
      <c r="BU63" s="3"/>
      <c r="BV63" s="3"/>
      <c r="BW63" s="3"/>
      <c r="BX63" s="3">
        <v>466</v>
      </c>
      <c r="BY63" s="3"/>
      <c r="BZ63" s="3"/>
      <c r="CA63" s="3"/>
      <c r="CB63" s="3"/>
      <c r="CC63" s="3"/>
      <c r="CD63" s="3"/>
      <c r="CE63" s="3"/>
      <c r="CF63" s="3"/>
      <c r="CG63" s="3"/>
      <c r="CH63" s="3"/>
    </row>
    <row r="64" spans="1:86" x14ac:dyDescent="0.35">
      <c r="A64" s="1">
        <v>45107</v>
      </c>
      <c r="B64" t="s">
        <v>1</v>
      </c>
      <c r="C64" t="s">
        <v>106</v>
      </c>
      <c r="D64" t="s">
        <v>219</v>
      </c>
      <c r="E64" t="s">
        <v>220</v>
      </c>
      <c r="F64" s="3">
        <v>4511</v>
      </c>
      <c r="G64" s="3">
        <v>4511</v>
      </c>
      <c r="H64" s="3"/>
      <c r="I64" s="3">
        <v>1196</v>
      </c>
      <c r="J64" s="3"/>
      <c r="K64" s="3">
        <v>1282</v>
      </c>
      <c r="L64" s="3"/>
      <c r="M64" s="3">
        <v>3253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>
        <v>5</v>
      </c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>
        <v>3</v>
      </c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>
        <v>3361</v>
      </c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>
        <v>4509</v>
      </c>
      <c r="BQ64" s="3"/>
      <c r="BR64" s="3">
        <v>3111</v>
      </c>
      <c r="BS64" s="3"/>
      <c r="BT64" s="3">
        <v>4499</v>
      </c>
      <c r="BU64" s="3"/>
      <c r="BV64" s="3"/>
      <c r="BW64" s="3"/>
      <c r="BX64" s="3">
        <v>476</v>
      </c>
      <c r="BY64" s="3"/>
      <c r="BZ64" s="3"/>
      <c r="CA64" s="3"/>
      <c r="CB64" s="3"/>
      <c r="CC64" s="3"/>
      <c r="CD64" s="3"/>
      <c r="CE64" s="3"/>
      <c r="CF64" s="3">
        <v>1</v>
      </c>
      <c r="CG64" s="3"/>
      <c r="CH64" s="3"/>
    </row>
    <row r="65" spans="1:86" x14ac:dyDescent="0.35">
      <c r="A65" s="1">
        <v>45107</v>
      </c>
      <c r="B65" t="s">
        <v>1</v>
      </c>
      <c r="C65" t="s">
        <v>93</v>
      </c>
      <c r="D65" t="s">
        <v>221</v>
      </c>
      <c r="E65" t="s">
        <v>222</v>
      </c>
      <c r="F65" s="3">
        <v>21913</v>
      </c>
      <c r="G65" s="3">
        <v>21607</v>
      </c>
      <c r="H65" s="3"/>
      <c r="I65" s="3"/>
      <c r="J65" s="3">
        <v>2736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>
        <v>16276</v>
      </c>
      <c r="BS65" s="3"/>
      <c r="BT65" s="3"/>
      <c r="BU65" s="3"/>
      <c r="BV65" s="3"/>
      <c r="BW65" s="3"/>
      <c r="BX65" s="3">
        <v>3034</v>
      </c>
      <c r="BY65" s="3"/>
      <c r="BZ65" s="3">
        <v>2</v>
      </c>
      <c r="CA65" s="3"/>
      <c r="CB65" s="3"/>
      <c r="CC65" s="3"/>
      <c r="CD65" s="3">
        <v>18003</v>
      </c>
      <c r="CE65" s="3"/>
      <c r="CF65" s="3">
        <v>1</v>
      </c>
      <c r="CG65" s="3"/>
      <c r="CH65" s="3"/>
    </row>
    <row r="66" spans="1:86" x14ac:dyDescent="0.35">
      <c r="A66" s="1">
        <v>45107</v>
      </c>
      <c r="B66" t="s">
        <v>1</v>
      </c>
      <c r="C66" t="s">
        <v>106</v>
      </c>
      <c r="D66" t="s">
        <v>223</v>
      </c>
      <c r="E66" t="s">
        <v>224</v>
      </c>
      <c r="F66" s="3">
        <v>4513</v>
      </c>
      <c r="G66" s="3">
        <v>3746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>
        <v>1672</v>
      </c>
      <c r="BI66" s="3"/>
      <c r="BJ66" s="3"/>
      <c r="BK66" s="3"/>
      <c r="BL66" s="3"/>
      <c r="BM66" s="3"/>
      <c r="BN66" s="3"/>
      <c r="BO66" s="3"/>
      <c r="BP66" s="3"/>
      <c r="BQ66" s="3"/>
      <c r="BR66" s="3">
        <v>2221</v>
      </c>
      <c r="BS66" s="3"/>
      <c r="BT66" s="3">
        <v>3028</v>
      </c>
      <c r="BU66" s="3"/>
      <c r="BV66" s="3"/>
      <c r="BW66" s="3"/>
      <c r="BX66" s="3">
        <v>657</v>
      </c>
      <c r="BY66" s="3"/>
      <c r="BZ66" s="3"/>
      <c r="CA66" s="3"/>
      <c r="CB66" s="3"/>
      <c r="CC66" s="3"/>
      <c r="CD66" s="3"/>
      <c r="CE66" s="3"/>
      <c r="CF66" s="3"/>
      <c r="CG66" s="3"/>
      <c r="CH66" s="3"/>
    </row>
    <row r="67" spans="1:86" x14ac:dyDescent="0.35">
      <c r="A67" s="1">
        <v>45107</v>
      </c>
      <c r="B67" t="s">
        <v>1</v>
      </c>
      <c r="C67" t="s">
        <v>106</v>
      </c>
      <c r="D67" t="s">
        <v>225</v>
      </c>
      <c r="E67" t="s">
        <v>226</v>
      </c>
      <c r="F67" s="3">
        <v>296</v>
      </c>
      <c r="G67" s="3">
        <v>4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>
        <v>3</v>
      </c>
      <c r="BS67" s="3"/>
      <c r="BT67" s="3"/>
      <c r="BU67" s="3"/>
      <c r="BV67" s="3"/>
      <c r="BW67" s="3"/>
      <c r="BX67" s="3">
        <v>1</v>
      </c>
      <c r="BY67" s="3"/>
      <c r="BZ67" s="3"/>
      <c r="CA67" s="3"/>
      <c r="CB67" s="3"/>
      <c r="CC67" s="3"/>
      <c r="CD67" s="3"/>
      <c r="CE67" s="3"/>
      <c r="CF67" s="3"/>
      <c r="CG67" s="3"/>
      <c r="CH67" s="3"/>
    </row>
    <row r="68" spans="1:86" x14ac:dyDescent="0.35">
      <c r="A68" s="1">
        <v>45107</v>
      </c>
      <c r="B68" t="s">
        <v>1</v>
      </c>
      <c r="C68" t="s">
        <v>90</v>
      </c>
      <c r="D68" t="s">
        <v>227</v>
      </c>
      <c r="E68" t="s">
        <v>228</v>
      </c>
      <c r="F68" s="3">
        <v>3192</v>
      </c>
      <c r="G68" s="3">
        <v>3061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24</v>
      </c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>
        <v>2391</v>
      </c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>
        <v>526</v>
      </c>
      <c r="BS68" s="3"/>
      <c r="BT68" s="3"/>
      <c r="BU68" s="3"/>
      <c r="BV68" s="3"/>
      <c r="BW68" s="3"/>
      <c r="BX68" s="3">
        <v>630</v>
      </c>
      <c r="BY68" s="3"/>
      <c r="BZ68" s="3"/>
      <c r="CA68" s="3"/>
      <c r="CB68" s="3">
        <v>2677</v>
      </c>
      <c r="CC68" s="3"/>
      <c r="CD68" s="3">
        <v>585</v>
      </c>
      <c r="CE68" s="3"/>
      <c r="CF68" s="3"/>
      <c r="CG68" s="3">
        <v>2091</v>
      </c>
      <c r="CH68" s="3"/>
    </row>
    <row r="69" spans="1:86" x14ac:dyDescent="0.35">
      <c r="A69" s="1">
        <v>45107</v>
      </c>
      <c r="B69" t="s">
        <v>1</v>
      </c>
      <c r="C69" t="s">
        <v>90</v>
      </c>
      <c r="D69" t="s">
        <v>229</v>
      </c>
      <c r="E69" t="s">
        <v>230</v>
      </c>
      <c r="F69" s="3">
        <v>28167</v>
      </c>
      <c r="G69" s="3">
        <v>27203</v>
      </c>
      <c r="H69" s="3"/>
      <c r="I69" s="3"/>
      <c r="J69" s="3"/>
      <c r="K69" s="3"/>
      <c r="L69" s="3"/>
      <c r="M69" s="3">
        <v>1</v>
      </c>
      <c r="N69" s="3"/>
      <c r="O69" s="3"/>
      <c r="P69" s="3"/>
      <c r="Q69" s="3"/>
      <c r="R69" s="3"/>
      <c r="S69" s="3">
        <v>1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>
        <v>5575</v>
      </c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>
        <v>21191</v>
      </c>
      <c r="BS69" s="3"/>
      <c r="BT69" s="3"/>
      <c r="BU69" s="3"/>
      <c r="BV69" s="3"/>
      <c r="BW69" s="3">
        <v>180</v>
      </c>
      <c r="BX69" s="3">
        <v>6454</v>
      </c>
      <c r="BY69" s="3"/>
      <c r="BZ69" s="3"/>
      <c r="CA69" s="3"/>
      <c r="CB69" s="3"/>
      <c r="CC69" s="3"/>
      <c r="CD69" s="3">
        <v>25762</v>
      </c>
      <c r="CE69" s="3"/>
      <c r="CF69" s="3">
        <v>1</v>
      </c>
      <c r="CG69" s="3"/>
      <c r="CH69" s="3"/>
    </row>
    <row r="70" spans="1:86" x14ac:dyDescent="0.35">
      <c r="A70" s="1">
        <v>45107</v>
      </c>
      <c r="B70" t="s">
        <v>1</v>
      </c>
      <c r="C70" t="s">
        <v>106</v>
      </c>
      <c r="D70" t="s">
        <v>231</v>
      </c>
      <c r="E70" t="s">
        <v>232</v>
      </c>
      <c r="F70" s="3">
        <v>1638</v>
      </c>
      <c r="G70" s="3">
        <v>1637</v>
      </c>
      <c r="H70" s="3"/>
      <c r="I70" s="3">
        <v>826</v>
      </c>
      <c r="J70" s="3"/>
      <c r="K70" s="3">
        <v>939</v>
      </c>
      <c r="L70" s="3"/>
      <c r="M70" s="3">
        <v>992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>
        <v>1424</v>
      </c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>
        <v>1225</v>
      </c>
      <c r="BQ70" s="3"/>
      <c r="BR70" s="3">
        <v>330</v>
      </c>
      <c r="BS70" s="3"/>
      <c r="BT70" s="3">
        <v>1626</v>
      </c>
      <c r="BU70" s="3"/>
      <c r="BV70" s="3"/>
      <c r="BW70" s="3"/>
      <c r="BX70" s="3">
        <v>250</v>
      </c>
      <c r="BY70" s="3"/>
      <c r="BZ70" s="3"/>
      <c r="CA70" s="3">
        <v>1</v>
      </c>
      <c r="CB70" s="3"/>
      <c r="CC70" s="3"/>
      <c r="CD70" s="3"/>
      <c r="CE70" s="3"/>
      <c r="CF70" s="3"/>
      <c r="CG70" s="3"/>
      <c r="CH70" s="3"/>
    </row>
    <row r="71" spans="1:86" x14ac:dyDescent="0.35">
      <c r="A71" s="1">
        <v>45107</v>
      </c>
      <c r="B71" t="s">
        <v>1</v>
      </c>
      <c r="C71" t="s">
        <v>106</v>
      </c>
      <c r="D71" t="s">
        <v>233</v>
      </c>
      <c r="E71" t="s">
        <v>234</v>
      </c>
      <c r="F71" s="3">
        <v>243</v>
      </c>
      <c r="G71" s="3">
        <v>119</v>
      </c>
      <c r="H71" s="3"/>
      <c r="I71" s="3"/>
      <c r="J71" s="3">
        <v>1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>
        <v>109</v>
      </c>
      <c r="BS71" s="3"/>
      <c r="BT71" s="3"/>
      <c r="BU71" s="3"/>
      <c r="BV71" s="3"/>
      <c r="BW71" s="3"/>
      <c r="BX71" s="3">
        <v>15</v>
      </c>
      <c r="BY71" s="3"/>
      <c r="BZ71" s="3"/>
      <c r="CA71" s="3"/>
      <c r="CB71" s="3"/>
      <c r="CC71" s="3"/>
      <c r="CD71" s="3"/>
      <c r="CE71" s="3"/>
      <c r="CF71" s="3"/>
      <c r="CG71" s="3"/>
      <c r="CH71" s="3"/>
    </row>
    <row r="72" spans="1:86" x14ac:dyDescent="0.35">
      <c r="A72" s="1">
        <v>45107</v>
      </c>
      <c r="B72" t="s">
        <v>1</v>
      </c>
      <c r="C72" t="s">
        <v>90</v>
      </c>
      <c r="D72" t="s">
        <v>235</v>
      </c>
      <c r="E72" t="s">
        <v>236</v>
      </c>
      <c r="F72" s="3">
        <v>3069</v>
      </c>
      <c r="G72" s="3">
        <v>2993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>
        <v>2784</v>
      </c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>
        <v>1511</v>
      </c>
      <c r="BS72" s="3"/>
      <c r="BT72" s="3">
        <v>206</v>
      </c>
      <c r="BU72" s="3"/>
      <c r="BV72" s="3"/>
      <c r="BW72" s="3"/>
      <c r="BX72" s="3">
        <v>289</v>
      </c>
      <c r="BY72" s="3"/>
      <c r="BZ72" s="3"/>
      <c r="CA72" s="3"/>
      <c r="CB72" s="3"/>
      <c r="CC72" s="3"/>
      <c r="CD72" s="3"/>
      <c r="CE72" s="3"/>
      <c r="CF72" s="3"/>
      <c r="CG72" s="3"/>
      <c r="CH72" s="3"/>
    </row>
    <row r="73" spans="1:86" x14ac:dyDescent="0.35">
      <c r="A73" s="1">
        <v>45107</v>
      </c>
      <c r="B73" t="s">
        <v>1</v>
      </c>
      <c r="C73" t="s">
        <v>93</v>
      </c>
      <c r="D73" t="s">
        <v>237</v>
      </c>
      <c r="E73" t="s">
        <v>238</v>
      </c>
      <c r="F73" s="3">
        <v>360</v>
      </c>
      <c r="G73" s="3">
        <v>63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>
        <v>32</v>
      </c>
      <c r="BS73" s="3"/>
      <c r="BT73" s="3">
        <v>7</v>
      </c>
      <c r="BU73" s="3"/>
      <c r="BV73" s="3"/>
      <c r="BW73" s="3"/>
      <c r="BX73" s="3">
        <v>29</v>
      </c>
      <c r="BY73" s="3"/>
      <c r="BZ73" s="3"/>
      <c r="CA73" s="3"/>
      <c r="CB73" s="3"/>
      <c r="CC73" s="3"/>
      <c r="CD73" s="3"/>
      <c r="CE73" s="3"/>
      <c r="CF73" s="3"/>
      <c r="CG73" s="3"/>
      <c r="CH73" s="3"/>
    </row>
    <row r="74" spans="1:86" x14ac:dyDescent="0.35">
      <c r="A74" s="1">
        <v>45107</v>
      </c>
      <c r="B74" t="s">
        <v>1</v>
      </c>
      <c r="C74" t="s">
        <v>106</v>
      </c>
      <c r="D74" t="s">
        <v>239</v>
      </c>
      <c r="E74" t="s">
        <v>240</v>
      </c>
      <c r="F74" s="3">
        <v>1123</v>
      </c>
      <c r="G74" s="3">
        <v>1123</v>
      </c>
      <c r="H74" s="3"/>
      <c r="I74" s="3">
        <v>388</v>
      </c>
      <c r="J74" s="3"/>
      <c r="K74" s="3">
        <v>207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>
        <v>346</v>
      </c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>
        <v>7</v>
      </c>
      <c r="BQ74" s="3"/>
      <c r="BR74" s="3">
        <v>421</v>
      </c>
      <c r="BS74" s="3"/>
      <c r="BT74" s="3">
        <v>1111</v>
      </c>
      <c r="BU74" s="3"/>
      <c r="BV74" s="3"/>
      <c r="BW74" s="3"/>
      <c r="BX74" s="3">
        <v>275</v>
      </c>
      <c r="BY74" s="3"/>
      <c r="BZ74" s="3"/>
      <c r="CA74" s="3">
        <v>1</v>
      </c>
      <c r="CB74" s="3"/>
      <c r="CC74" s="3"/>
      <c r="CD74" s="3"/>
      <c r="CE74" s="3"/>
      <c r="CF74" s="3"/>
      <c r="CG74" s="3"/>
      <c r="CH74" s="3"/>
    </row>
    <row r="75" spans="1:86" x14ac:dyDescent="0.35">
      <c r="A75" s="1">
        <v>45107</v>
      </c>
      <c r="B75" t="s">
        <v>1</v>
      </c>
      <c r="C75" t="s">
        <v>93</v>
      </c>
      <c r="D75" t="s">
        <v>241</v>
      </c>
      <c r="E75" t="s">
        <v>242</v>
      </c>
      <c r="F75" s="3">
        <v>510</v>
      </c>
      <c r="G75" s="3">
        <v>395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>
        <v>105</v>
      </c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>
        <v>287</v>
      </c>
      <c r="BS75" s="3"/>
      <c r="BT75" s="3"/>
      <c r="BU75" s="3"/>
      <c r="BV75" s="3"/>
      <c r="BW75" s="3"/>
      <c r="BX75" s="3">
        <v>135</v>
      </c>
      <c r="BY75" s="3"/>
      <c r="BZ75" s="3">
        <v>2</v>
      </c>
      <c r="CA75" s="3"/>
      <c r="CB75" s="3"/>
      <c r="CC75" s="3"/>
      <c r="CD75" s="3"/>
      <c r="CE75" s="3"/>
      <c r="CF75" s="3"/>
      <c r="CG75" s="3"/>
      <c r="CH75" s="3"/>
    </row>
    <row r="76" spans="1:86" x14ac:dyDescent="0.35">
      <c r="A76" s="1">
        <v>45107</v>
      </c>
      <c r="B76" t="s">
        <v>1</v>
      </c>
      <c r="C76" t="s">
        <v>93</v>
      </c>
      <c r="D76" t="s">
        <v>243</v>
      </c>
      <c r="E76" t="s">
        <v>244</v>
      </c>
      <c r="F76" s="3">
        <v>1773</v>
      </c>
      <c r="G76" s="3">
        <v>621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>
        <v>1</v>
      </c>
      <c r="AJ76" s="3"/>
      <c r="AK76" s="3">
        <v>12</v>
      </c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>
        <v>360</v>
      </c>
      <c r="BQ76" s="3"/>
      <c r="BR76" s="3">
        <v>41</v>
      </c>
      <c r="BS76" s="3"/>
      <c r="BT76" s="3"/>
      <c r="BU76" s="3"/>
      <c r="BV76" s="3"/>
      <c r="BW76" s="3"/>
      <c r="BX76" s="3">
        <v>330</v>
      </c>
      <c r="BY76" s="3"/>
      <c r="BZ76" s="3"/>
      <c r="CA76" s="3"/>
      <c r="CB76" s="3"/>
      <c r="CC76" s="3"/>
      <c r="CD76" s="3"/>
      <c r="CE76" s="3"/>
      <c r="CF76" s="3"/>
      <c r="CG76" s="3"/>
      <c r="CH76" s="3"/>
    </row>
    <row r="77" spans="1:86" x14ac:dyDescent="0.35">
      <c r="A77" s="1">
        <v>45107</v>
      </c>
      <c r="B77" t="s">
        <v>1</v>
      </c>
      <c r="C77" t="s">
        <v>90</v>
      </c>
      <c r="D77" t="s">
        <v>245</v>
      </c>
      <c r="E77" t="s">
        <v>246</v>
      </c>
      <c r="F77" s="3">
        <v>22180</v>
      </c>
      <c r="G77" s="3">
        <v>22099</v>
      </c>
      <c r="H77" s="3"/>
      <c r="I77" s="3"/>
      <c r="J77" s="3">
        <v>2080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>
        <v>2790</v>
      </c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>
        <v>18592</v>
      </c>
      <c r="BS77" s="3">
        <v>1</v>
      </c>
      <c r="BT77" s="3"/>
      <c r="BU77" s="3"/>
      <c r="BV77" s="3">
        <v>1</v>
      </c>
      <c r="BW77" s="3"/>
      <c r="BX77" s="3">
        <v>10881</v>
      </c>
      <c r="BY77" s="3"/>
      <c r="BZ77" s="3">
        <v>1</v>
      </c>
      <c r="CA77" s="3"/>
      <c r="CB77" s="3"/>
      <c r="CC77" s="3"/>
      <c r="CD77" s="3">
        <v>21497</v>
      </c>
      <c r="CE77" s="3"/>
      <c r="CF77" s="3">
        <v>7</v>
      </c>
      <c r="CG77" s="3">
        <v>249</v>
      </c>
      <c r="CH77" s="3"/>
    </row>
    <row r="78" spans="1:86" x14ac:dyDescent="0.35">
      <c r="A78" s="1">
        <v>45107</v>
      </c>
      <c r="B78" t="s">
        <v>1</v>
      </c>
      <c r="C78" t="s">
        <v>90</v>
      </c>
      <c r="D78" t="s">
        <v>247</v>
      </c>
      <c r="E78" t="s">
        <v>248</v>
      </c>
      <c r="F78" s="3">
        <v>1440</v>
      </c>
      <c r="G78" s="3">
        <v>716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>
        <v>457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>
        <v>250</v>
      </c>
      <c r="BS78" s="3"/>
      <c r="BT78" s="3"/>
      <c r="BU78" s="3"/>
      <c r="BV78" s="3"/>
      <c r="BW78" s="3"/>
      <c r="BX78" s="3">
        <v>133</v>
      </c>
      <c r="BY78" s="3"/>
      <c r="BZ78" s="3"/>
      <c r="CA78" s="3"/>
      <c r="CB78" s="3"/>
      <c r="CC78" s="3"/>
      <c r="CD78" s="3"/>
      <c r="CE78" s="3"/>
      <c r="CF78" s="3"/>
      <c r="CG78" s="3"/>
      <c r="CH78" s="3"/>
    </row>
    <row r="79" spans="1:86" x14ac:dyDescent="0.35">
      <c r="A79" s="1">
        <v>45107</v>
      </c>
      <c r="B79" t="s">
        <v>1</v>
      </c>
      <c r="C79" t="s">
        <v>90</v>
      </c>
      <c r="D79" t="s">
        <v>249</v>
      </c>
      <c r="E79" t="s">
        <v>250</v>
      </c>
      <c r="F79" s="3">
        <v>20622</v>
      </c>
      <c r="G79" s="3">
        <v>20538</v>
      </c>
      <c r="H79" s="3"/>
      <c r="I79" s="3"/>
      <c r="J79" s="3">
        <v>4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>
        <v>1</v>
      </c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>
        <v>1</v>
      </c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>
        <v>11692</v>
      </c>
      <c r="BS79" s="3"/>
      <c r="BT79" s="3"/>
      <c r="BU79" s="3"/>
      <c r="BV79" s="3">
        <v>2</v>
      </c>
      <c r="BW79" s="3"/>
      <c r="BX79" s="3">
        <v>9248</v>
      </c>
      <c r="BY79" s="3"/>
      <c r="BZ79" s="3"/>
      <c r="CA79" s="3"/>
      <c r="CB79" s="3"/>
      <c r="CC79" s="3"/>
      <c r="CD79" s="3">
        <v>20356</v>
      </c>
      <c r="CE79" s="3"/>
      <c r="CF79" s="3">
        <v>25</v>
      </c>
      <c r="CG79" s="3"/>
      <c r="CH79" s="3"/>
    </row>
    <row r="80" spans="1:86" x14ac:dyDescent="0.35">
      <c r="A80" s="1">
        <v>45107</v>
      </c>
      <c r="B80" t="s">
        <v>1</v>
      </c>
      <c r="C80" t="s">
        <v>90</v>
      </c>
      <c r="D80" t="s">
        <v>251</v>
      </c>
      <c r="E80" t="s">
        <v>252</v>
      </c>
      <c r="F80" s="3">
        <v>21185</v>
      </c>
      <c r="G80" s="3">
        <v>21097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>
        <v>912</v>
      </c>
      <c r="BO80" s="3"/>
      <c r="BP80" s="3"/>
      <c r="BQ80" s="3"/>
      <c r="BR80" s="3">
        <v>13116</v>
      </c>
      <c r="BS80" s="3"/>
      <c r="BT80" s="3"/>
      <c r="BU80" s="3"/>
      <c r="BV80" s="3"/>
      <c r="BW80" s="3"/>
      <c r="BX80" s="3">
        <v>5704</v>
      </c>
      <c r="BY80" s="3"/>
      <c r="BZ80" s="3"/>
      <c r="CA80" s="3"/>
      <c r="CB80" s="3"/>
      <c r="CC80" s="3"/>
      <c r="CD80" s="3">
        <v>20724</v>
      </c>
      <c r="CE80" s="3"/>
      <c r="CF80" s="3">
        <v>1</v>
      </c>
      <c r="CG80" s="3"/>
      <c r="CH80" s="3"/>
    </row>
    <row r="81" spans="1:86" x14ac:dyDescent="0.35">
      <c r="A81" s="1">
        <v>45107</v>
      </c>
      <c r="B81" t="s">
        <v>1</v>
      </c>
      <c r="C81" t="s">
        <v>90</v>
      </c>
      <c r="D81" t="s">
        <v>253</v>
      </c>
      <c r="E81" t="s">
        <v>254</v>
      </c>
      <c r="F81" s="3">
        <v>2210</v>
      </c>
      <c r="G81" s="3">
        <v>2175</v>
      </c>
      <c r="H81" s="3"/>
      <c r="I81" s="3"/>
      <c r="J81" s="3"/>
      <c r="K81" s="3"/>
      <c r="L81" s="3"/>
      <c r="M81" s="3">
        <v>13</v>
      </c>
      <c r="N81" s="3"/>
      <c r="O81" s="3"/>
      <c r="P81" s="3">
        <v>2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>
        <v>3</v>
      </c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>
        <v>1</v>
      </c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>
        <v>842</v>
      </c>
      <c r="BS81" s="3"/>
      <c r="BT81" s="3"/>
      <c r="BU81" s="3"/>
      <c r="BV81" s="3">
        <v>2</v>
      </c>
      <c r="BW81" s="3"/>
      <c r="BX81" s="3">
        <v>1232</v>
      </c>
      <c r="BY81" s="3"/>
      <c r="BZ81" s="3"/>
      <c r="CA81" s="3"/>
      <c r="CB81" s="3"/>
      <c r="CC81" s="3"/>
      <c r="CD81" s="3">
        <v>1987</v>
      </c>
      <c r="CE81" s="3"/>
      <c r="CF81" s="3">
        <v>81</v>
      </c>
      <c r="CG81" s="3"/>
      <c r="CH81" s="3"/>
    </row>
    <row r="82" spans="1:86" x14ac:dyDescent="0.35">
      <c r="A82" s="1">
        <v>45107</v>
      </c>
      <c r="B82" t="s">
        <v>1</v>
      </c>
      <c r="C82" t="s">
        <v>93</v>
      </c>
      <c r="D82" t="s">
        <v>255</v>
      </c>
      <c r="E82" t="s">
        <v>256</v>
      </c>
      <c r="F82" s="3">
        <v>6660</v>
      </c>
      <c r="G82" s="3">
        <v>6172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>
        <v>5133</v>
      </c>
      <c r="BS82" s="3"/>
      <c r="BT82" s="3"/>
      <c r="BU82" s="3"/>
      <c r="BV82" s="3"/>
      <c r="BW82" s="3"/>
      <c r="BX82" s="3">
        <v>853</v>
      </c>
      <c r="BY82" s="3"/>
      <c r="BZ82" s="3">
        <v>231</v>
      </c>
      <c r="CA82" s="3"/>
      <c r="CB82" s="3"/>
      <c r="CC82" s="3"/>
      <c r="CD82" s="3">
        <v>4913</v>
      </c>
      <c r="CE82" s="3"/>
      <c r="CF82" s="3"/>
      <c r="CG82" s="3"/>
      <c r="CH82" s="3"/>
    </row>
    <row r="83" spans="1:86" x14ac:dyDescent="0.35">
      <c r="A83" s="1">
        <v>45107</v>
      </c>
      <c r="B83" t="s">
        <v>1</v>
      </c>
      <c r="C83" t="s">
        <v>93</v>
      </c>
      <c r="D83" t="s">
        <v>257</v>
      </c>
      <c r="E83" t="s">
        <v>258</v>
      </c>
      <c r="F83" s="3">
        <v>208</v>
      </c>
      <c r="G83" s="3">
        <v>173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>
        <v>17</v>
      </c>
      <c r="S83" s="3"/>
      <c r="T83" s="3"/>
      <c r="U83" s="3"/>
      <c r="V83" s="3"/>
      <c r="W83" s="3"/>
      <c r="X83" s="3"/>
      <c r="Y83" s="3"/>
      <c r="Z83" s="3">
        <v>11</v>
      </c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>
        <v>1</v>
      </c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>
        <v>122</v>
      </c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>
        <v>31</v>
      </c>
      <c r="BQ83" s="3"/>
      <c r="BR83" s="3">
        <v>96</v>
      </c>
      <c r="BS83" s="3"/>
      <c r="BT83" s="3">
        <v>146</v>
      </c>
      <c r="BU83" s="3"/>
      <c r="BV83" s="3"/>
      <c r="BW83" s="3"/>
      <c r="BX83" s="3">
        <v>7</v>
      </c>
      <c r="BY83" s="3"/>
      <c r="BZ83" s="3">
        <v>2</v>
      </c>
      <c r="CA83" s="3"/>
      <c r="CB83" s="3"/>
      <c r="CC83" s="3"/>
      <c r="CD83" s="3"/>
      <c r="CE83" s="3"/>
      <c r="CF83" s="3"/>
      <c r="CG83" s="3"/>
      <c r="CH83" s="3"/>
    </row>
    <row r="84" spans="1:86" x14ac:dyDescent="0.35">
      <c r="A84" s="1">
        <v>45107</v>
      </c>
      <c r="B84" t="s">
        <v>1</v>
      </c>
      <c r="C84" t="s">
        <v>106</v>
      </c>
      <c r="D84" t="s">
        <v>259</v>
      </c>
      <c r="E84" t="s">
        <v>260</v>
      </c>
      <c r="F84" s="3">
        <v>360</v>
      </c>
      <c r="G84" s="3">
        <v>270</v>
      </c>
      <c r="H84" s="3"/>
      <c r="I84" s="3"/>
      <c r="J84" s="3"/>
      <c r="K84" s="3"/>
      <c r="L84" s="3"/>
      <c r="M84" s="3">
        <v>258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>
        <v>1</v>
      </c>
      <c r="BS84" s="3"/>
      <c r="BT84" s="3">
        <v>6</v>
      </c>
      <c r="BU84" s="3"/>
      <c r="BV84" s="3"/>
      <c r="BW84" s="3"/>
      <c r="BX84" s="3">
        <v>7</v>
      </c>
      <c r="BY84" s="3"/>
      <c r="BZ84" s="3"/>
      <c r="CA84" s="3"/>
      <c r="CB84" s="3"/>
      <c r="CC84" s="3"/>
      <c r="CD84" s="3"/>
      <c r="CE84" s="3"/>
      <c r="CF84" s="3"/>
      <c r="CG84" s="3"/>
      <c r="CH84" s="3"/>
    </row>
    <row r="85" spans="1:86" x14ac:dyDescent="0.35">
      <c r="A85" s="1">
        <v>45107</v>
      </c>
      <c r="B85" t="s">
        <v>1</v>
      </c>
      <c r="C85" t="s">
        <v>93</v>
      </c>
      <c r="D85" t="s">
        <v>261</v>
      </c>
      <c r="E85" t="s">
        <v>262</v>
      </c>
      <c r="F85" s="3">
        <v>2956</v>
      </c>
      <c r="G85" s="3">
        <v>2703</v>
      </c>
      <c r="H85" s="3"/>
      <c r="I85" s="3"/>
      <c r="J85" s="3"/>
      <c r="K85" s="3"/>
      <c r="L85" s="3"/>
      <c r="M85" s="3">
        <v>1039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>
        <v>964</v>
      </c>
      <c r="AA85" s="3"/>
      <c r="AB85" s="3"/>
      <c r="AC85" s="3"/>
      <c r="AD85" s="3"/>
      <c r="AE85" s="3"/>
      <c r="AF85" s="3"/>
      <c r="AG85" s="3"/>
      <c r="AH85" s="3"/>
      <c r="AI85" s="3">
        <v>1</v>
      </c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>
        <v>2633</v>
      </c>
      <c r="BQ85" s="3">
        <v>1144</v>
      </c>
      <c r="BR85" s="3">
        <v>164</v>
      </c>
      <c r="BS85" s="3"/>
      <c r="BT85" s="3"/>
      <c r="BU85" s="3"/>
      <c r="BV85" s="3"/>
      <c r="BW85" s="3"/>
      <c r="BX85" s="3">
        <v>417</v>
      </c>
      <c r="BY85" s="3"/>
      <c r="BZ85" s="3">
        <v>5</v>
      </c>
      <c r="CA85" s="3"/>
      <c r="CB85" s="3"/>
      <c r="CC85" s="3"/>
      <c r="CD85" s="3"/>
      <c r="CE85" s="3"/>
      <c r="CF85" s="3"/>
      <c r="CG85" s="3"/>
      <c r="CH85" s="3"/>
    </row>
    <row r="86" spans="1:86" x14ac:dyDescent="0.35">
      <c r="A86" s="1">
        <v>45107</v>
      </c>
      <c r="B86" t="s">
        <v>1</v>
      </c>
      <c r="C86" t="s">
        <v>90</v>
      </c>
      <c r="D86" t="s">
        <v>263</v>
      </c>
      <c r="E86" t="s">
        <v>264</v>
      </c>
      <c r="F86" s="3">
        <v>43006</v>
      </c>
      <c r="G86" s="3">
        <v>42769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>
        <v>1</v>
      </c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>
        <v>174</v>
      </c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>
        <v>43</v>
      </c>
      <c r="BN86" s="3"/>
      <c r="BO86" s="3"/>
      <c r="BP86" s="3"/>
      <c r="BQ86" s="3"/>
      <c r="BR86" s="3">
        <v>31516</v>
      </c>
      <c r="BS86" s="3"/>
      <c r="BT86" s="3"/>
      <c r="BU86" s="3"/>
      <c r="BV86" s="3"/>
      <c r="BW86" s="3"/>
      <c r="BX86" s="3">
        <v>8260</v>
      </c>
      <c r="BY86" s="3"/>
      <c r="BZ86" s="3"/>
      <c r="CA86" s="3"/>
      <c r="CB86" s="3"/>
      <c r="CC86" s="3"/>
      <c r="CD86" s="3">
        <v>42178</v>
      </c>
      <c r="CE86" s="3"/>
      <c r="CF86" s="3">
        <v>8</v>
      </c>
      <c r="CG86" s="3"/>
      <c r="CH86" s="3"/>
    </row>
    <row r="87" spans="1:86" x14ac:dyDescent="0.35">
      <c r="A87" s="1">
        <v>45107</v>
      </c>
      <c r="B87" t="s">
        <v>1</v>
      </c>
      <c r="C87" t="s">
        <v>90</v>
      </c>
      <c r="D87" t="s">
        <v>265</v>
      </c>
      <c r="E87" t="s">
        <v>266</v>
      </c>
      <c r="F87" s="3">
        <v>1043</v>
      </c>
      <c r="G87" s="3">
        <v>1043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>
        <v>48</v>
      </c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>
        <v>779</v>
      </c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>
        <v>921</v>
      </c>
      <c r="BS87" s="3"/>
      <c r="BT87" s="3"/>
      <c r="BU87" s="3"/>
      <c r="BV87" s="3"/>
      <c r="BW87" s="3"/>
      <c r="BX87" s="3">
        <v>103</v>
      </c>
      <c r="BY87" s="3"/>
      <c r="BZ87" s="3"/>
      <c r="CA87" s="3"/>
      <c r="CB87" s="3">
        <v>122</v>
      </c>
      <c r="CC87" s="3"/>
      <c r="CD87" s="3">
        <v>895</v>
      </c>
      <c r="CE87" s="3"/>
      <c r="CF87" s="3"/>
      <c r="CG87" s="3">
        <v>1043</v>
      </c>
      <c r="CH87" s="3"/>
    </row>
    <row r="88" spans="1:86" x14ac:dyDescent="0.35">
      <c r="A88" s="1">
        <v>45107</v>
      </c>
      <c r="B88" t="s">
        <v>1</v>
      </c>
      <c r="C88" t="s">
        <v>90</v>
      </c>
      <c r="D88" t="s">
        <v>267</v>
      </c>
      <c r="E88" t="s">
        <v>268</v>
      </c>
      <c r="F88" s="3">
        <v>27877</v>
      </c>
      <c r="G88" s="3">
        <v>26631</v>
      </c>
      <c r="H88" s="3"/>
      <c r="I88" s="3"/>
      <c r="J88" s="3">
        <v>6597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>
        <v>1</v>
      </c>
      <c r="BN88" s="3"/>
      <c r="BO88" s="3"/>
      <c r="BP88" s="3"/>
      <c r="BQ88" s="3"/>
      <c r="BR88" s="3">
        <v>21810</v>
      </c>
      <c r="BS88" s="3"/>
      <c r="BT88" s="3">
        <v>22039</v>
      </c>
      <c r="BU88" s="3"/>
      <c r="BV88" s="3">
        <v>1</v>
      </c>
      <c r="BW88" s="3"/>
      <c r="BX88" s="3">
        <v>5686</v>
      </c>
      <c r="BY88" s="3"/>
      <c r="BZ88" s="3">
        <v>3</v>
      </c>
      <c r="CA88" s="3"/>
      <c r="CB88" s="3"/>
      <c r="CC88" s="3">
        <v>6</v>
      </c>
      <c r="CD88" s="3">
        <v>24313</v>
      </c>
      <c r="CE88" s="3"/>
      <c r="CF88" s="3"/>
      <c r="CG88" s="3"/>
      <c r="CH88" s="3"/>
    </row>
    <row r="89" spans="1:86" x14ac:dyDescent="0.35">
      <c r="A89" s="1">
        <v>45107</v>
      </c>
      <c r="B89" t="s">
        <v>1</v>
      </c>
      <c r="C89" t="s">
        <v>93</v>
      </c>
      <c r="D89" t="s">
        <v>269</v>
      </c>
      <c r="E89" t="s">
        <v>270</v>
      </c>
      <c r="F89" s="3">
        <v>552</v>
      </c>
      <c r="G89" s="3">
        <v>206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>
        <v>32</v>
      </c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>
        <v>5</v>
      </c>
      <c r="BQ89" s="3"/>
      <c r="BR89" s="3">
        <v>40</v>
      </c>
      <c r="BS89" s="3"/>
      <c r="BT89" s="3"/>
      <c r="BU89" s="3"/>
      <c r="BV89" s="3"/>
      <c r="BW89" s="3"/>
      <c r="BX89" s="3">
        <v>142</v>
      </c>
      <c r="BY89" s="3"/>
      <c r="BZ89" s="3"/>
      <c r="CA89" s="3"/>
      <c r="CB89" s="3"/>
      <c r="CC89" s="3"/>
      <c r="CD89" s="3"/>
      <c r="CE89" s="3"/>
      <c r="CF89" s="3"/>
      <c r="CG89" s="3">
        <v>15</v>
      </c>
      <c r="CH89" s="3"/>
    </row>
    <row r="90" spans="1:86" x14ac:dyDescent="0.35">
      <c r="A90" s="1">
        <v>45107</v>
      </c>
      <c r="B90" t="s">
        <v>1</v>
      </c>
      <c r="C90" t="s">
        <v>93</v>
      </c>
      <c r="D90" t="s">
        <v>271</v>
      </c>
      <c r="E90" t="s">
        <v>272</v>
      </c>
      <c r="F90" s="3">
        <v>7016</v>
      </c>
      <c r="G90" s="3">
        <v>5320</v>
      </c>
      <c r="H90" s="3"/>
      <c r="I90" s="3"/>
      <c r="J90" s="3">
        <v>2191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>
        <v>16</v>
      </c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>
        <v>3825</v>
      </c>
      <c r="BS90" s="3"/>
      <c r="BT90" s="3"/>
      <c r="BU90" s="3"/>
      <c r="BV90" s="3"/>
      <c r="BW90" s="3"/>
      <c r="BX90" s="3">
        <v>402</v>
      </c>
      <c r="BY90" s="3"/>
      <c r="BZ90" s="3"/>
      <c r="CA90" s="3"/>
      <c r="CB90" s="3"/>
      <c r="CC90" s="3"/>
      <c r="CD90" s="3">
        <v>1438</v>
      </c>
      <c r="CE90" s="3"/>
      <c r="CF90" s="3"/>
      <c r="CG90" s="3"/>
      <c r="CH90" s="3"/>
    </row>
    <row r="91" spans="1:86" x14ac:dyDescent="0.35">
      <c r="A91" s="1">
        <v>45107</v>
      </c>
      <c r="B91" t="s">
        <v>1</v>
      </c>
      <c r="C91" t="s">
        <v>93</v>
      </c>
      <c r="D91" t="s">
        <v>273</v>
      </c>
      <c r="E91" t="s">
        <v>274</v>
      </c>
      <c r="F91" s="3">
        <v>443</v>
      </c>
      <c r="G91" s="3">
        <v>67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>
        <v>16</v>
      </c>
      <c r="BS91" s="3"/>
      <c r="BT91" s="3"/>
      <c r="BU91" s="3"/>
      <c r="BV91" s="3"/>
      <c r="BW91" s="3"/>
      <c r="BX91" s="3">
        <v>51</v>
      </c>
      <c r="BY91" s="3"/>
      <c r="BZ91" s="3"/>
      <c r="CA91" s="3"/>
      <c r="CB91" s="3"/>
      <c r="CC91" s="3"/>
      <c r="CD91" s="3"/>
      <c r="CE91" s="3"/>
      <c r="CF91" s="3"/>
      <c r="CG91" s="3"/>
      <c r="CH91" s="3"/>
    </row>
    <row r="92" spans="1:86" x14ac:dyDescent="0.35">
      <c r="A92" s="1">
        <v>45107</v>
      </c>
      <c r="B92" t="s">
        <v>1</v>
      </c>
      <c r="C92" t="s">
        <v>93</v>
      </c>
      <c r="D92" t="s">
        <v>275</v>
      </c>
      <c r="E92" t="s">
        <v>276</v>
      </c>
      <c r="F92" s="3">
        <v>4749</v>
      </c>
      <c r="G92" s="3">
        <v>4645</v>
      </c>
      <c r="H92" s="3"/>
      <c r="I92" s="3"/>
      <c r="J92" s="3"/>
      <c r="K92" s="3"/>
      <c r="L92" s="3"/>
      <c r="M92" s="3">
        <v>4188</v>
      </c>
      <c r="N92" s="3"/>
      <c r="O92" s="3"/>
      <c r="P92" s="3"/>
      <c r="Q92" s="3"/>
      <c r="R92" s="3"/>
      <c r="S92" s="3"/>
      <c r="T92" s="3">
        <v>219</v>
      </c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>
        <v>3267</v>
      </c>
      <c r="BS92" s="3"/>
      <c r="BT92" s="3">
        <v>3115</v>
      </c>
      <c r="BU92" s="3"/>
      <c r="BV92" s="3"/>
      <c r="BW92" s="3"/>
      <c r="BX92" s="3">
        <v>550</v>
      </c>
      <c r="BY92" s="3"/>
      <c r="BZ92" s="3">
        <v>62</v>
      </c>
      <c r="CA92" s="3"/>
      <c r="CB92" s="3"/>
      <c r="CC92" s="3">
        <v>247</v>
      </c>
      <c r="CD92" s="3"/>
      <c r="CE92" s="3"/>
      <c r="CF92" s="3"/>
      <c r="CG92" s="3"/>
      <c r="CH92" s="3"/>
    </row>
    <row r="93" spans="1:86" x14ac:dyDescent="0.35">
      <c r="A93" s="1">
        <v>45107</v>
      </c>
      <c r="B93" t="s">
        <v>1</v>
      </c>
      <c r="C93" t="s">
        <v>90</v>
      </c>
      <c r="D93" t="s">
        <v>277</v>
      </c>
      <c r="E93" t="s">
        <v>278</v>
      </c>
      <c r="F93" s="3">
        <v>2224</v>
      </c>
      <c r="G93" s="3">
        <v>2220</v>
      </c>
      <c r="H93" s="3"/>
      <c r="I93" s="3"/>
      <c r="J93" s="3"/>
      <c r="K93" s="3"/>
      <c r="L93" s="3"/>
      <c r="M93" s="3">
        <v>1354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>
        <v>1689</v>
      </c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>
        <v>1276</v>
      </c>
      <c r="BQ93" s="3"/>
      <c r="BR93" s="3">
        <v>27</v>
      </c>
      <c r="BS93" s="3"/>
      <c r="BT93" s="3"/>
      <c r="BU93" s="3"/>
      <c r="BV93" s="3"/>
      <c r="BW93" s="3"/>
      <c r="BX93" s="3">
        <v>389</v>
      </c>
      <c r="BY93" s="3"/>
      <c r="BZ93" s="3"/>
      <c r="CA93" s="3"/>
      <c r="CB93" s="3"/>
      <c r="CC93" s="3"/>
      <c r="CD93" s="3"/>
      <c r="CE93" s="3"/>
      <c r="CF93" s="3"/>
      <c r="CG93" s="3">
        <v>2210</v>
      </c>
      <c r="CH93" s="3"/>
    </row>
    <row r="94" spans="1:86" x14ac:dyDescent="0.35">
      <c r="A94" s="1">
        <v>45107</v>
      </c>
      <c r="B94" t="s">
        <v>1</v>
      </c>
      <c r="C94" t="s">
        <v>117</v>
      </c>
      <c r="D94" t="s">
        <v>279</v>
      </c>
      <c r="E94" t="s">
        <v>280</v>
      </c>
      <c r="F94" s="3">
        <v>2367</v>
      </c>
      <c r="G94" s="3">
        <v>1072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>
        <v>6</v>
      </c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>
        <v>703</v>
      </c>
      <c r="BL94" s="3"/>
      <c r="BM94" s="3"/>
      <c r="BN94" s="3"/>
      <c r="BO94" s="3"/>
      <c r="BP94" s="3">
        <v>275</v>
      </c>
      <c r="BQ94" s="3"/>
      <c r="BR94" s="3">
        <v>40</v>
      </c>
      <c r="BS94" s="3"/>
      <c r="BT94" s="3"/>
      <c r="BU94" s="3"/>
      <c r="BV94" s="3"/>
      <c r="BW94" s="3"/>
      <c r="BX94" s="3">
        <v>138</v>
      </c>
      <c r="BY94" s="3"/>
      <c r="BZ94" s="3"/>
      <c r="CA94" s="3"/>
      <c r="CB94" s="3"/>
      <c r="CC94" s="3"/>
      <c r="CD94" s="3"/>
      <c r="CE94" s="3"/>
      <c r="CF94" s="3"/>
      <c r="CG94" s="3"/>
      <c r="CH94" s="3"/>
    </row>
    <row r="95" spans="1:86" x14ac:dyDescent="0.35">
      <c r="A95" s="1">
        <v>45107</v>
      </c>
      <c r="B95" t="s">
        <v>1</v>
      </c>
      <c r="C95" t="s">
        <v>106</v>
      </c>
      <c r="D95" t="s">
        <v>281</v>
      </c>
      <c r="E95" t="s">
        <v>282</v>
      </c>
      <c r="F95" s="3">
        <v>1057</v>
      </c>
      <c r="G95" s="3">
        <v>775</v>
      </c>
      <c r="H95" s="3"/>
      <c r="I95" s="3"/>
      <c r="J95" s="3">
        <v>11</v>
      </c>
      <c r="K95" s="3"/>
      <c r="L95" s="3"/>
      <c r="M95" s="3">
        <v>129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>
        <v>445</v>
      </c>
      <c r="BS95" s="3"/>
      <c r="BT95" s="3">
        <v>670</v>
      </c>
      <c r="BU95" s="3"/>
      <c r="BV95" s="3"/>
      <c r="BW95" s="3"/>
      <c r="BX95" s="3">
        <v>83</v>
      </c>
      <c r="BY95" s="3"/>
      <c r="BZ95" s="3"/>
      <c r="CA95" s="3"/>
      <c r="CB95" s="3"/>
      <c r="CC95" s="3"/>
      <c r="CD95" s="3"/>
      <c r="CE95" s="3"/>
      <c r="CF95" s="3"/>
      <c r="CG95" s="3"/>
      <c r="CH95" s="3"/>
    </row>
    <row r="96" spans="1:86" x14ac:dyDescent="0.35">
      <c r="A96" s="1">
        <v>45107</v>
      </c>
      <c r="B96" t="s">
        <v>1</v>
      </c>
      <c r="C96" t="s">
        <v>106</v>
      </c>
      <c r="D96" t="s">
        <v>283</v>
      </c>
      <c r="E96" t="s">
        <v>284</v>
      </c>
      <c r="F96" s="3">
        <v>1106</v>
      </c>
      <c r="G96" s="3">
        <v>1063</v>
      </c>
      <c r="H96" s="3"/>
      <c r="I96" s="3">
        <v>656</v>
      </c>
      <c r="J96" s="3"/>
      <c r="K96" s="3">
        <v>380</v>
      </c>
      <c r="L96" s="3"/>
      <c r="M96" s="3">
        <v>684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>
        <v>597</v>
      </c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>
        <v>998</v>
      </c>
      <c r="BQ96" s="3"/>
      <c r="BR96" s="3">
        <v>168</v>
      </c>
      <c r="BS96" s="3"/>
      <c r="BT96" s="3">
        <v>1026</v>
      </c>
      <c r="BU96" s="3"/>
      <c r="BV96" s="3"/>
      <c r="BW96" s="3"/>
      <c r="BX96" s="3">
        <v>170</v>
      </c>
      <c r="BY96" s="3"/>
      <c r="BZ96" s="3">
        <v>1</v>
      </c>
      <c r="CA96" s="3"/>
      <c r="CB96" s="3"/>
      <c r="CC96" s="3"/>
      <c r="CD96" s="3"/>
      <c r="CE96" s="3"/>
      <c r="CF96" s="3"/>
      <c r="CG96" s="3"/>
      <c r="CH96" s="3"/>
    </row>
    <row r="97" spans="1:86" x14ac:dyDescent="0.35">
      <c r="A97" s="1">
        <v>45107</v>
      </c>
      <c r="B97" t="s">
        <v>1</v>
      </c>
      <c r="C97" t="s">
        <v>93</v>
      </c>
      <c r="D97" t="s">
        <v>285</v>
      </c>
      <c r="E97" t="s">
        <v>286</v>
      </c>
      <c r="F97" s="3">
        <v>1534</v>
      </c>
      <c r="G97" s="3">
        <v>1449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>
        <v>941</v>
      </c>
      <c r="BS97" s="3"/>
      <c r="BT97" s="3">
        <v>1156</v>
      </c>
      <c r="BU97" s="3"/>
      <c r="BV97" s="3"/>
      <c r="BW97" s="3"/>
      <c r="BX97" s="3">
        <v>88</v>
      </c>
      <c r="BY97" s="3"/>
      <c r="BZ97" s="3">
        <v>1</v>
      </c>
      <c r="CA97" s="3"/>
      <c r="CB97" s="3"/>
      <c r="CC97" s="3"/>
      <c r="CD97" s="3">
        <v>1308</v>
      </c>
      <c r="CE97" s="3"/>
      <c r="CF97" s="3"/>
      <c r="CG97" s="3"/>
      <c r="CH97" s="3"/>
    </row>
    <row r="98" spans="1:86" x14ac:dyDescent="0.35">
      <c r="A98" s="1">
        <v>45107</v>
      </c>
      <c r="B98" t="s">
        <v>1</v>
      </c>
      <c r="C98" t="s">
        <v>93</v>
      </c>
      <c r="D98" t="s">
        <v>287</v>
      </c>
      <c r="E98" t="s">
        <v>288</v>
      </c>
      <c r="F98" s="3">
        <v>3425</v>
      </c>
      <c r="G98" s="3">
        <v>3425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>
        <v>1812</v>
      </c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>
        <v>383</v>
      </c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>
        <v>449</v>
      </c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>
        <v>1338</v>
      </c>
      <c r="BQ98" s="3"/>
      <c r="BR98" s="3">
        <v>258</v>
      </c>
      <c r="BS98" s="3"/>
      <c r="BT98" s="3"/>
      <c r="BU98" s="3"/>
      <c r="BV98" s="3"/>
      <c r="BW98" s="3"/>
      <c r="BX98" s="3">
        <v>337</v>
      </c>
      <c r="BY98" s="3"/>
      <c r="BZ98" s="3"/>
      <c r="CA98" s="3"/>
      <c r="CB98" s="3">
        <v>2963</v>
      </c>
      <c r="CC98" s="3"/>
      <c r="CD98" s="3">
        <v>535</v>
      </c>
      <c r="CE98" s="3"/>
      <c r="CF98" s="3"/>
      <c r="CG98" s="3">
        <v>3326</v>
      </c>
      <c r="CH98" s="3"/>
    </row>
    <row r="99" spans="1:86" x14ac:dyDescent="0.35">
      <c r="A99" s="1">
        <v>45107</v>
      </c>
      <c r="B99" t="s">
        <v>1</v>
      </c>
      <c r="C99" t="s">
        <v>93</v>
      </c>
      <c r="D99" t="s">
        <v>289</v>
      </c>
      <c r="E99" t="s">
        <v>290</v>
      </c>
      <c r="F99" s="3">
        <v>341</v>
      </c>
      <c r="G99" s="3">
        <v>341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>
        <v>164</v>
      </c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>
        <v>204</v>
      </c>
      <c r="BE99" s="3"/>
      <c r="BF99" s="3"/>
      <c r="BG99" s="3"/>
      <c r="BH99" s="3"/>
      <c r="BI99" s="3">
        <v>38</v>
      </c>
      <c r="BJ99" s="3"/>
      <c r="BK99" s="3"/>
      <c r="BL99" s="3"/>
      <c r="BM99" s="3"/>
      <c r="BN99" s="3"/>
      <c r="BO99" s="3"/>
      <c r="BP99" s="3"/>
      <c r="BQ99" s="3"/>
      <c r="BR99" s="3">
        <v>77</v>
      </c>
      <c r="BS99" s="3"/>
      <c r="BT99" s="3">
        <v>339</v>
      </c>
      <c r="BU99" s="3"/>
      <c r="BV99" s="3"/>
      <c r="BW99" s="3"/>
      <c r="BX99" s="3">
        <v>75</v>
      </c>
      <c r="BY99" s="3"/>
      <c r="BZ99" s="3">
        <v>6</v>
      </c>
      <c r="CA99" s="3"/>
      <c r="CB99" s="3"/>
      <c r="CC99" s="3"/>
      <c r="CD99" s="3"/>
      <c r="CE99" s="3"/>
      <c r="CF99" s="3"/>
      <c r="CG99" s="3">
        <v>104</v>
      </c>
      <c r="CH99" s="3"/>
    </row>
    <row r="100" spans="1:86" x14ac:dyDescent="0.35">
      <c r="A100" s="1">
        <v>45107</v>
      </c>
      <c r="B100" t="s">
        <v>1</v>
      </c>
      <c r="C100" t="s">
        <v>93</v>
      </c>
      <c r="D100" t="s">
        <v>291</v>
      </c>
      <c r="E100" t="s">
        <v>292</v>
      </c>
      <c r="F100" s="3">
        <v>3535</v>
      </c>
      <c r="G100" s="3">
        <v>3212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>
        <v>4</v>
      </c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>
        <v>1973</v>
      </c>
      <c r="BS100" s="3"/>
      <c r="BT100" s="3">
        <v>2694</v>
      </c>
      <c r="BU100" s="3"/>
      <c r="BV100" s="3"/>
      <c r="BW100" s="3"/>
      <c r="BX100" s="3">
        <v>1525</v>
      </c>
      <c r="BY100" s="3"/>
      <c r="BZ100" s="3"/>
      <c r="CA100" s="3"/>
      <c r="CB100" s="3"/>
      <c r="CC100" s="3"/>
      <c r="CD100" s="3">
        <v>2979</v>
      </c>
      <c r="CE100" s="3"/>
      <c r="CF100" s="3"/>
      <c r="CG100" s="3"/>
      <c r="CH100" s="3"/>
    </row>
    <row r="101" spans="1:86" x14ac:dyDescent="0.35">
      <c r="A101" s="1">
        <v>45107</v>
      </c>
      <c r="B101" t="s">
        <v>1</v>
      </c>
      <c r="C101" t="s">
        <v>90</v>
      </c>
      <c r="D101" t="s">
        <v>293</v>
      </c>
      <c r="E101" t="s">
        <v>294</v>
      </c>
      <c r="F101" s="3">
        <v>14184</v>
      </c>
      <c r="G101" s="3">
        <v>14078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>
        <v>4208</v>
      </c>
      <c r="BO101" s="3"/>
      <c r="BP101" s="3"/>
      <c r="BQ101" s="3"/>
      <c r="BR101" s="3">
        <v>11097</v>
      </c>
      <c r="BS101" s="3"/>
      <c r="BT101" s="3"/>
      <c r="BU101" s="3"/>
      <c r="BV101" s="3"/>
      <c r="BW101" s="3"/>
      <c r="BX101" s="3">
        <v>4852</v>
      </c>
      <c r="BY101" s="3"/>
      <c r="BZ101" s="3"/>
      <c r="CA101" s="3"/>
      <c r="CB101" s="3"/>
      <c r="CC101" s="3"/>
      <c r="CD101" s="3">
        <v>13291</v>
      </c>
      <c r="CE101" s="3"/>
      <c r="CF101" s="3"/>
      <c r="CG101" s="3"/>
      <c r="CH101" s="3"/>
    </row>
    <row r="102" spans="1:86" x14ac:dyDescent="0.35">
      <c r="A102" s="1">
        <v>45107</v>
      </c>
      <c r="B102" t="s">
        <v>1</v>
      </c>
      <c r="C102" t="s">
        <v>90</v>
      </c>
      <c r="D102" t="s">
        <v>295</v>
      </c>
      <c r="E102" t="s">
        <v>296</v>
      </c>
      <c r="F102" s="3">
        <v>6583</v>
      </c>
      <c r="G102" s="3">
        <v>6578</v>
      </c>
      <c r="H102" s="3"/>
      <c r="I102" s="3"/>
      <c r="J102" s="3">
        <v>23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>
        <v>5514</v>
      </c>
      <c r="BS102" s="3"/>
      <c r="BT102" s="3"/>
      <c r="BU102" s="3"/>
      <c r="BV102" s="3"/>
      <c r="BW102" s="3"/>
      <c r="BX102" s="3">
        <v>2574</v>
      </c>
      <c r="BY102" s="3"/>
      <c r="BZ102" s="3"/>
      <c r="CA102" s="3"/>
      <c r="CB102" s="3"/>
      <c r="CC102" s="3"/>
      <c r="CD102" s="3">
        <v>6548</v>
      </c>
      <c r="CE102" s="3"/>
      <c r="CF102" s="3">
        <v>2</v>
      </c>
      <c r="CG102" s="3"/>
      <c r="CH102" s="3"/>
    </row>
    <row r="103" spans="1:86" x14ac:dyDescent="0.35">
      <c r="A103" s="1">
        <v>45107</v>
      </c>
      <c r="B103" t="s">
        <v>1</v>
      </c>
      <c r="C103" t="s">
        <v>93</v>
      </c>
      <c r="D103" t="s">
        <v>297</v>
      </c>
      <c r="E103" t="s">
        <v>298</v>
      </c>
      <c r="F103" s="3">
        <v>2460</v>
      </c>
      <c r="G103" s="3">
        <v>2019</v>
      </c>
      <c r="H103" s="3"/>
      <c r="I103" s="3"/>
      <c r="J103" s="3">
        <v>1179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>
        <v>1</v>
      </c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>
        <v>1654</v>
      </c>
      <c r="BS103" s="3"/>
      <c r="BT103" s="3">
        <v>1226</v>
      </c>
      <c r="BU103" s="3">
        <v>4</v>
      </c>
      <c r="BV103" s="3"/>
      <c r="BW103" s="3"/>
      <c r="BX103" s="3">
        <v>352</v>
      </c>
      <c r="BY103" s="3"/>
      <c r="BZ103" s="3">
        <v>2</v>
      </c>
      <c r="CA103" s="3"/>
      <c r="CB103" s="3"/>
      <c r="CC103" s="3"/>
      <c r="CD103" s="3"/>
      <c r="CE103" s="3"/>
      <c r="CF103" s="3"/>
      <c r="CG103" s="3"/>
      <c r="CH103" s="3"/>
    </row>
    <row r="104" spans="1:86" x14ac:dyDescent="0.35">
      <c r="A104" s="1">
        <v>45107</v>
      </c>
      <c r="B104" t="s">
        <v>1</v>
      </c>
      <c r="C104" t="s">
        <v>90</v>
      </c>
      <c r="D104" t="s">
        <v>299</v>
      </c>
      <c r="E104" t="s">
        <v>300</v>
      </c>
      <c r="F104" s="3">
        <v>13948</v>
      </c>
      <c r="G104" s="3">
        <v>13948</v>
      </c>
      <c r="H104" s="3"/>
      <c r="I104" s="3"/>
      <c r="J104" s="3"/>
      <c r="K104" s="3"/>
      <c r="L104" s="3"/>
      <c r="M104" s="3">
        <v>8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>
        <v>13948</v>
      </c>
      <c r="AF104" s="3">
        <v>13903</v>
      </c>
      <c r="AG104" s="3"/>
      <c r="AH104" s="3"/>
      <c r="AI104" s="3"/>
      <c r="AJ104" s="3"/>
      <c r="AK104" s="3"/>
      <c r="AL104" s="3"/>
      <c r="AM104" s="3"/>
      <c r="AN104" s="3"/>
      <c r="AO104" s="3"/>
      <c r="AP104" s="3">
        <v>182</v>
      </c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>
        <v>10551</v>
      </c>
      <c r="BQ104" s="3"/>
      <c r="BR104" s="3">
        <v>10490</v>
      </c>
      <c r="BS104" s="3"/>
      <c r="BT104" s="3">
        <v>31</v>
      </c>
      <c r="BU104" s="3"/>
      <c r="BV104" s="3"/>
      <c r="BW104" s="3"/>
      <c r="BX104" s="3">
        <v>1368</v>
      </c>
      <c r="BY104" s="3">
        <v>12592</v>
      </c>
      <c r="BZ104" s="3">
        <v>3</v>
      </c>
      <c r="CA104" s="3"/>
      <c r="CB104" s="3"/>
      <c r="CC104" s="3"/>
      <c r="CD104" s="3"/>
      <c r="CE104" s="3"/>
      <c r="CF104" s="3"/>
      <c r="CG104" s="3">
        <v>2881</v>
      </c>
      <c r="CH104" s="3"/>
    </row>
    <row r="105" spans="1:86" x14ac:dyDescent="0.35">
      <c r="A105" s="1">
        <v>45107</v>
      </c>
      <c r="B105" t="s">
        <v>1</v>
      </c>
      <c r="C105" t="s">
        <v>90</v>
      </c>
      <c r="D105" t="s">
        <v>301</v>
      </c>
      <c r="E105" t="s">
        <v>302</v>
      </c>
      <c r="F105" s="3">
        <v>2615</v>
      </c>
      <c r="G105" s="3">
        <v>2615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>
        <v>2615</v>
      </c>
      <c r="AF105" s="3">
        <v>2603</v>
      </c>
      <c r="AG105" s="3"/>
      <c r="AH105" s="3"/>
      <c r="AI105" s="3"/>
      <c r="AJ105" s="3"/>
      <c r="AK105" s="3"/>
      <c r="AL105" s="3"/>
      <c r="AM105" s="3"/>
      <c r="AN105" s="3"/>
      <c r="AO105" s="3"/>
      <c r="AP105" s="3">
        <v>29</v>
      </c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>
        <v>2246</v>
      </c>
      <c r="BQ105" s="3"/>
      <c r="BR105" s="3">
        <v>1815</v>
      </c>
      <c r="BS105" s="3"/>
      <c r="BT105" s="3">
        <v>128</v>
      </c>
      <c r="BU105" s="3"/>
      <c r="BV105" s="3"/>
      <c r="BW105" s="3"/>
      <c r="BX105" s="3">
        <v>286</v>
      </c>
      <c r="BY105" s="3">
        <v>2465</v>
      </c>
      <c r="BZ105" s="3">
        <v>1</v>
      </c>
      <c r="CA105" s="3"/>
      <c r="CB105" s="3"/>
      <c r="CC105" s="3"/>
      <c r="CD105" s="3"/>
      <c r="CE105" s="3"/>
      <c r="CF105" s="3">
        <v>1</v>
      </c>
      <c r="CG105" s="3"/>
      <c r="CH105" s="3"/>
    </row>
    <row r="106" spans="1:86" x14ac:dyDescent="0.35">
      <c r="A106" s="1">
        <v>45107</v>
      </c>
      <c r="B106" t="s">
        <v>1</v>
      </c>
      <c r="C106" t="s">
        <v>93</v>
      </c>
      <c r="D106" t="s">
        <v>303</v>
      </c>
      <c r="E106" t="s">
        <v>304</v>
      </c>
      <c r="F106" s="3">
        <v>477</v>
      </c>
      <c r="G106" s="3">
        <v>477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>
        <v>1</v>
      </c>
      <c r="W106" s="3"/>
      <c r="X106" s="3"/>
      <c r="Y106" s="3"/>
      <c r="Z106" s="3">
        <v>477</v>
      </c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>
        <v>243</v>
      </c>
      <c r="BE106" s="3"/>
      <c r="BF106" s="3"/>
      <c r="BG106" s="3"/>
      <c r="BH106" s="3"/>
      <c r="BI106" s="3">
        <v>395</v>
      </c>
      <c r="BJ106" s="3"/>
      <c r="BK106" s="3"/>
      <c r="BL106" s="3"/>
      <c r="BM106" s="3"/>
      <c r="BN106" s="3"/>
      <c r="BO106" s="3"/>
      <c r="BP106" s="3">
        <v>94</v>
      </c>
      <c r="BQ106" s="3"/>
      <c r="BR106" s="3">
        <v>246</v>
      </c>
      <c r="BS106" s="3"/>
      <c r="BT106" s="3">
        <v>467</v>
      </c>
      <c r="BU106" s="3"/>
      <c r="BV106" s="3"/>
      <c r="BW106" s="3"/>
      <c r="BX106" s="3">
        <v>129</v>
      </c>
      <c r="BY106" s="3"/>
      <c r="BZ106" s="3">
        <v>5</v>
      </c>
      <c r="CA106" s="3"/>
      <c r="CB106" s="3"/>
      <c r="CC106" s="3"/>
      <c r="CD106" s="3"/>
      <c r="CE106" s="3">
        <v>125</v>
      </c>
      <c r="CF106" s="3"/>
      <c r="CG106" s="3"/>
      <c r="CH106" s="3"/>
    </row>
    <row r="107" spans="1:86" x14ac:dyDescent="0.35">
      <c r="A107" s="1">
        <v>45107</v>
      </c>
      <c r="B107" t="s">
        <v>1</v>
      </c>
      <c r="C107" t="s">
        <v>106</v>
      </c>
      <c r="D107" t="s">
        <v>305</v>
      </c>
      <c r="E107" t="s">
        <v>306</v>
      </c>
      <c r="F107" s="3">
        <v>2957</v>
      </c>
      <c r="G107" s="3">
        <v>2957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>
        <v>2953</v>
      </c>
      <c r="AF107" s="3">
        <v>2923</v>
      </c>
      <c r="AG107" s="3"/>
      <c r="AH107" s="3"/>
      <c r="AI107" s="3"/>
      <c r="AJ107" s="3"/>
      <c r="AK107" s="3"/>
      <c r="AL107" s="3"/>
      <c r="AM107" s="3"/>
      <c r="AN107" s="3"/>
      <c r="AO107" s="3"/>
      <c r="AP107" s="3">
        <v>1</v>
      </c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>
        <v>926</v>
      </c>
      <c r="BQ107" s="3"/>
      <c r="BR107" s="3">
        <v>723</v>
      </c>
      <c r="BS107" s="3"/>
      <c r="BT107" s="3">
        <v>2753</v>
      </c>
      <c r="BU107" s="3"/>
      <c r="BV107" s="3"/>
      <c r="BW107" s="3"/>
      <c r="BX107" s="3">
        <v>400</v>
      </c>
      <c r="BY107" s="3"/>
      <c r="BZ107" s="3">
        <v>1</v>
      </c>
      <c r="CA107" s="3"/>
      <c r="CB107" s="3"/>
      <c r="CC107" s="3"/>
      <c r="CD107" s="3"/>
      <c r="CE107" s="3"/>
      <c r="CF107" s="3"/>
      <c r="CG107" s="3">
        <v>2929</v>
      </c>
      <c r="CH107" s="3"/>
    </row>
    <row r="108" spans="1:86" x14ac:dyDescent="0.35">
      <c r="A108" s="1">
        <v>45107</v>
      </c>
      <c r="B108" t="s">
        <v>1</v>
      </c>
      <c r="C108" t="s">
        <v>93</v>
      </c>
      <c r="D108" t="s">
        <v>307</v>
      </c>
      <c r="E108" t="s">
        <v>308</v>
      </c>
      <c r="F108" s="3">
        <v>10749</v>
      </c>
      <c r="G108" s="3">
        <v>10497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>
        <v>4330</v>
      </c>
      <c r="BS108" s="3"/>
      <c r="BT108" s="3"/>
      <c r="BU108" s="3"/>
      <c r="BV108" s="3"/>
      <c r="BW108" s="3"/>
      <c r="BX108" s="3">
        <v>1496</v>
      </c>
      <c r="BY108" s="3"/>
      <c r="BZ108" s="3">
        <v>1</v>
      </c>
      <c r="CA108" s="3"/>
      <c r="CB108" s="3"/>
      <c r="CC108" s="3"/>
      <c r="CD108" s="3">
        <v>10250</v>
      </c>
      <c r="CE108" s="3"/>
      <c r="CF108" s="3"/>
      <c r="CG108" s="3"/>
      <c r="CH108" s="3"/>
    </row>
    <row r="109" spans="1:86" x14ac:dyDescent="0.35">
      <c r="A109" s="1">
        <v>45107</v>
      </c>
      <c r="B109" t="s">
        <v>1</v>
      </c>
      <c r="C109" t="s">
        <v>93</v>
      </c>
      <c r="D109" t="s">
        <v>309</v>
      </c>
      <c r="E109" t="s">
        <v>310</v>
      </c>
      <c r="F109" s="3">
        <v>535</v>
      </c>
      <c r="G109" s="3">
        <v>27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>
        <v>2</v>
      </c>
      <c r="BS109" s="3"/>
      <c r="BT109" s="3"/>
      <c r="BU109" s="3"/>
      <c r="BV109" s="3"/>
      <c r="BW109" s="3"/>
      <c r="BX109" s="3">
        <v>25</v>
      </c>
      <c r="BY109" s="3"/>
      <c r="BZ109" s="3"/>
      <c r="CA109" s="3"/>
      <c r="CB109" s="3"/>
      <c r="CC109" s="3"/>
      <c r="CD109" s="3"/>
      <c r="CE109" s="3"/>
      <c r="CF109" s="3"/>
      <c r="CG109" s="3"/>
      <c r="CH109" s="3"/>
    </row>
    <row r="110" spans="1:86" x14ac:dyDescent="0.35">
      <c r="A110" s="1">
        <v>45107</v>
      </c>
      <c r="B110" t="s">
        <v>1</v>
      </c>
      <c r="C110" t="s">
        <v>90</v>
      </c>
      <c r="D110" t="s">
        <v>311</v>
      </c>
      <c r="E110" t="s">
        <v>312</v>
      </c>
      <c r="F110" s="3">
        <v>1464</v>
      </c>
      <c r="G110" s="3">
        <v>872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>
        <v>248</v>
      </c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>
        <v>767</v>
      </c>
      <c r="BQ110" s="3"/>
      <c r="BR110" s="3">
        <v>259</v>
      </c>
      <c r="BS110" s="3"/>
      <c r="BT110" s="3"/>
      <c r="BU110" s="3"/>
      <c r="BV110" s="3"/>
      <c r="BW110" s="3"/>
      <c r="BX110" s="3">
        <v>241</v>
      </c>
      <c r="BY110" s="3"/>
      <c r="BZ110" s="3"/>
      <c r="CA110" s="3"/>
      <c r="CB110" s="3"/>
      <c r="CC110" s="3"/>
      <c r="CD110" s="3"/>
      <c r="CE110" s="3"/>
      <c r="CF110" s="3"/>
      <c r="CG110" s="3"/>
      <c r="CH110" s="3"/>
    </row>
    <row r="111" spans="1:86" x14ac:dyDescent="0.35">
      <c r="A111" s="1">
        <v>45107</v>
      </c>
      <c r="B111" t="s">
        <v>1</v>
      </c>
      <c r="C111" t="s">
        <v>90</v>
      </c>
      <c r="D111" t="s">
        <v>313</v>
      </c>
      <c r="E111" t="s">
        <v>314</v>
      </c>
      <c r="F111" s="3">
        <v>2962</v>
      </c>
      <c r="G111" s="3">
        <v>2438</v>
      </c>
      <c r="H111" s="3"/>
      <c r="I111" s="3"/>
      <c r="J111" s="3">
        <v>807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>
        <v>1230</v>
      </c>
      <c r="BS111" s="3"/>
      <c r="BT111" s="3">
        <v>1967</v>
      </c>
      <c r="BU111" s="3">
        <v>11</v>
      </c>
      <c r="BV111" s="3"/>
      <c r="BW111" s="3"/>
      <c r="BX111" s="3">
        <v>368</v>
      </c>
      <c r="BY111" s="3"/>
      <c r="BZ111" s="3"/>
      <c r="CA111" s="3"/>
      <c r="CB111" s="3"/>
      <c r="CC111" s="3"/>
      <c r="CD111" s="3">
        <v>219</v>
      </c>
      <c r="CE111" s="3"/>
      <c r="CF111" s="3"/>
      <c r="CG111" s="3"/>
      <c r="CH111" s="3"/>
    </row>
    <row r="112" spans="1:86" x14ac:dyDescent="0.35">
      <c r="A112" s="1">
        <v>45107</v>
      </c>
      <c r="B112" t="s">
        <v>1</v>
      </c>
      <c r="C112" t="s">
        <v>93</v>
      </c>
      <c r="D112" t="s">
        <v>315</v>
      </c>
      <c r="E112" t="s">
        <v>316</v>
      </c>
      <c r="F112" s="3">
        <v>654</v>
      </c>
      <c r="G112" s="3">
        <v>99</v>
      </c>
      <c r="H112" s="3"/>
      <c r="I112" s="3"/>
      <c r="J112" s="3"/>
      <c r="K112" s="3"/>
      <c r="L112" s="3"/>
      <c r="M112" s="3">
        <v>1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>
        <v>22</v>
      </c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>
        <v>20</v>
      </c>
      <c r="BS112" s="3"/>
      <c r="BT112" s="3"/>
      <c r="BU112" s="3"/>
      <c r="BV112" s="3"/>
      <c r="BW112" s="3"/>
      <c r="BX112" s="3">
        <v>61</v>
      </c>
      <c r="BY112" s="3"/>
      <c r="BZ112" s="3"/>
      <c r="CA112" s="3"/>
      <c r="CB112" s="3"/>
      <c r="CC112" s="3"/>
      <c r="CD112" s="3"/>
      <c r="CE112" s="3"/>
      <c r="CF112" s="3"/>
      <c r="CG112" s="3"/>
      <c r="CH112" s="3"/>
    </row>
    <row r="113" spans="1:86" x14ac:dyDescent="0.35">
      <c r="A113" s="1">
        <v>45107</v>
      </c>
      <c r="B113" t="s">
        <v>1</v>
      </c>
      <c r="C113" t="s">
        <v>90</v>
      </c>
      <c r="D113" t="s">
        <v>317</v>
      </c>
      <c r="E113" t="s">
        <v>318</v>
      </c>
      <c r="F113" s="3">
        <v>2673</v>
      </c>
      <c r="G113" s="3">
        <v>2665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>
        <v>2</v>
      </c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>
        <v>1711</v>
      </c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>
        <v>2282</v>
      </c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>
        <v>1999</v>
      </c>
      <c r="BS113" s="3"/>
      <c r="BT113" s="3"/>
      <c r="BU113" s="3"/>
      <c r="BV113" s="3"/>
      <c r="BW113" s="3"/>
      <c r="BX113" s="3">
        <v>150</v>
      </c>
      <c r="BY113" s="3"/>
      <c r="BZ113" s="3"/>
      <c r="CA113" s="3"/>
      <c r="CB113" s="3">
        <v>2602</v>
      </c>
      <c r="CC113" s="3"/>
      <c r="CD113" s="3">
        <v>2224</v>
      </c>
      <c r="CE113" s="3"/>
      <c r="CF113" s="3"/>
      <c r="CG113" s="3">
        <v>2624</v>
      </c>
      <c r="CH113" s="3"/>
    </row>
    <row r="114" spans="1:86" x14ac:dyDescent="0.35">
      <c r="A114" s="1">
        <v>45107</v>
      </c>
      <c r="B114" t="s">
        <v>1</v>
      </c>
      <c r="C114" t="s">
        <v>93</v>
      </c>
      <c r="D114" t="s">
        <v>319</v>
      </c>
      <c r="E114" t="s">
        <v>320</v>
      </c>
      <c r="F114" s="3">
        <v>5695</v>
      </c>
      <c r="G114" s="3">
        <v>5667</v>
      </c>
      <c r="H114" s="3"/>
      <c r="I114" s="3"/>
      <c r="J114" s="3"/>
      <c r="K114" s="3"/>
      <c r="L114" s="3"/>
      <c r="M114" s="3">
        <v>5629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>
        <v>4803</v>
      </c>
      <c r="BS114" s="3"/>
      <c r="BT114" s="3">
        <v>2279</v>
      </c>
      <c r="BU114" s="3"/>
      <c r="BV114" s="3"/>
      <c r="BW114" s="3"/>
      <c r="BX114" s="3">
        <v>175</v>
      </c>
      <c r="BY114" s="3"/>
      <c r="BZ114" s="3">
        <v>9</v>
      </c>
      <c r="CA114" s="3"/>
      <c r="CB114" s="3"/>
      <c r="CC114" s="3"/>
      <c r="CD114" s="3"/>
      <c r="CE114" s="3"/>
      <c r="CF114" s="3"/>
      <c r="CG114" s="3"/>
      <c r="CH114" s="3"/>
    </row>
    <row r="115" spans="1:86" x14ac:dyDescent="0.35">
      <c r="A115" s="1">
        <v>45107</v>
      </c>
      <c r="B115" t="s">
        <v>1</v>
      </c>
      <c r="C115" t="s">
        <v>90</v>
      </c>
      <c r="D115" t="s">
        <v>321</v>
      </c>
      <c r="E115" t="s">
        <v>322</v>
      </c>
      <c r="F115" s="3">
        <v>6362</v>
      </c>
      <c r="G115" s="3">
        <v>6218</v>
      </c>
      <c r="H115" s="3"/>
      <c r="I115" s="3"/>
      <c r="J115" s="3"/>
      <c r="K115" s="3"/>
      <c r="L115" s="3"/>
      <c r="M115" s="3"/>
      <c r="N115" s="3"/>
      <c r="O115" s="3">
        <v>5877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>
        <v>3891</v>
      </c>
      <c r="BS115" s="3"/>
      <c r="BT115" s="3">
        <v>3275</v>
      </c>
      <c r="BU115" s="3"/>
      <c r="BV115" s="3"/>
      <c r="BW115" s="3"/>
      <c r="BX115" s="3">
        <v>560</v>
      </c>
      <c r="BY115" s="3"/>
      <c r="BZ115" s="3">
        <v>1</v>
      </c>
      <c r="CA115" s="3"/>
      <c r="CB115" s="3"/>
      <c r="CC115" s="3"/>
      <c r="CD115" s="3">
        <v>2</v>
      </c>
      <c r="CE115" s="3"/>
      <c r="CF115" s="3"/>
      <c r="CG115" s="3"/>
      <c r="CH115" s="3"/>
    </row>
    <row r="116" spans="1:86" x14ac:dyDescent="0.35">
      <c r="A116" s="1">
        <v>45107</v>
      </c>
      <c r="B116" t="s">
        <v>1</v>
      </c>
      <c r="C116" t="s">
        <v>93</v>
      </c>
      <c r="D116" t="s">
        <v>323</v>
      </c>
      <c r="E116" t="s">
        <v>324</v>
      </c>
      <c r="F116" s="3">
        <v>448</v>
      </c>
      <c r="G116" s="3">
        <v>433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>
        <v>306</v>
      </c>
      <c r="BS116" s="3"/>
      <c r="BT116" s="3">
        <v>65</v>
      </c>
      <c r="BU116" s="3"/>
      <c r="BV116" s="3"/>
      <c r="BW116" s="3"/>
      <c r="BX116" s="3">
        <v>91</v>
      </c>
      <c r="BY116" s="3"/>
      <c r="BZ116" s="3"/>
      <c r="CA116" s="3"/>
      <c r="CB116" s="3"/>
      <c r="CC116" s="3"/>
      <c r="CD116" s="3">
        <v>402</v>
      </c>
      <c r="CE116" s="3"/>
      <c r="CF116" s="3"/>
      <c r="CG116" s="3"/>
      <c r="CH116" s="3"/>
    </row>
    <row r="117" spans="1:86" x14ac:dyDescent="0.35">
      <c r="A117" s="1">
        <v>45107</v>
      </c>
      <c r="B117" t="s">
        <v>1</v>
      </c>
      <c r="C117" t="s">
        <v>93</v>
      </c>
      <c r="D117" t="s">
        <v>325</v>
      </c>
      <c r="E117" t="s">
        <v>326</v>
      </c>
      <c r="F117" s="3">
        <v>974</v>
      </c>
      <c r="G117" s="3">
        <v>792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>
        <v>42</v>
      </c>
      <c r="AF117" s="3">
        <v>42</v>
      </c>
      <c r="AG117" s="3"/>
      <c r="AH117" s="3"/>
      <c r="AI117" s="3"/>
      <c r="AJ117" s="3"/>
      <c r="AK117" s="3"/>
      <c r="AL117" s="3"/>
      <c r="AM117" s="3"/>
      <c r="AN117" s="3"/>
      <c r="AO117" s="3"/>
      <c r="AP117" s="3">
        <v>202</v>
      </c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>
        <v>590</v>
      </c>
      <c r="BS117" s="3"/>
      <c r="BT117" s="3"/>
      <c r="BU117" s="3"/>
      <c r="BV117" s="3"/>
      <c r="BW117" s="3"/>
      <c r="BX117" s="3">
        <v>264</v>
      </c>
      <c r="BY117" s="3"/>
      <c r="BZ117" s="3">
        <v>7</v>
      </c>
      <c r="CA117" s="3"/>
      <c r="CB117" s="3"/>
      <c r="CC117" s="3"/>
      <c r="CD117" s="3"/>
      <c r="CE117" s="3"/>
      <c r="CF117" s="3"/>
      <c r="CG117" s="3">
        <v>12</v>
      </c>
      <c r="CH117" s="3"/>
    </row>
    <row r="118" spans="1:86" x14ac:dyDescent="0.35">
      <c r="A118" s="1">
        <v>45107</v>
      </c>
      <c r="B118" t="s">
        <v>1</v>
      </c>
      <c r="C118" t="s">
        <v>90</v>
      </c>
      <c r="D118" t="s">
        <v>327</v>
      </c>
      <c r="E118" t="s">
        <v>328</v>
      </c>
      <c r="F118" s="3">
        <v>32538</v>
      </c>
      <c r="G118" s="3">
        <v>31896</v>
      </c>
      <c r="H118" s="3"/>
      <c r="I118" s="3"/>
      <c r="J118" s="3">
        <v>3</v>
      </c>
      <c r="K118" s="3"/>
      <c r="L118" s="3"/>
      <c r="M118" s="3">
        <v>33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>
        <v>1</v>
      </c>
      <c r="AB118" s="3"/>
      <c r="AC118" s="3">
        <v>1</v>
      </c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>
        <v>18</v>
      </c>
      <c r="BN118" s="3"/>
      <c r="BO118" s="3"/>
      <c r="BP118" s="3"/>
      <c r="BQ118" s="3"/>
      <c r="BR118" s="3">
        <v>20610</v>
      </c>
      <c r="BS118" s="3"/>
      <c r="BT118" s="3"/>
      <c r="BU118" s="3"/>
      <c r="BV118" s="3"/>
      <c r="BW118" s="3"/>
      <c r="BX118" s="3">
        <v>5092</v>
      </c>
      <c r="BY118" s="3"/>
      <c r="BZ118" s="3">
        <v>1</v>
      </c>
      <c r="CA118" s="3"/>
      <c r="CB118" s="3"/>
      <c r="CC118" s="3"/>
      <c r="CD118" s="3">
        <v>31206</v>
      </c>
      <c r="CE118" s="3"/>
      <c r="CF118" s="3">
        <v>15</v>
      </c>
      <c r="CG118" s="3"/>
      <c r="CH118" s="3"/>
    </row>
    <row r="119" spans="1:86" x14ac:dyDescent="0.35">
      <c r="A119" s="1">
        <v>45107</v>
      </c>
      <c r="B119" t="s">
        <v>1</v>
      </c>
      <c r="C119" t="s">
        <v>90</v>
      </c>
      <c r="D119" t="s">
        <v>329</v>
      </c>
      <c r="E119" t="s">
        <v>330</v>
      </c>
      <c r="F119" s="3">
        <v>7139</v>
      </c>
      <c r="G119" s="3">
        <v>6948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>
        <v>25</v>
      </c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>
        <v>5431</v>
      </c>
      <c r="BS119" s="3"/>
      <c r="BT119" s="3"/>
      <c r="BU119" s="3"/>
      <c r="BV119" s="3"/>
      <c r="BW119" s="3"/>
      <c r="BX119" s="3">
        <v>293</v>
      </c>
      <c r="BY119" s="3"/>
      <c r="BZ119" s="3"/>
      <c r="CA119" s="3"/>
      <c r="CB119" s="3"/>
      <c r="CC119" s="3"/>
      <c r="CD119" s="3">
        <v>6471</v>
      </c>
      <c r="CE119" s="3"/>
      <c r="CF119" s="3"/>
      <c r="CG119" s="3"/>
      <c r="CH119" s="3"/>
    </row>
    <row r="120" spans="1:86" x14ac:dyDescent="0.35">
      <c r="A120" s="1">
        <v>45107</v>
      </c>
      <c r="B120" t="s">
        <v>1</v>
      </c>
      <c r="C120" t="s">
        <v>90</v>
      </c>
      <c r="D120" t="s">
        <v>331</v>
      </c>
      <c r="E120" t="s">
        <v>332</v>
      </c>
      <c r="F120" s="3">
        <v>7382</v>
      </c>
      <c r="G120" s="3">
        <v>6913</v>
      </c>
      <c r="H120" s="3"/>
      <c r="I120" s="3"/>
      <c r="J120" s="3"/>
      <c r="K120" s="3"/>
      <c r="L120" s="3"/>
      <c r="M120" s="3">
        <v>3950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>
        <v>6168</v>
      </c>
      <c r="BG120" s="3"/>
      <c r="BH120" s="3"/>
      <c r="BI120" s="3"/>
      <c r="BJ120" s="3"/>
      <c r="BK120" s="3"/>
      <c r="BL120" s="3"/>
      <c r="BM120" s="3"/>
      <c r="BN120" s="3"/>
      <c r="BO120" s="3"/>
      <c r="BP120" s="3">
        <v>687</v>
      </c>
      <c r="BQ120" s="3">
        <v>6264</v>
      </c>
      <c r="BR120" s="3">
        <v>418</v>
      </c>
      <c r="BS120" s="3"/>
      <c r="BT120" s="3"/>
      <c r="BU120" s="3"/>
      <c r="BV120" s="3"/>
      <c r="BW120" s="3"/>
      <c r="BX120" s="3">
        <v>887</v>
      </c>
      <c r="BY120" s="3"/>
      <c r="BZ120" s="3">
        <v>4</v>
      </c>
      <c r="CA120" s="3"/>
      <c r="CB120" s="3"/>
      <c r="CC120" s="3"/>
      <c r="CD120" s="3"/>
      <c r="CE120" s="3"/>
      <c r="CF120" s="3"/>
      <c r="CG120" s="3">
        <v>2</v>
      </c>
      <c r="CH120" s="3"/>
    </row>
    <row r="121" spans="1:86" x14ac:dyDescent="0.35">
      <c r="A121" s="1">
        <v>45107</v>
      </c>
      <c r="B121" t="s">
        <v>1</v>
      </c>
      <c r="C121" t="s">
        <v>90</v>
      </c>
      <c r="D121" t="s">
        <v>333</v>
      </c>
      <c r="E121" t="s">
        <v>334</v>
      </c>
      <c r="F121" s="3">
        <v>59533</v>
      </c>
      <c r="G121" s="3">
        <v>58730</v>
      </c>
      <c r="H121" s="3"/>
      <c r="I121" s="3"/>
      <c r="J121" s="3">
        <v>7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>
        <v>2</v>
      </c>
      <c r="BQ121" s="3"/>
      <c r="BR121" s="3">
        <v>39327</v>
      </c>
      <c r="BS121" s="3"/>
      <c r="BT121" s="3"/>
      <c r="BU121" s="3"/>
      <c r="BV121" s="3">
        <v>1</v>
      </c>
      <c r="BW121" s="3"/>
      <c r="BX121" s="3">
        <v>14831</v>
      </c>
      <c r="BY121" s="3"/>
      <c r="BZ121" s="3"/>
      <c r="CA121" s="3"/>
      <c r="CB121" s="3"/>
      <c r="CC121" s="3"/>
      <c r="CD121" s="3">
        <v>57425</v>
      </c>
      <c r="CE121" s="3"/>
      <c r="CF121" s="3">
        <v>40</v>
      </c>
      <c r="CG121" s="3">
        <v>45</v>
      </c>
      <c r="CH121" s="3"/>
    </row>
    <row r="122" spans="1:86" x14ac:dyDescent="0.35">
      <c r="A122" s="1">
        <v>45107</v>
      </c>
      <c r="B122" t="s">
        <v>1</v>
      </c>
      <c r="C122" t="s">
        <v>93</v>
      </c>
      <c r="D122" t="s">
        <v>335</v>
      </c>
      <c r="E122" t="s">
        <v>336</v>
      </c>
      <c r="F122" s="3">
        <v>8506</v>
      </c>
      <c r="G122" s="3">
        <v>8080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>
        <v>25</v>
      </c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>
        <v>6870</v>
      </c>
      <c r="BS122" s="3"/>
      <c r="BT122" s="3"/>
      <c r="BU122" s="3"/>
      <c r="BV122" s="3"/>
      <c r="BW122" s="3">
        <v>90</v>
      </c>
      <c r="BX122" s="3">
        <v>2982</v>
      </c>
      <c r="BY122" s="3"/>
      <c r="BZ122" s="3"/>
      <c r="CA122" s="3"/>
      <c r="CB122" s="3"/>
      <c r="CC122" s="3"/>
      <c r="CD122" s="3">
        <v>6859</v>
      </c>
      <c r="CE122" s="3"/>
      <c r="CF122" s="3"/>
      <c r="CG122" s="3"/>
      <c r="CH122" s="3"/>
    </row>
    <row r="123" spans="1:86" x14ac:dyDescent="0.35">
      <c r="A123" s="1">
        <v>45107</v>
      </c>
      <c r="B123" t="s">
        <v>1</v>
      </c>
      <c r="C123" t="s">
        <v>90</v>
      </c>
      <c r="D123" t="s">
        <v>337</v>
      </c>
      <c r="E123" t="s">
        <v>338</v>
      </c>
      <c r="F123" s="3">
        <v>2322</v>
      </c>
      <c r="G123" s="3">
        <v>2160</v>
      </c>
      <c r="H123" s="3"/>
      <c r="I123" s="3"/>
      <c r="J123" s="3"/>
      <c r="K123" s="3"/>
      <c r="L123" s="3"/>
      <c r="M123" s="3">
        <v>1158</v>
      </c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>
        <v>2060</v>
      </c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>
        <v>1658</v>
      </c>
      <c r="BR123" s="3">
        <v>623</v>
      </c>
      <c r="BS123" s="3"/>
      <c r="BT123" s="3"/>
      <c r="BU123" s="3"/>
      <c r="BV123" s="3"/>
      <c r="BW123" s="3"/>
      <c r="BX123" s="3">
        <v>306</v>
      </c>
      <c r="BY123" s="3"/>
      <c r="BZ123" s="3">
        <v>2</v>
      </c>
      <c r="CA123" s="3"/>
      <c r="CB123" s="3"/>
      <c r="CC123" s="3"/>
      <c r="CD123" s="3"/>
      <c r="CE123" s="3"/>
      <c r="CF123" s="3"/>
      <c r="CG123" s="3">
        <v>4</v>
      </c>
      <c r="CH123" s="3"/>
    </row>
    <row r="124" spans="1:86" x14ac:dyDescent="0.35">
      <c r="A124" s="1">
        <v>45107</v>
      </c>
      <c r="B124" t="s">
        <v>1</v>
      </c>
      <c r="C124" t="s">
        <v>90</v>
      </c>
      <c r="D124" t="s">
        <v>339</v>
      </c>
      <c r="E124" t="s">
        <v>340</v>
      </c>
      <c r="F124" s="3">
        <v>5021</v>
      </c>
      <c r="G124" s="3">
        <v>5008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>
        <v>4798</v>
      </c>
      <c r="AA124" s="3"/>
      <c r="AB124" s="3"/>
      <c r="AC124" s="3"/>
      <c r="AD124" s="3"/>
      <c r="AE124" s="3">
        <v>4</v>
      </c>
      <c r="AF124" s="3">
        <v>3</v>
      </c>
      <c r="AG124" s="3"/>
      <c r="AH124" s="3"/>
      <c r="AI124" s="3"/>
      <c r="AJ124" s="3"/>
      <c r="AK124" s="3"/>
      <c r="AL124" s="3"/>
      <c r="AM124" s="3"/>
      <c r="AN124" s="3"/>
      <c r="AO124" s="3"/>
      <c r="AP124" s="3">
        <v>65</v>
      </c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>
        <v>8</v>
      </c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>
        <v>3865</v>
      </c>
      <c r="BQ124" s="3"/>
      <c r="BR124" s="3">
        <v>3280</v>
      </c>
      <c r="BS124" s="3"/>
      <c r="BT124" s="3">
        <v>185</v>
      </c>
      <c r="BU124" s="3"/>
      <c r="BV124" s="3"/>
      <c r="BW124" s="3"/>
      <c r="BX124" s="3">
        <v>657</v>
      </c>
      <c r="BY124" s="3">
        <v>3193</v>
      </c>
      <c r="BZ124" s="3">
        <v>4</v>
      </c>
      <c r="CA124" s="3"/>
      <c r="CB124" s="3"/>
      <c r="CC124" s="3"/>
      <c r="CD124" s="3"/>
      <c r="CE124" s="3"/>
      <c r="CF124" s="3"/>
      <c r="CG124" s="3">
        <v>4882</v>
      </c>
      <c r="CH124" s="3"/>
    </row>
    <row r="125" spans="1:86" x14ac:dyDescent="0.35">
      <c r="A125" s="1">
        <v>45107</v>
      </c>
      <c r="B125" t="s">
        <v>1</v>
      </c>
      <c r="C125" t="s">
        <v>90</v>
      </c>
      <c r="D125" t="s">
        <v>341</v>
      </c>
      <c r="E125" t="s">
        <v>342</v>
      </c>
      <c r="F125" s="3">
        <v>26433</v>
      </c>
      <c r="G125" s="3">
        <v>26427</v>
      </c>
      <c r="H125" s="3"/>
      <c r="I125" s="3"/>
      <c r="J125" s="3"/>
      <c r="K125" s="3"/>
      <c r="L125" s="3"/>
      <c r="M125" s="3">
        <v>24561</v>
      </c>
      <c r="N125" s="3"/>
      <c r="O125" s="3"/>
      <c r="P125" s="3"/>
      <c r="Q125" s="3"/>
      <c r="R125" s="3">
        <v>14724</v>
      </c>
      <c r="S125" s="3"/>
      <c r="T125" s="3"/>
      <c r="U125" s="3"/>
      <c r="V125" s="3">
        <v>25</v>
      </c>
      <c r="W125" s="3"/>
      <c r="X125" s="3"/>
      <c r="Y125" s="3"/>
      <c r="Z125" s="3">
        <v>26336</v>
      </c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>
        <v>22</v>
      </c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>
        <v>25437</v>
      </c>
      <c r="BE125" s="3"/>
      <c r="BF125" s="3"/>
      <c r="BG125" s="3"/>
      <c r="BH125" s="3"/>
      <c r="BI125" s="3">
        <v>5059</v>
      </c>
      <c r="BJ125" s="3"/>
      <c r="BK125" s="3"/>
      <c r="BL125" s="3"/>
      <c r="BM125" s="3"/>
      <c r="BN125" s="3"/>
      <c r="BO125" s="3"/>
      <c r="BP125" s="3">
        <v>13880</v>
      </c>
      <c r="BQ125" s="3"/>
      <c r="BR125" s="3">
        <v>13990</v>
      </c>
      <c r="BS125" s="3"/>
      <c r="BT125" s="3">
        <v>24517</v>
      </c>
      <c r="BU125" s="3"/>
      <c r="BV125" s="3"/>
      <c r="BW125" s="3"/>
      <c r="BX125" s="3">
        <v>2561</v>
      </c>
      <c r="BY125" s="3"/>
      <c r="BZ125" s="3">
        <v>347</v>
      </c>
      <c r="CA125" s="3"/>
      <c r="CB125" s="3"/>
      <c r="CC125" s="3"/>
      <c r="CD125" s="3"/>
      <c r="CE125" s="3">
        <v>25276</v>
      </c>
      <c r="CF125" s="3"/>
      <c r="CG125" s="3">
        <v>7</v>
      </c>
      <c r="CH125" s="3"/>
    </row>
    <row r="126" spans="1:86" x14ac:dyDescent="0.35">
      <c r="A126" s="1">
        <v>45107</v>
      </c>
      <c r="B126" t="s">
        <v>1</v>
      </c>
      <c r="C126" t="s">
        <v>106</v>
      </c>
      <c r="D126" t="s">
        <v>343</v>
      </c>
      <c r="E126" t="s">
        <v>344</v>
      </c>
      <c r="F126" s="3">
        <v>135</v>
      </c>
      <c r="G126" s="3">
        <v>135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>
        <v>121</v>
      </c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>
        <v>94</v>
      </c>
      <c r="BQ126" s="3"/>
      <c r="BR126" s="3">
        <v>11</v>
      </c>
      <c r="BS126" s="3"/>
      <c r="BT126" s="3">
        <v>127</v>
      </c>
      <c r="BU126" s="3"/>
      <c r="BV126" s="3"/>
      <c r="BW126" s="3"/>
      <c r="BX126" s="3">
        <v>51</v>
      </c>
      <c r="BY126" s="3"/>
      <c r="BZ126" s="3">
        <v>3</v>
      </c>
      <c r="CA126" s="3"/>
      <c r="CB126" s="3"/>
      <c r="CC126" s="3"/>
      <c r="CD126" s="3"/>
      <c r="CE126" s="3"/>
      <c r="CF126" s="3"/>
      <c r="CG126" s="3"/>
      <c r="CH126" s="3"/>
    </row>
    <row r="127" spans="1:86" x14ac:dyDescent="0.35">
      <c r="A127" s="1">
        <v>45107</v>
      </c>
      <c r="B127" t="s">
        <v>1</v>
      </c>
      <c r="C127" t="s">
        <v>93</v>
      </c>
      <c r="D127" t="s">
        <v>345</v>
      </c>
      <c r="E127" t="s">
        <v>346</v>
      </c>
      <c r="F127" s="3">
        <v>1377</v>
      </c>
      <c r="G127" s="3">
        <v>1263</v>
      </c>
      <c r="H127" s="3"/>
      <c r="I127" s="3"/>
      <c r="J127" s="3"/>
      <c r="K127" s="3"/>
      <c r="L127" s="3"/>
      <c r="M127" s="3"/>
      <c r="N127" s="3"/>
      <c r="O127" s="3">
        <v>997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>
        <v>4</v>
      </c>
      <c r="BS127" s="3"/>
      <c r="BT127" s="3">
        <v>991</v>
      </c>
      <c r="BU127" s="3"/>
      <c r="BV127" s="3"/>
      <c r="BW127" s="3"/>
      <c r="BX127" s="3">
        <v>224</v>
      </c>
      <c r="BY127" s="3"/>
      <c r="BZ127" s="3"/>
      <c r="CA127" s="3"/>
      <c r="CB127" s="3"/>
      <c r="CC127" s="3"/>
      <c r="CD127" s="3"/>
      <c r="CE127" s="3"/>
      <c r="CF127" s="3"/>
      <c r="CG127" s="3"/>
      <c r="CH127" s="3"/>
    </row>
    <row r="128" spans="1:86" x14ac:dyDescent="0.35">
      <c r="A128" s="1">
        <v>45107</v>
      </c>
      <c r="B128" t="s">
        <v>1</v>
      </c>
      <c r="C128" t="s">
        <v>93</v>
      </c>
      <c r="D128" t="s">
        <v>347</v>
      </c>
      <c r="E128" t="s">
        <v>348</v>
      </c>
      <c r="F128" s="3">
        <v>1749</v>
      </c>
      <c r="G128" s="3">
        <v>1674</v>
      </c>
      <c r="H128" s="3"/>
      <c r="I128" s="3"/>
      <c r="J128" s="3">
        <v>1393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>
        <v>1264</v>
      </c>
      <c r="BS128" s="3"/>
      <c r="BT128" s="3">
        <v>714</v>
      </c>
      <c r="BU128" s="3"/>
      <c r="BV128" s="3"/>
      <c r="BW128" s="3"/>
      <c r="BX128" s="3">
        <v>127</v>
      </c>
      <c r="BY128" s="3"/>
      <c r="BZ128" s="3">
        <v>1</v>
      </c>
      <c r="CA128" s="3"/>
      <c r="CB128" s="3"/>
      <c r="CC128" s="3"/>
      <c r="CD128" s="3"/>
      <c r="CE128" s="3"/>
      <c r="CF128" s="3"/>
      <c r="CG128" s="3"/>
      <c r="CH128" s="3"/>
    </row>
    <row r="129" spans="1:86" x14ac:dyDescent="0.35">
      <c r="A129" s="1">
        <v>45107</v>
      </c>
      <c r="B129" t="s">
        <v>1</v>
      </c>
      <c r="C129" t="s">
        <v>93</v>
      </c>
      <c r="D129" t="s">
        <v>349</v>
      </c>
      <c r="E129" t="s">
        <v>350</v>
      </c>
      <c r="F129" s="3">
        <v>994</v>
      </c>
      <c r="G129" s="3">
        <v>816</v>
      </c>
      <c r="H129" s="3"/>
      <c r="I129" s="3"/>
      <c r="J129" s="3">
        <v>11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>
        <v>377</v>
      </c>
      <c r="BS129" s="3"/>
      <c r="BT129" s="3">
        <v>740</v>
      </c>
      <c r="BU129" s="3"/>
      <c r="BV129" s="3"/>
      <c r="BW129" s="3"/>
      <c r="BX129" s="3">
        <v>1</v>
      </c>
      <c r="BY129" s="3"/>
      <c r="BZ129" s="3"/>
      <c r="CA129" s="3"/>
      <c r="CB129" s="3"/>
      <c r="CC129" s="3"/>
      <c r="CD129" s="3"/>
      <c r="CE129" s="3"/>
      <c r="CF129" s="3"/>
      <c r="CG129" s="3"/>
      <c r="CH129" s="3"/>
    </row>
    <row r="130" spans="1:86" x14ac:dyDescent="0.35">
      <c r="A130" s="1">
        <v>45107</v>
      </c>
      <c r="B130" t="s">
        <v>1</v>
      </c>
      <c r="C130" t="s">
        <v>93</v>
      </c>
      <c r="D130" t="s">
        <v>351</v>
      </c>
      <c r="E130" t="s">
        <v>352</v>
      </c>
      <c r="F130" s="3">
        <v>403</v>
      </c>
      <c r="G130" s="3">
        <v>344</v>
      </c>
      <c r="H130" s="3"/>
      <c r="I130" s="3"/>
      <c r="J130" s="3">
        <v>236</v>
      </c>
      <c r="K130" s="3"/>
      <c r="L130" s="3"/>
      <c r="M130" s="3">
        <v>19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>
        <v>267</v>
      </c>
      <c r="BS130" s="3"/>
      <c r="BT130" s="3">
        <v>65</v>
      </c>
      <c r="BU130" s="3"/>
      <c r="BV130" s="3"/>
      <c r="BW130" s="3"/>
      <c r="BX130" s="3"/>
      <c r="BY130" s="3"/>
      <c r="BZ130" s="3"/>
      <c r="CA130" s="3"/>
      <c r="CB130" s="3"/>
      <c r="CC130" s="3">
        <v>34</v>
      </c>
      <c r="CD130" s="3"/>
      <c r="CE130" s="3"/>
      <c r="CF130" s="3"/>
      <c r="CG130" s="3"/>
      <c r="CH130" s="3"/>
    </row>
    <row r="131" spans="1:86" x14ac:dyDescent="0.35">
      <c r="A131" s="1">
        <v>45107</v>
      </c>
      <c r="B131" t="s">
        <v>1</v>
      </c>
      <c r="C131" t="s">
        <v>106</v>
      </c>
      <c r="D131" t="s">
        <v>353</v>
      </c>
      <c r="E131" t="s">
        <v>354</v>
      </c>
      <c r="F131" s="3">
        <v>14811</v>
      </c>
      <c r="G131" s="3">
        <v>14339</v>
      </c>
      <c r="H131" s="3"/>
      <c r="I131" s="3"/>
      <c r="J131" s="3">
        <v>2902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>
        <v>10647</v>
      </c>
      <c r="BS131" s="3"/>
      <c r="BT131" s="3"/>
      <c r="BU131" s="3"/>
      <c r="BV131" s="3"/>
      <c r="BW131" s="3">
        <v>216</v>
      </c>
      <c r="BX131" s="3">
        <v>4054</v>
      </c>
      <c r="BY131" s="3"/>
      <c r="BZ131" s="3">
        <v>466</v>
      </c>
      <c r="CA131" s="3"/>
      <c r="CB131" s="3"/>
      <c r="CC131" s="3"/>
      <c r="CD131" s="3">
        <v>10271</v>
      </c>
      <c r="CE131" s="3"/>
      <c r="CF131" s="3"/>
      <c r="CG131" s="3"/>
      <c r="CH131" s="3"/>
    </row>
    <row r="132" spans="1:86" x14ac:dyDescent="0.35">
      <c r="A132" s="1">
        <v>45107</v>
      </c>
      <c r="B132" t="s">
        <v>1</v>
      </c>
      <c r="C132" t="s">
        <v>90</v>
      </c>
      <c r="D132" t="s">
        <v>355</v>
      </c>
      <c r="E132" t="s">
        <v>356</v>
      </c>
      <c r="F132" s="3">
        <v>1590</v>
      </c>
      <c r="G132" s="3">
        <v>1343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>
        <v>662</v>
      </c>
      <c r="S132" s="3"/>
      <c r="T132" s="3"/>
      <c r="U132" s="3"/>
      <c r="V132" s="3"/>
      <c r="W132" s="3"/>
      <c r="X132" s="3"/>
      <c r="Y132" s="3"/>
      <c r="Z132" s="3"/>
      <c r="AA132" s="3"/>
      <c r="AB132" s="3">
        <v>1079</v>
      </c>
      <c r="AC132" s="3"/>
      <c r="AD132" s="3"/>
      <c r="AE132" s="3"/>
      <c r="AF132" s="3"/>
      <c r="AG132" s="3"/>
      <c r="AH132" s="3"/>
      <c r="AI132" s="3"/>
      <c r="AJ132" s="3"/>
      <c r="AK132" s="3">
        <v>796</v>
      </c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>
        <v>820</v>
      </c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>
        <v>515</v>
      </c>
      <c r="BS132" s="3"/>
      <c r="BT132" s="3"/>
      <c r="BU132" s="3"/>
      <c r="BV132" s="3"/>
      <c r="BW132" s="3"/>
      <c r="BX132" s="3">
        <v>340</v>
      </c>
      <c r="BY132" s="3"/>
      <c r="BZ132" s="3">
        <v>10</v>
      </c>
      <c r="CA132" s="3"/>
      <c r="CB132" s="3"/>
      <c r="CC132" s="3"/>
      <c r="CD132" s="3"/>
      <c r="CE132" s="3"/>
      <c r="CF132" s="3"/>
      <c r="CG132" s="3"/>
      <c r="CH132" s="3"/>
    </row>
    <row r="133" spans="1:86" x14ac:dyDescent="0.35">
      <c r="A133" s="1">
        <v>45107</v>
      </c>
      <c r="B133" t="s">
        <v>1</v>
      </c>
      <c r="C133" t="s">
        <v>106</v>
      </c>
      <c r="D133" t="s">
        <v>357</v>
      </c>
      <c r="E133" t="s">
        <v>358</v>
      </c>
      <c r="F133" s="3">
        <v>3841</v>
      </c>
      <c r="G133" s="3">
        <v>3837</v>
      </c>
      <c r="H133" s="3"/>
      <c r="I133" s="3">
        <v>1743</v>
      </c>
      <c r="J133" s="3"/>
      <c r="K133" s="3">
        <v>1615</v>
      </c>
      <c r="L133" s="3"/>
      <c r="M133" s="3">
        <v>2293</v>
      </c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>
        <v>54</v>
      </c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>
        <v>10</v>
      </c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>
        <v>3763</v>
      </c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>
        <v>3655</v>
      </c>
      <c r="BQ133" s="3"/>
      <c r="BR133" s="3">
        <v>145</v>
      </c>
      <c r="BS133" s="3"/>
      <c r="BT133" s="3">
        <v>3821</v>
      </c>
      <c r="BU133" s="3"/>
      <c r="BV133" s="3"/>
      <c r="BW133" s="3"/>
      <c r="BX133" s="3">
        <v>2305</v>
      </c>
      <c r="BY133" s="3"/>
      <c r="BZ133" s="3">
        <v>23</v>
      </c>
      <c r="CA133" s="3"/>
      <c r="CB133" s="3"/>
      <c r="CC133" s="3"/>
      <c r="CD133" s="3"/>
      <c r="CE133" s="3">
        <v>4</v>
      </c>
      <c r="CF133" s="3"/>
      <c r="CG133" s="3"/>
      <c r="CH133" s="3"/>
    </row>
    <row r="134" spans="1:86" x14ac:dyDescent="0.35">
      <c r="A134" s="1">
        <v>45107</v>
      </c>
      <c r="B134" t="s">
        <v>1</v>
      </c>
      <c r="C134" t="s">
        <v>90</v>
      </c>
      <c r="D134" t="s">
        <v>359</v>
      </c>
      <c r="E134" t="s">
        <v>360</v>
      </c>
      <c r="F134" s="3">
        <v>14921</v>
      </c>
      <c r="G134" s="3">
        <v>13818</v>
      </c>
      <c r="H134" s="3"/>
      <c r="I134" s="3"/>
      <c r="J134" s="3">
        <v>12021</v>
      </c>
      <c r="K134" s="3"/>
      <c r="L134" s="3"/>
      <c r="M134" s="3"/>
      <c r="N134" s="3"/>
      <c r="O134" s="3"/>
      <c r="P134" s="3"/>
      <c r="Q134" s="3"/>
      <c r="R134" s="3"/>
      <c r="S134" s="3"/>
      <c r="T134" s="3">
        <v>332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>
        <v>2066</v>
      </c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>
        <v>9504</v>
      </c>
      <c r="BS134" s="3"/>
      <c r="BT134" s="3"/>
      <c r="BU134" s="3"/>
      <c r="BV134" s="3"/>
      <c r="BW134" s="3"/>
      <c r="BX134" s="3">
        <v>3522</v>
      </c>
      <c r="BY134" s="3"/>
      <c r="BZ134" s="3">
        <v>13</v>
      </c>
      <c r="CA134" s="3"/>
      <c r="CB134" s="3"/>
      <c r="CC134" s="3"/>
      <c r="CD134" s="3"/>
      <c r="CE134" s="3"/>
      <c r="CF134" s="3"/>
      <c r="CG134" s="3"/>
      <c r="CH134" s="3"/>
    </row>
    <row r="135" spans="1:86" x14ac:dyDescent="0.35">
      <c r="A135" s="1">
        <v>45107</v>
      </c>
      <c r="B135" t="s">
        <v>1</v>
      </c>
      <c r="C135" t="s">
        <v>90</v>
      </c>
      <c r="D135" t="s">
        <v>361</v>
      </c>
      <c r="E135" t="s">
        <v>362</v>
      </c>
      <c r="F135" s="3">
        <v>2759</v>
      </c>
      <c r="G135" s="3">
        <v>2712</v>
      </c>
      <c r="H135" s="3"/>
      <c r="I135" s="3"/>
      <c r="J135" s="3">
        <v>2411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>
        <v>2333</v>
      </c>
      <c r="BS135" s="3"/>
      <c r="BT135" s="3"/>
      <c r="BU135" s="3"/>
      <c r="BV135" s="3"/>
      <c r="BW135" s="3"/>
      <c r="BX135" s="3">
        <v>271</v>
      </c>
      <c r="BY135" s="3"/>
      <c r="BZ135" s="3">
        <v>1</v>
      </c>
      <c r="CA135" s="3"/>
      <c r="CB135" s="3"/>
      <c r="CC135" s="3"/>
      <c r="CD135" s="3"/>
      <c r="CE135" s="3"/>
      <c r="CF135" s="3"/>
      <c r="CG135" s="3"/>
      <c r="CH135" s="3"/>
    </row>
    <row r="136" spans="1:86" x14ac:dyDescent="0.35">
      <c r="A136" s="1">
        <v>45107</v>
      </c>
      <c r="B136" t="s">
        <v>1</v>
      </c>
      <c r="C136" t="s">
        <v>90</v>
      </c>
      <c r="D136" t="s">
        <v>363</v>
      </c>
      <c r="E136" t="s">
        <v>364</v>
      </c>
      <c r="F136" s="3">
        <v>14150</v>
      </c>
      <c r="G136" s="3">
        <v>13816</v>
      </c>
      <c r="H136" s="3"/>
      <c r="I136" s="3"/>
      <c r="J136" s="3">
        <v>13308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>
        <v>10058</v>
      </c>
      <c r="BS136" s="3"/>
      <c r="BT136" s="3"/>
      <c r="BU136" s="3"/>
      <c r="BV136" s="3">
        <v>1</v>
      </c>
      <c r="BW136" s="3"/>
      <c r="BX136" s="3">
        <v>2213</v>
      </c>
      <c r="BY136" s="3"/>
      <c r="BZ136" s="3">
        <v>17</v>
      </c>
      <c r="CA136" s="3"/>
      <c r="CB136" s="3"/>
      <c r="CC136" s="3"/>
      <c r="CD136" s="3">
        <v>84</v>
      </c>
      <c r="CE136" s="3"/>
      <c r="CF136" s="3"/>
      <c r="CG136" s="3"/>
      <c r="CH136" s="3"/>
    </row>
    <row r="137" spans="1:86" x14ac:dyDescent="0.35">
      <c r="A137" s="1">
        <v>45107</v>
      </c>
      <c r="B137" t="s">
        <v>1</v>
      </c>
      <c r="C137" t="s">
        <v>90</v>
      </c>
      <c r="D137" t="s">
        <v>365</v>
      </c>
      <c r="E137" t="s">
        <v>366</v>
      </c>
      <c r="F137" s="3">
        <v>976</v>
      </c>
      <c r="G137" s="3">
        <v>838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>
        <v>45</v>
      </c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>
        <v>1</v>
      </c>
      <c r="AQ137" s="3"/>
      <c r="AR137" s="3"/>
      <c r="AS137" s="3"/>
      <c r="AT137" s="3">
        <v>45</v>
      </c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>
        <v>782</v>
      </c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>
        <v>468</v>
      </c>
      <c r="BR137" s="3">
        <v>26</v>
      </c>
      <c r="BS137" s="3"/>
      <c r="BT137" s="3"/>
      <c r="BU137" s="3"/>
      <c r="BV137" s="3"/>
      <c r="BW137" s="3"/>
      <c r="BX137" s="3">
        <v>119</v>
      </c>
      <c r="BY137" s="3"/>
      <c r="BZ137" s="3"/>
      <c r="CA137" s="3"/>
      <c r="CB137" s="3"/>
      <c r="CC137" s="3"/>
      <c r="CD137" s="3"/>
      <c r="CE137" s="3"/>
      <c r="CF137" s="3"/>
      <c r="CG137" s="3"/>
      <c r="CH137" s="3"/>
    </row>
    <row r="138" spans="1:86" x14ac:dyDescent="0.35">
      <c r="A138" s="1">
        <v>45107</v>
      </c>
      <c r="B138" t="s">
        <v>1</v>
      </c>
      <c r="C138" t="s">
        <v>90</v>
      </c>
      <c r="D138" t="s">
        <v>367</v>
      </c>
      <c r="E138" t="s">
        <v>368</v>
      </c>
      <c r="F138" s="3">
        <v>9576</v>
      </c>
      <c r="G138" s="3">
        <v>8845</v>
      </c>
      <c r="H138" s="3"/>
      <c r="I138" s="3"/>
      <c r="J138" s="3">
        <v>7954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>
        <v>7</v>
      </c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>
        <v>1</v>
      </c>
      <c r="BP138" s="3"/>
      <c r="BQ138" s="3"/>
      <c r="BR138" s="3">
        <v>6149</v>
      </c>
      <c r="BS138" s="3"/>
      <c r="BT138" s="3"/>
      <c r="BU138" s="3"/>
      <c r="BV138" s="3"/>
      <c r="BW138" s="3"/>
      <c r="BX138" s="3">
        <v>1225</v>
      </c>
      <c r="BY138" s="3"/>
      <c r="BZ138" s="3">
        <v>16</v>
      </c>
      <c r="CA138" s="3"/>
      <c r="CB138" s="3"/>
      <c r="CC138" s="3"/>
      <c r="CD138" s="3"/>
      <c r="CE138" s="3"/>
      <c r="CF138" s="3"/>
      <c r="CG138" s="3"/>
      <c r="CH138" s="3"/>
    </row>
    <row r="139" spans="1:86" x14ac:dyDescent="0.35">
      <c r="A139" s="1">
        <v>45107</v>
      </c>
      <c r="B139" t="s">
        <v>1</v>
      </c>
      <c r="C139" t="s">
        <v>90</v>
      </c>
      <c r="D139" t="s">
        <v>369</v>
      </c>
      <c r="E139" t="s">
        <v>370</v>
      </c>
      <c r="F139" s="3">
        <v>35342</v>
      </c>
      <c r="G139" s="3">
        <v>35292</v>
      </c>
      <c r="H139" s="3"/>
      <c r="I139" s="3"/>
      <c r="J139" s="3">
        <v>3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>
        <v>2533</v>
      </c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>
        <v>23612</v>
      </c>
      <c r="BS139" s="3"/>
      <c r="BT139" s="3"/>
      <c r="BU139" s="3"/>
      <c r="BV139" s="3">
        <v>1</v>
      </c>
      <c r="BW139" s="3">
        <v>2181</v>
      </c>
      <c r="BX139" s="3">
        <v>13482</v>
      </c>
      <c r="BY139" s="3"/>
      <c r="BZ139" s="3"/>
      <c r="CA139" s="3"/>
      <c r="CB139" s="3"/>
      <c r="CC139" s="3"/>
      <c r="CD139" s="3">
        <v>35049</v>
      </c>
      <c r="CE139" s="3"/>
      <c r="CF139" s="3">
        <v>9</v>
      </c>
      <c r="CG139" s="3"/>
      <c r="CH139" s="3"/>
    </row>
    <row r="140" spans="1:86" x14ac:dyDescent="0.35">
      <c r="A140" s="1">
        <v>45107</v>
      </c>
      <c r="B140" t="s">
        <v>1</v>
      </c>
      <c r="C140" t="s">
        <v>106</v>
      </c>
      <c r="D140" t="s">
        <v>371</v>
      </c>
      <c r="E140" t="s">
        <v>372</v>
      </c>
      <c r="F140" s="3">
        <v>1571</v>
      </c>
      <c r="G140" s="3">
        <v>995</v>
      </c>
      <c r="H140" s="3"/>
      <c r="I140" s="3"/>
      <c r="J140" s="3">
        <v>437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>
        <v>830</v>
      </c>
      <c r="BS140" s="3"/>
      <c r="BT140" s="3"/>
      <c r="BU140" s="3"/>
      <c r="BV140" s="3"/>
      <c r="BW140" s="3"/>
      <c r="BX140" s="3">
        <v>213</v>
      </c>
      <c r="BY140" s="3"/>
      <c r="BZ140" s="3"/>
      <c r="CA140" s="3"/>
      <c r="CB140" s="3"/>
      <c r="CC140" s="3"/>
      <c r="CD140" s="3"/>
      <c r="CE140" s="3"/>
      <c r="CF140" s="3"/>
      <c r="CG140" s="3"/>
      <c r="CH140" s="3"/>
    </row>
    <row r="141" spans="1:86" x14ac:dyDescent="0.35">
      <c r="A141" s="1">
        <v>45107</v>
      </c>
      <c r="B141" t="s">
        <v>1</v>
      </c>
      <c r="C141" t="s">
        <v>93</v>
      </c>
      <c r="D141" t="s">
        <v>373</v>
      </c>
      <c r="E141" t="s">
        <v>374</v>
      </c>
      <c r="F141" s="3">
        <v>1168</v>
      </c>
      <c r="G141" s="3">
        <v>940</v>
      </c>
      <c r="H141" s="3"/>
      <c r="I141" s="3"/>
      <c r="J141" s="3">
        <v>525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>
        <v>634</v>
      </c>
      <c r="BS141" s="3"/>
      <c r="BT141" s="3">
        <v>376</v>
      </c>
      <c r="BU141" s="3"/>
      <c r="BV141" s="3"/>
      <c r="BW141" s="3"/>
      <c r="BX141" s="3">
        <v>189</v>
      </c>
      <c r="BY141" s="3"/>
      <c r="BZ141" s="3">
        <v>1</v>
      </c>
      <c r="CA141" s="3"/>
      <c r="CB141" s="3"/>
      <c r="CC141" s="3"/>
      <c r="CD141" s="3"/>
      <c r="CE141" s="3"/>
      <c r="CF141" s="3"/>
      <c r="CG141" s="3"/>
      <c r="CH141" s="3"/>
    </row>
    <row r="142" spans="1:86" x14ac:dyDescent="0.35">
      <c r="A142" s="1">
        <v>45107</v>
      </c>
      <c r="B142" t="s">
        <v>1</v>
      </c>
      <c r="C142" t="s">
        <v>90</v>
      </c>
      <c r="D142" t="s">
        <v>375</v>
      </c>
      <c r="E142" t="s">
        <v>376</v>
      </c>
      <c r="F142" s="3">
        <v>7167</v>
      </c>
      <c r="G142" s="3">
        <v>7079</v>
      </c>
      <c r="H142" s="3"/>
      <c r="I142" s="3"/>
      <c r="J142" s="3">
        <v>2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>
        <v>6407</v>
      </c>
      <c r="BS142" s="3"/>
      <c r="BT142" s="3">
        <v>14</v>
      </c>
      <c r="BU142" s="3"/>
      <c r="BV142" s="3">
        <v>1</v>
      </c>
      <c r="BW142" s="3"/>
      <c r="BX142" s="3">
        <v>2952</v>
      </c>
      <c r="BY142" s="3"/>
      <c r="BZ142" s="3"/>
      <c r="CA142" s="3"/>
      <c r="CB142" s="3"/>
      <c r="CC142" s="3"/>
      <c r="CD142" s="3">
        <v>6279</v>
      </c>
      <c r="CE142" s="3"/>
      <c r="CF142" s="3">
        <v>1</v>
      </c>
      <c r="CG142" s="3"/>
      <c r="CH142" s="3"/>
    </row>
    <row r="143" spans="1:86" x14ac:dyDescent="0.35">
      <c r="A143" s="1">
        <v>45107</v>
      </c>
      <c r="B143" t="s">
        <v>1</v>
      </c>
      <c r="C143" t="s">
        <v>180</v>
      </c>
      <c r="D143" t="s">
        <v>377</v>
      </c>
      <c r="E143" t="s">
        <v>378</v>
      </c>
      <c r="F143" s="3">
        <v>180</v>
      </c>
      <c r="G143" s="3">
        <v>17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>
        <v>2</v>
      </c>
      <c r="BS143" s="3"/>
      <c r="BT143" s="3">
        <v>17</v>
      </c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</row>
    <row r="144" spans="1:86" x14ac:dyDescent="0.35">
      <c r="A144" s="1">
        <v>45107</v>
      </c>
      <c r="B144" t="s">
        <v>1</v>
      </c>
      <c r="C144" t="s">
        <v>90</v>
      </c>
      <c r="D144" t="s">
        <v>379</v>
      </c>
      <c r="E144" t="s">
        <v>380</v>
      </c>
      <c r="F144" s="3">
        <v>48037</v>
      </c>
      <c r="G144" s="3">
        <v>47965</v>
      </c>
      <c r="H144" s="3"/>
      <c r="I144" s="3"/>
      <c r="J144" s="3">
        <v>16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>
        <v>4</v>
      </c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>
        <v>1</v>
      </c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>
        <v>38421</v>
      </c>
      <c r="BS144" s="3"/>
      <c r="BT144" s="3"/>
      <c r="BU144" s="3"/>
      <c r="BV144" s="3"/>
      <c r="BW144" s="3"/>
      <c r="BX144" s="3">
        <v>18556</v>
      </c>
      <c r="BY144" s="3"/>
      <c r="BZ144" s="3"/>
      <c r="CA144" s="3"/>
      <c r="CB144" s="3"/>
      <c r="CC144" s="3"/>
      <c r="CD144" s="3">
        <v>47522</v>
      </c>
      <c r="CE144" s="3"/>
      <c r="CF144" s="3">
        <v>34</v>
      </c>
      <c r="CG144" s="3"/>
      <c r="CH144" s="3"/>
    </row>
    <row r="145" spans="1:86" x14ac:dyDescent="0.35">
      <c r="A145" s="1">
        <v>45107</v>
      </c>
      <c r="B145" t="s">
        <v>1</v>
      </c>
      <c r="C145" t="s">
        <v>90</v>
      </c>
      <c r="D145" t="s">
        <v>381</v>
      </c>
      <c r="E145" t="s">
        <v>382</v>
      </c>
      <c r="F145" s="3">
        <v>6841</v>
      </c>
      <c r="G145" s="3">
        <v>5886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>
        <v>11</v>
      </c>
      <c r="BN145" s="3"/>
      <c r="BO145" s="3"/>
      <c r="BP145" s="3"/>
      <c r="BQ145" s="3"/>
      <c r="BR145" s="3">
        <v>3603</v>
      </c>
      <c r="BS145" s="3"/>
      <c r="BT145" s="3">
        <v>624</v>
      </c>
      <c r="BU145" s="3"/>
      <c r="BV145" s="3"/>
      <c r="BW145" s="3"/>
      <c r="BX145" s="3">
        <v>528</v>
      </c>
      <c r="BY145" s="3"/>
      <c r="BZ145" s="3"/>
      <c r="CA145" s="3"/>
      <c r="CB145" s="3"/>
      <c r="CC145" s="3"/>
      <c r="CD145" s="3">
        <v>4669</v>
      </c>
      <c r="CE145" s="3"/>
      <c r="CF145" s="3"/>
      <c r="CG145" s="3"/>
      <c r="CH145" s="3"/>
    </row>
    <row r="146" spans="1:86" x14ac:dyDescent="0.35">
      <c r="A146" s="1">
        <v>45107</v>
      </c>
      <c r="B146" t="s">
        <v>1</v>
      </c>
      <c r="C146" t="s">
        <v>90</v>
      </c>
      <c r="D146" t="s">
        <v>383</v>
      </c>
      <c r="E146" t="s">
        <v>384</v>
      </c>
      <c r="F146" s="3">
        <v>2710</v>
      </c>
      <c r="G146" s="3">
        <v>1680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>
        <v>56</v>
      </c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>
        <v>1195</v>
      </c>
      <c r="BS146" s="3"/>
      <c r="BT146" s="3"/>
      <c r="BU146" s="3"/>
      <c r="BV146" s="3"/>
      <c r="BW146" s="3"/>
      <c r="BX146" s="3">
        <v>268</v>
      </c>
      <c r="BY146" s="3"/>
      <c r="BZ146" s="3"/>
      <c r="CA146" s="3"/>
      <c r="CB146" s="3"/>
      <c r="CC146" s="3"/>
      <c r="CD146" s="3">
        <v>989</v>
      </c>
      <c r="CE146" s="3"/>
      <c r="CF146" s="3"/>
      <c r="CG146" s="3"/>
      <c r="CH146" s="3"/>
    </row>
    <row r="147" spans="1:86" x14ac:dyDescent="0.35">
      <c r="A147" s="1">
        <v>45107</v>
      </c>
      <c r="B147" t="s">
        <v>1</v>
      </c>
      <c r="C147" t="s">
        <v>93</v>
      </c>
      <c r="D147" t="s">
        <v>385</v>
      </c>
      <c r="E147" t="s">
        <v>386</v>
      </c>
      <c r="F147" s="3">
        <v>1769</v>
      </c>
      <c r="G147" s="3">
        <v>1731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>
        <v>46</v>
      </c>
      <c r="AL147" s="3"/>
      <c r="AM147" s="3"/>
      <c r="AN147" s="3"/>
      <c r="AO147" s="3"/>
      <c r="AP147" s="3">
        <v>49</v>
      </c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>
        <v>652</v>
      </c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>
        <v>526</v>
      </c>
      <c r="BQ147" s="3">
        <v>103</v>
      </c>
      <c r="BR147" s="3">
        <v>558</v>
      </c>
      <c r="BS147" s="3"/>
      <c r="BT147" s="3"/>
      <c r="BU147" s="3"/>
      <c r="BV147" s="3"/>
      <c r="BW147" s="3"/>
      <c r="BX147" s="3">
        <v>239</v>
      </c>
      <c r="BY147" s="3"/>
      <c r="BZ147" s="3">
        <v>3</v>
      </c>
      <c r="CA147" s="3"/>
      <c r="CB147" s="3">
        <v>1656</v>
      </c>
      <c r="CC147" s="3"/>
      <c r="CD147" s="3"/>
      <c r="CE147" s="3"/>
      <c r="CF147" s="3"/>
      <c r="CG147" s="3">
        <v>778</v>
      </c>
      <c r="CH147" s="3"/>
    </row>
    <row r="148" spans="1:86" x14ac:dyDescent="0.35">
      <c r="A148" s="1">
        <v>45107</v>
      </c>
      <c r="B148" t="s">
        <v>1</v>
      </c>
      <c r="C148" t="s">
        <v>106</v>
      </c>
      <c r="D148" t="s">
        <v>387</v>
      </c>
      <c r="E148" t="s">
        <v>388</v>
      </c>
      <c r="F148" s="3">
        <v>146</v>
      </c>
      <c r="G148" s="3">
        <v>130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>
        <v>5</v>
      </c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>
        <v>14</v>
      </c>
      <c r="BQ148" s="3"/>
      <c r="BR148" s="3">
        <v>8</v>
      </c>
      <c r="BS148" s="3"/>
      <c r="BT148" s="3">
        <v>127</v>
      </c>
      <c r="BU148" s="3"/>
      <c r="BV148" s="3"/>
      <c r="BW148" s="3"/>
      <c r="BX148" s="3">
        <v>44</v>
      </c>
      <c r="BY148" s="3"/>
      <c r="BZ148" s="3"/>
      <c r="CA148" s="3"/>
      <c r="CB148" s="3"/>
      <c r="CC148" s="3"/>
      <c r="CD148" s="3"/>
      <c r="CE148" s="3"/>
      <c r="CF148" s="3"/>
      <c r="CG148" s="3"/>
      <c r="CH148" s="3"/>
    </row>
    <row r="149" spans="1:86" x14ac:dyDescent="0.35">
      <c r="A149" s="1">
        <v>45107</v>
      </c>
      <c r="B149" t="s">
        <v>1</v>
      </c>
      <c r="C149" t="s">
        <v>93</v>
      </c>
      <c r="D149" t="s">
        <v>389</v>
      </c>
      <c r="E149" t="s">
        <v>390</v>
      </c>
      <c r="F149" s="3">
        <v>1611</v>
      </c>
      <c r="G149" s="3">
        <v>1378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>
        <v>1087</v>
      </c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>
        <v>173</v>
      </c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>
        <v>975</v>
      </c>
      <c r="BQ149" s="3"/>
      <c r="BR149" s="3">
        <v>1014</v>
      </c>
      <c r="BS149" s="3"/>
      <c r="BT149" s="3"/>
      <c r="BU149" s="3"/>
      <c r="BV149" s="3"/>
      <c r="BW149" s="3"/>
      <c r="BX149" s="3">
        <v>348</v>
      </c>
      <c r="BY149" s="3"/>
      <c r="BZ149" s="3">
        <v>16</v>
      </c>
      <c r="CA149" s="3"/>
      <c r="CB149" s="3"/>
      <c r="CC149" s="3"/>
      <c r="CD149" s="3"/>
      <c r="CE149" s="3"/>
      <c r="CF149" s="3">
        <v>1</v>
      </c>
      <c r="CG149" s="3"/>
      <c r="CH149" s="3"/>
    </row>
    <row r="150" spans="1:86" x14ac:dyDescent="0.35">
      <c r="A150" s="1">
        <v>45107</v>
      </c>
      <c r="B150" t="s">
        <v>1</v>
      </c>
      <c r="C150" t="s">
        <v>93</v>
      </c>
      <c r="D150" t="s">
        <v>391</v>
      </c>
      <c r="E150" t="s">
        <v>392</v>
      </c>
      <c r="F150" s="3">
        <v>2257</v>
      </c>
      <c r="G150" s="3">
        <v>2257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>
        <v>2202</v>
      </c>
      <c r="AF150" s="3">
        <v>2175</v>
      </c>
      <c r="AG150" s="3"/>
      <c r="AH150" s="3"/>
      <c r="AI150" s="3"/>
      <c r="AJ150" s="3"/>
      <c r="AK150" s="3"/>
      <c r="AL150" s="3"/>
      <c r="AM150" s="3"/>
      <c r="AN150" s="3"/>
      <c r="AO150" s="3"/>
      <c r="AP150" s="3">
        <v>128</v>
      </c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>
        <v>668</v>
      </c>
      <c r="BQ150" s="3"/>
      <c r="BR150" s="3">
        <v>385</v>
      </c>
      <c r="BS150" s="3"/>
      <c r="BT150" s="3">
        <v>1293</v>
      </c>
      <c r="BU150" s="3"/>
      <c r="BV150" s="3"/>
      <c r="BW150" s="3"/>
      <c r="BX150" s="3">
        <v>448</v>
      </c>
      <c r="BY150" s="3"/>
      <c r="BZ150" s="3"/>
      <c r="CA150" s="3"/>
      <c r="CB150" s="3"/>
      <c r="CC150" s="3"/>
      <c r="CD150" s="3"/>
      <c r="CE150" s="3"/>
      <c r="CF150" s="3"/>
      <c r="CG150" s="3">
        <v>2240</v>
      </c>
      <c r="CH150" s="3"/>
    </row>
    <row r="151" spans="1:86" x14ac:dyDescent="0.35">
      <c r="A151" s="1">
        <v>45107</v>
      </c>
      <c r="B151" t="s">
        <v>1</v>
      </c>
      <c r="C151" t="s">
        <v>93</v>
      </c>
      <c r="D151" t="s">
        <v>393</v>
      </c>
      <c r="E151" t="s">
        <v>394</v>
      </c>
      <c r="F151" s="3">
        <v>3043</v>
      </c>
      <c r="G151" s="3">
        <v>2826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>
        <v>2383</v>
      </c>
      <c r="BS151" s="3"/>
      <c r="BT151" s="3">
        <v>2091</v>
      </c>
      <c r="BU151" s="3"/>
      <c r="BV151" s="3"/>
      <c r="BW151" s="3"/>
      <c r="BX151" s="3">
        <v>302</v>
      </c>
      <c r="BY151" s="3"/>
      <c r="BZ151" s="3">
        <v>29</v>
      </c>
      <c r="CA151" s="3"/>
      <c r="CB151" s="3"/>
      <c r="CC151" s="3"/>
      <c r="CD151" s="3">
        <v>2094</v>
      </c>
      <c r="CE151" s="3"/>
      <c r="CF151" s="3"/>
      <c r="CG151" s="3"/>
      <c r="CH151" s="3"/>
    </row>
    <row r="152" spans="1:86" x14ac:dyDescent="0.35">
      <c r="A152" s="1">
        <v>45107</v>
      </c>
      <c r="B152" t="s">
        <v>1</v>
      </c>
      <c r="C152" t="s">
        <v>93</v>
      </c>
      <c r="D152" t="s">
        <v>395</v>
      </c>
      <c r="E152" t="s">
        <v>396</v>
      </c>
      <c r="F152" s="3">
        <v>1461</v>
      </c>
      <c r="G152" s="3">
        <v>1302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>
        <v>31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>
        <v>759</v>
      </c>
      <c r="BS152" s="3"/>
      <c r="BT152" s="3">
        <v>1126</v>
      </c>
      <c r="BU152" s="3"/>
      <c r="BV152" s="3"/>
      <c r="BW152" s="3"/>
      <c r="BX152" s="3">
        <v>200</v>
      </c>
      <c r="BY152" s="3"/>
      <c r="BZ152" s="3">
        <v>31</v>
      </c>
      <c r="CA152" s="3"/>
      <c r="CB152" s="3"/>
      <c r="CC152" s="3"/>
      <c r="CD152" s="3">
        <v>953</v>
      </c>
      <c r="CE152" s="3"/>
      <c r="CF152" s="3"/>
      <c r="CG152" s="3"/>
      <c r="CH152" s="3"/>
    </row>
    <row r="153" spans="1:86" x14ac:dyDescent="0.35">
      <c r="A153" s="1">
        <v>45107</v>
      </c>
      <c r="B153" t="s">
        <v>1</v>
      </c>
      <c r="C153" t="s">
        <v>90</v>
      </c>
      <c r="D153" t="s">
        <v>397</v>
      </c>
      <c r="E153" t="s">
        <v>398</v>
      </c>
      <c r="F153" s="3">
        <v>14195</v>
      </c>
      <c r="G153" s="3">
        <v>13571</v>
      </c>
      <c r="H153" s="3"/>
      <c r="I153" s="3"/>
      <c r="J153" s="3">
        <v>10588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>
        <v>9695</v>
      </c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>
        <v>10786</v>
      </c>
      <c r="BS153" s="3"/>
      <c r="BT153" s="3"/>
      <c r="BU153" s="3"/>
      <c r="BV153" s="3"/>
      <c r="BW153" s="3"/>
      <c r="BX153" s="3">
        <v>2525</v>
      </c>
      <c r="BY153" s="3"/>
      <c r="BZ153" s="3">
        <v>262</v>
      </c>
      <c r="CA153" s="3"/>
      <c r="CB153" s="3"/>
      <c r="CC153" s="3"/>
      <c r="CD153" s="3"/>
      <c r="CE153" s="3"/>
      <c r="CF153" s="3"/>
      <c r="CG153" s="3"/>
      <c r="CH153" s="3"/>
    </row>
    <row r="154" spans="1:86" x14ac:dyDescent="0.35">
      <c r="A154" s="1">
        <v>45107</v>
      </c>
      <c r="B154" t="s">
        <v>1</v>
      </c>
      <c r="C154" t="s">
        <v>90</v>
      </c>
      <c r="D154" t="s">
        <v>399</v>
      </c>
      <c r="E154" t="s">
        <v>400</v>
      </c>
      <c r="F154" s="3">
        <v>17845</v>
      </c>
      <c r="G154" s="3">
        <v>17151</v>
      </c>
      <c r="H154" s="3"/>
      <c r="I154" s="3"/>
      <c r="J154" s="3">
        <v>922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>
        <v>6459</v>
      </c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>
        <v>1</v>
      </c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>
        <v>3499</v>
      </c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>
        <v>10552</v>
      </c>
      <c r="BS154" s="3"/>
      <c r="BT154" s="3">
        <v>4501</v>
      </c>
      <c r="BU154" s="3"/>
      <c r="BV154" s="3"/>
      <c r="BW154" s="3"/>
      <c r="BX154" s="3">
        <v>1470</v>
      </c>
      <c r="BY154" s="3"/>
      <c r="BZ154" s="3">
        <v>4</v>
      </c>
      <c r="CA154" s="3"/>
      <c r="CB154" s="3"/>
      <c r="CC154" s="3"/>
      <c r="CD154" s="3">
        <v>7945</v>
      </c>
      <c r="CE154" s="3"/>
      <c r="CF154" s="3"/>
      <c r="CG154" s="3"/>
      <c r="CH154" s="3"/>
    </row>
    <row r="155" spans="1:86" x14ac:dyDescent="0.35">
      <c r="A155" s="1">
        <v>45107</v>
      </c>
      <c r="B155" t="s">
        <v>1</v>
      </c>
      <c r="C155" t="s">
        <v>90</v>
      </c>
      <c r="D155" t="s">
        <v>401</v>
      </c>
      <c r="E155" t="s">
        <v>402</v>
      </c>
      <c r="F155" s="3">
        <v>13400</v>
      </c>
      <c r="G155" s="3">
        <v>13304</v>
      </c>
      <c r="H155" s="3"/>
      <c r="I155" s="3"/>
      <c r="J155" s="3">
        <v>7328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>
        <v>7228</v>
      </c>
      <c r="BS155" s="3"/>
      <c r="BT155" s="3"/>
      <c r="BU155" s="3"/>
      <c r="BV155" s="3"/>
      <c r="BW155" s="3">
        <v>1978</v>
      </c>
      <c r="BX155" s="3">
        <v>3161</v>
      </c>
      <c r="BY155" s="3"/>
      <c r="BZ155" s="3">
        <v>22</v>
      </c>
      <c r="CA155" s="3"/>
      <c r="CB155" s="3"/>
      <c r="CC155" s="3"/>
      <c r="CD155" s="3">
        <v>6895</v>
      </c>
      <c r="CE155" s="3"/>
      <c r="CF155" s="3"/>
      <c r="CG155" s="3"/>
      <c r="CH155" s="3"/>
    </row>
    <row r="156" spans="1:86" x14ac:dyDescent="0.35">
      <c r="A156" s="1">
        <v>45107</v>
      </c>
      <c r="B156" t="s">
        <v>1</v>
      </c>
      <c r="C156" t="s">
        <v>90</v>
      </c>
      <c r="D156" t="s">
        <v>403</v>
      </c>
      <c r="E156" t="s">
        <v>404</v>
      </c>
      <c r="F156" s="3">
        <v>8973</v>
      </c>
      <c r="G156" s="3">
        <v>8953</v>
      </c>
      <c r="H156" s="3"/>
      <c r="I156" s="3"/>
      <c r="J156" s="3">
        <v>11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>
        <v>779</v>
      </c>
      <c r="BO156" s="3"/>
      <c r="BP156" s="3"/>
      <c r="BQ156" s="3"/>
      <c r="BR156" s="3">
        <v>6566</v>
      </c>
      <c r="BS156" s="3"/>
      <c r="BT156" s="3"/>
      <c r="BU156" s="3"/>
      <c r="BV156" s="3"/>
      <c r="BW156" s="3">
        <v>42</v>
      </c>
      <c r="BX156" s="3">
        <v>5586</v>
      </c>
      <c r="BY156" s="3"/>
      <c r="BZ156" s="3"/>
      <c r="CA156" s="3"/>
      <c r="CB156" s="3"/>
      <c r="CC156" s="3"/>
      <c r="CD156" s="3">
        <v>8777</v>
      </c>
      <c r="CE156" s="3"/>
      <c r="CF156" s="3">
        <v>5</v>
      </c>
      <c r="CG156" s="3"/>
      <c r="CH156" s="3"/>
    </row>
    <row r="157" spans="1:86" x14ac:dyDescent="0.35">
      <c r="A157" s="1">
        <v>45107</v>
      </c>
      <c r="B157" t="s">
        <v>1</v>
      </c>
      <c r="C157" t="s">
        <v>93</v>
      </c>
      <c r="D157" t="s">
        <v>405</v>
      </c>
      <c r="E157" t="s">
        <v>406</v>
      </c>
      <c r="F157" s="3">
        <v>568</v>
      </c>
      <c r="G157" s="3">
        <v>567</v>
      </c>
      <c r="H157" s="3"/>
      <c r="I157" s="3"/>
      <c r="J157" s="3"/>
      <c r="K157" s="3"/>
      <c r="L157" s="3">
        <v>565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>
        <v>345</v>
      </c>
      <c r="BS157" s="3"/>
      <c r="BT157" s="3">
        <v>86</v>
      </c>
      <c r="BU157" s="3"/>
      <c r="BV157" s="3"/>
      <c r="BW157" s="3"/>
      <c r="BX157" s="3">
        <v>59</v>
      </c>
      <c r="BY157" s="3"/>
      <c r="BZ157" s="3"/>
      <c r="CA157" s="3"/>
      <c r="CB157" s="3"/>
      <c r="CC157" s="3"/>
      <c r="CD157" s="3">
        <v>2</v>
      </c>
      <c r="CE157" s="3"/>
      <c r="CF157" s="3"/>
      <c r="CG157" s="3"/>
      <c r="CH157" s="3"/>
    </row>
    <row r="158" spans="1:86" x14ac:dyDescent="0.35">
      <c r="A158" s="1">
        <v>45107</v>
      </c>
      <c r="B158" t="s">
        <v>1</v>
      </c>
      <c r="C158" t="s">
        <v>106</v>
      </c>
      <c r="D158" t="s">
        <v>407</v>
      </c>
      <c r="E158" t="s">
        <v>408</v>
      </c>
      <c r="F158" s="3">
        <v>7699</v>
      </c>
      <c r="G158" s="3">
        <v>7688</v>
      </c>
      <c r="H158" s="3"/>
      <c r="I158" s="3">
        <v>3155</v>
      </c>
      <c r="J158" s="3"/>
      <c r="K158" s="3">
        <v>5137</v>
      </c>
      <c r="L158" s="3"/>
      <c r="M158" s="3">
        <v>5467</v>
      </c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>
        <v>3</v>
      </c>
      <c r="AA158" s="3">
        <v>18</v>
      </c>
      <c r="AB158" s="3"/>
      <c r="AC158" s="3"/>
      <c r="AD158" s="3"/>
      <c r="AE158" s="3">
        <v>1</v>
      </c>
      <c r="AF158" s="3"/>
      <c r="AG158" s="3"/>
      <c r="AH158" s="3"/>
      <c r="AI158" s="3"/>
      <c r="AJ158" s="3"/>
      <c r="AK158" s="3"/>
      <c r="AL158" s="3"/>
      <c r="AM158" s="3"/>
      <c r="AN158" s="3"/>
      <c r="AO158" s="3">
        <v>11</v>
      </c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>
        <v>6071</v>
      </c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>
        <v>6630</v>
      </c>
      <c r="BQ158" s="3"/>
      <c r="BR158" s="3">
        <v>1717</v>
      </c>
      <c r="BS158" s="3"/>
      <c r="BT158" s="3">
        <v>7619</v>
      </c>
      <c r="BU158" s="3"/>
      <c r="BV158" s="3"/>
      <c r="BW158" s="3"/>
      <c r="BX158" s="3">
        <v>1099</v>
      </c>
      <c r="BY158" s="3"/>
      <c r="BZ158" s="3"/>
      <c r="CA158" s="3"/>
      <c r="CB158" s="3"/>
      <c r="CC158" s="3"/>
      <c r="CD158" s="3"/>
      <c r="CE158" s="3"/>
      <c r="CF158" s="3"/>
      <c r="CG158" s="3">
        <v>1</v>
      </c>
      <c r="CH158" s="3"/>
    </row>
    <row r="159" spans="1:86" x14ac:dyDescent="0.35">
      <c r="A159" s="1">
        <v>45107</v>
      </c>
      <c r="B159" t="s">
        <v>1</v>
      </c>
      <c r="C159" t="s">
        <v>90</v>
      </c>
      <c r="D159" t="s">
        <v>409</v>
      </c>
      <c r="E159" t="s">
        <v>410</v>
      </c>
      <c r="F159" s="3">
        <v>779</v>
      </c>
      <c r="G159" s="3">
        <v>726</v>
      </c>
      <c r="H159" s="3"/>
      <c r="I159" s="3"/>
      <c r="J159" s="3">
        <v>671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>
        <v>491</v>
      </c>
      <c r="BS159" s="3"/>
      <c r="BT159" s="3"/>
      <c r="BU159" s="3"/>
      <c r="BV159" s="3"/>
      <c r="BW159" s="3"/>
      <c r="BX159" s="3">
        <v>36</v>
      </c>
      <c r="BY159" s="3"/>
      <c r="BZ159" s="3">
        <v>21</v>
      </c>
      <c r="CA159" s="3"/>
      <c r="CB159" s="3"/>
      <c r="CC159" s="3"/>
      <c r="CD159" s="3"/>
      <c r="CE159" s="3"/>
      <c r="CF159" s="3"/>
      <c r="CG159" s="3"/>
      <c r="CH159" s="3"/>
    </row>
    <row r="160" spans="1:86" x14ac:dyDescent="0.35">
      <c r="A160" s="1">
        <v>45107</v>
      </c>
      <c r="B160" t="s">
        <v>1</v>
      </c>
      <c r="C160" t="s">
        <v>90</v>
      </c>
      <c r="D160" t="s">
        <v>411</v>
      </c>
      <c r="E160" t="s">
        <v>412</v>
      </c>
      <c r="F160" s="3">
        <v>1898</v>
      </c>
      <c r="G160" s="3">
        <v>1536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>
        <v>1</v>
      </c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>
        <v>445</v>
      </c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>
        <v>1397</v>
      </c>
      <c r="BQ160" s="3"/>
      <c r="BR160" s="3">
        <v>39</v>
      </c>
      <c r="BS160" s="3"/>
      <c r="BT160" s="3"/>
      <c r="BU160" s="3"/>
      <c r="BV160" s="3"/>
      <c r="BW160" s="3"/>
      <c r="BX160" s="3">
        <v>457</v>
      </c>
      <c r="BY160" s="3"/>
      <c r="BZ160" s="3"/>
      <c r="CA160" s="3"/>
      <c r="CB160" s="3">
        <v>114</v>
      </c>
      <c r="CC160" s="3"/>
      <c r="CD160" s="3"/>
      <c r="CE160" s="3"/>
      <c r="CF160" s="3"/>
      <c r="CG160" s="3">
        <v>592</v>
      </c>
      <c r="CH160" s="3"/>
    </row>
    <row r="161" spans="1:86" x14ac:dyDescent="0.35">
      <c r="A161" s="1">
        <v>45107</v>
      </c>
      <c r="B161" t="s">
        <v>1</v>
      </c>
      <c r="C161" t="s">
        <v>90</v>
      </c>
      <c r="D161" t="s">
        <v>413</v>
      </c>
      <c r="E161" t="s">
        <v>414</v>
      </c>
      <c r="F161" s="3">
        <v>17135</v>
      </c>
      <c r="G161" s="3">
        <v>17135</v>
      </c>
      <c r="H161" s="3"/>
      <c r="I161" s="3"/>
      <c r="J161" s="3"/>
      <c r="K161" s="3"/>
      <c r="L161" s="3"/>
      <c r="M161" s="3">
        <v>21</v>
      </c>
      <c r="N161" s="3"/>
      <c r="O161" s="3"/>
      <c r="P161" s="3"/>
      <c r="Q161" s="3"/>
      <c r="R161" s="3"/>
      <c r="S161" s="3"/>
      <c r="T161" s="3"/>
      <c r="U161" s="3"/>
      <c r="V161" s="3"/>
      <c r="W161" s="3">
        <v>126</v>
      </c>
      <c r="X161" s="3"/>
      <c r="Y161" s="3"/>
      <c r="Z161" s="3"/>
      <c r="AA161" s="3">
        <v>2</v>
      </c>
      <c r="AB161" s="3"/>
      <c r="AC161" s="3"/>
      <c r="AD161" s="3"/>
      <c r="AE161" s="3"/>
      <c r="AF161" s="3"/>
      <c r="AG161" s="3"/>
      <c r="AH161" s="3"/>
      <c r="AI161" s="3">
        <v>12</v>
      </c>
      <c r="AJ161" s="3"/>
      <c r="AK161" s="3">
        <v>74</v>
      </c>
      <c r="AL161" s="3"/>
      <c r="AM161" s="3">
        <v>1623</v>
      </c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>
        <v>11438</v>
      </c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>
        <v>1624</v>
      </c>
      <c r="BQ161" s="3"/>
      <c r="BR161" s="3">
        <v>11713</v>
      </c>
      <c r="BS161" s="3"/>
      <c r="BT161" s="3"/>
      <c r="BU161" s="3"/>
      <c r="BV161" s="3"/>
      <c r="BW161" s="3"/>
      <c r="BX161" s="3">
        <v>4224</v>
      </c>
      <c r="BY161" s="3"/>
      <c r="BZ161" s="3">
        <v>2</v>
      </c>
      <c r="CA161" s="3"/>
      <c r="CB161" s="3">
        <v>14743</v>
      </c>
      <c r="CC161" s="3"/>
      <c r="CD161" s="3">
        <v>15357</v>
      </c>
      <c r="CE161" s="3"/>
      <c r="CF161" s="3">
        <v>45</v>
      </c>
      <c r="CG161" s="3">
        <v>7491</v>
      </c>
      <c r="CH161" s="3"/>
    </row>
    <row r="162" spans="1:86" x14ac:dyDescent="0.35">
      <c r="A162" s="1">
        <v>45107</v>
      </c>
      <c r="B162" t="s">
        <v>1</v>
      </c>
      <c r="C162" t="s">
        <v>90</v>
      </c>
      <c r="D162" t="s">
        <v>415</v>
      </c>
      <c r="E162" t="s">
        <v>416</v>
      </c>
      <c r="F162" s="3">
        <v>3530</v>
      </c>
      <c r="G162" s="3">
        <v>3530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>
        <v>1</v>
      </c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>
        <v>9</v>
      </c>
      <c r="AJ162" s="3"/>
      <c r="AK162" s="3">
        <v>595</v>
      </c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>
        <v>795</v>
      </c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>
        <v>234</v>
      </c>
      <c r="BQ162" s="3"/>
      <c r="BR162" s="3">
        <v>186</v>
      </c>
      <c r="BS162" s="3"/>
      <c r="BT162" s="3"/>
      <c r="BU162" s="3"/>
      <c r="BV162" s="3"/>
      <c r="BW162" s="3"/>
      <c r="BX162" s="3">
        <v>357</v>
      </c>
      <c r="BY162" s="3"/>
      <c r="BZ162" s="3"/>
      <c r="CA162" s="3"/>
      <c r="CB162" s="3">
        <v>3530</v>
      </c>
      <c r="CC162" s="3"/>
      <c r="CD162" s="3">
        <v>2408</v>
      </c>
      <c r="CE162" s="3"/>
      <c r="CF162" s="3"/>
      <c r="CG162" s="3">
        <v>3466</v>
      </c>
      <c r="CH162" s="3"/>
    </row>
    <row r="163" spans="1:86" x14ac:dyDescent="0.35">
      <c r="A163" s="1">
        <v>45107</v>
      </c>
      <c r="B163" t="s">
        <v>1</v>
      </c>
      <c r="C163" t="s">
        <v>90</v>
      </c>
      <c r="D163" t="s">
        <v>417</v>
      </c>
      <c r="E163" t="s">
        <v>418</v>
      </c>
      <c r="F163" s="3">
        <v>24078</v>
      </c>
      <c r="G163" s="3">
        <v>24078</v>
      </c>
      <c r="H163" s="3"/>
      <c r="I163" s="3"/>
      <c r="J163" s="3"/>
      <c r="K163" s="3"/>
      <c r="L163" s="3"/>
      <c r="M163" s="3">
        <v>26</v>
      </c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>
        <v>1</v>
      </c>
      <c r="AJ163" s="3"/>
      <c r="AK163" s="3"/>
      <c r="AL163" s="3"/>
      <c r="AM163" s="3">
        <v>1208</v>
      </c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>
        <v>21666</v>
      </c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>
        <v>6586</v>
      </c>
      <c r="BQ163" s="3"/>
      <c r="BR163" s="3">
        <v>18564</v>
      </c>
      <c r="BS163" s="3"/>
      <c r="BT163" s="3">
        <v>2144</v>
      </c>
      <c r="BU163" s="3"/>
      <c r="BV163" s="3">
        <v>2</v>
      </c>
      <c r="BW163" s="3"/>
      <c r="BX163" s="3">
        <v>4026</v>
      </c>
      <c r="BY163" s="3"/>
      <c r="BZ163" s="3"/>
      <c r="CA163" s="3"/>
      <c r="CB163" s="3">
        <v>24078</v>
      </c>
      <c r="CC163" s="3"/>
      <c r="CD163" s="3">
        <v>24047</v>
      </c>
      <c r="CE163" s="3"/>
      <c r="CF163" s="3">
        <v>14</v>
      </c>
      <c r="CG163" s="3">
        <v>12084</v>
      </c>
      <c r="CH163" s="3"/>
    </row>
    <row r="164" spans="1:86" x14ac:dyDescent="0.35">
      <c r="A164" s="1">
        <v>45107</v>
      </c>
      <c r="B164" t="s">
        <v>1</v>
      </c>
      <c r="C164" t="s">
        <v>90</v>
      </c>
      <c r="D164" t="s">
        <v>419</v>
      </c>
      <c r="E164" t="s">
        <v>420</v>
      </c>
      <c r="F164" s="3">
        <v>17271</v>
      </c>
      <c r="G164" s="3">
        <v>17271</v>
      </c>
      <c r="H164" s="3"/>
      <c r="I164" s="3"/>
      <c r="J164" s="3"/>
      <c r="K164" s="3"/>
      <c r="L164" s="3"/>
      <c r="M164" s="3">
        <v>24</v>
      </c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>
        <v>2</v>
      </c>
      <c r="AJ164" s="3"/>
      <c r="AK164" s="3"/>
      <c r="AL164" s="3"/>
      <c r="AM164" s="3">
        <v>5855</v>
      </c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>
        <v>11010</v>
      </c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>
        <v>3185</v>
      </c>
      <c r="BQ164" s="3"/>
      <c r="BR164" s="3">
        <v>12114</v>
      </c>
      <c r="BS164" s="3"/>
      <c r="BT164" s="3">
        <v>808</v>
      </c>
      <c r="BU164" s="3"/>
      <c r="BV164" s="3"/>
      <c r="BW164" s="3"/>
      <c r="BX164" s="3">
        <v>5446</v>
      </c>
      <c r="BY164" s="3"/>
      <c r="BZ164" s="3"/>
      <c r="CA164" s="3"/>
      <c r="CB164" s="3">
        <v>17271</v>
      </c>
      <c r="CC164" s="3"/>
      <c r="CD164" s="3">
        <v>17099</v>
      </c>
      <c r="CE164" s="3"/>
      <c r="CF164" s="3">
        <v>10</v>
      </c>
      <c r="CG164" s="3">
        <v>11926</v>
      </c>
      <c r="CH164" s="3"/>
    </row>
    <row r="165" spans="1:86" x14ac:dyDescent="0.35">
      <c r="A165" s="1">
        <v>45107</v>
      </c>
      <c r="B165" t="s">
        <v>1</v>
      </c>
      <c r="C165" t="s">
        <v>90</v>
      </c>
      <c r="D165" t="s">
        <v>421</v>
      </c>
      <c r="E165" t="s">
        <v>422</v>
      </c>
      <c r="F165" s="3">
        <v>14264</v>
      </c>
      <c r="G165" s="3">
        <v>14264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>
        <v>1</v>
      </c>
      <c r="AB165" s="3"/>
      <c r="AC165" s="3">
        <v>1</v>
      </c>
      <c r="AD165" s="3"/>
      <c r="AE165" s="3"/>
      <c r="AF165" s="3"/>
      <c r="AG165" s="3"/>
      <c r="AH165" s="3"/>
      <c r="AI165" s="3"/>
      <c r="AJ165" s="3"/>
      <c r="AK165" s="3"/>
      <c r="AL165" s="3"/>
      <c r="AM165" s="3">
        <v>4017</v>
      </c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>
        <v>10634</v>
      </c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>
        <v>4658</v>
      </c>
      <c r="BQ165" s="3"/>
      <c r="BR165" s="3">
        <v>10527</v>
      </c>
      <c r="BS165" s="3"/>
      <c r="BT165" s="3"/>
      <c r="BU165" s="3"/>
      <c r="BV165" s="3"/>
      <c r="BW165" s="3"/>
      <c r="BX165" s="3">
        <v>3238</v>
      </c>
      <c r="BY165" s="3"/>
      <c r="BZ165" s="3"/>
      <c r="CA165" s="3"/>
      <c r="CB165" s="3">
        <v>14230</v>
      </c>
      <c r="CC165" s="3"/>
      <c r="CD165" s="3">
        <v>14163</v>
      </c>
      <c r="CE165" s="3"/>
      <c r="CF165" s="3">
        <v>30</v>
      </c>
      <c r="CG165" s="3">
        <v>5972</v>
      </c>
      <c r="CH165" s="3"/>
    </row>
    <row r="166" spans="1:86" x14ac:dyDescent="0.35">
      <c r="A166" s="1">
        <v>45107</v>
      </c>
      <c r="B166" t="s">
        <v>1</v>
      </c>
      <c r="C166" t="s">
        <v>90</v>
      </c>
      <c r="D166" t="s">
        <v>423</v>
      </c>
      <c r="E166" t="s">
        <v>424</v>
      </c>
      <c r="F166" s="3">
        <v>11238</v>
      </c>
      <c r="G166" s="3">
        <v>11234</v>
      </c>
      <c r="H166" s="3"/>
      <c r="I166" s="3"/>
      <c r="J166" s="3"/>
      <c r="K166" s="3"/>
      <c r="L166" s="3"/>
      <c r="M166" s="3">
        <v>6</v>
      </c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>
        <v>103</v>
      </c>
      <c r="AJ166" s="3"/>
      <c r="AK166" s="3">
        <v>779</v>
      </c>
      <c r="AL166" s="3"/>
      <c r="AM166" s="3">
        <v>6342</v>
      </c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>
        <v>8513</v>
      </c>
      <c r="BF166" s="3"/>
      <c r="BG166" s="3"/>
      <c r="BH166" s="3"/>
      <c r="BI166" s="3"/>
      <c r="BJ166" s="3">
        <v>1</v>
      </c>
      <c r="BK166" s="3"/>
      <c r="BL166" s="3"/>
      <c r="BM166" s="3"/>
      <c r="BN166" s="3"/>
      <c r="BO166" s="3"/>
      <c r="BP166" s="3">
        <v>2656</v>
      </c>
      <c r="BQ166" s="3"/>
      <c r="BR166" s="3">
        <v>7412</v>
      </c>
      <c r="BS166" s="3"/>
      <c r="BT166" s="3"/>
      <c r="BU166" s="3"/>
      <c r="BV166" s="3"/>
      <c r="BW166" s="3"/>
      <c r="BX166" s="3">
        <v>1323</v>
      </c>
      <c r="BY166" s="3"/>
      <c r="BZ166" s="3"/>
      <c r="CA166" s="3"/>
      <c r="CB166" s="3">
        <v>6325</v>
      </c>
      <c r="CC166" s="3"/>
      <c r="CD166" s="3">
        <v>8566</v>
      </c>
      <c r="CE166" s="3"/>
      <c r="CF166" s="3">
        <v>2</v>
      </c>
      <c r="CG166" s="3">
        <v>9813</v>
      </c>
      <c r="CH166" s="3"/>
    </row>
    <row r="167" spans="1:86" x14ac:dyDescent="0.35">
      <c r="A167" s="1">
        <v>45107</v>
      </c>
      <c r="B167" t="s">
        <v>1</v>
      </c>
      <c r="C167" t="s">
        <v>90</v>
      </c>
      <c r="D167" t="s">
        <v>425</v>
      </c>
      <c r="E167" t="s">
        <v>426</v>
      </c>
      <c r="F167" s="3">
        <v>47995</v>
      </c>
      <c r="G167" s="3">
        <v>47994</v>
      </c>
      <c r="H167" s="3"/>
      <c r="I167" s="3"/>
      <c r="J167" s="3"/>
      <c r="K167" s="3"/>
      <c r="L167" s="3"/>
      <c r="M167" s="3">
        <v>6</v>
      </c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>
        <v>11</v>
      </c>
      <c r="AB167" s="3"/>
      <c r="AC167" s="3">
        <v>1</v>
      </c>
      <c r="AD167" s="3"/>
      <c r="AE167" s="3"/>
      <c r="AF167" s="3"/>
      <c r="AG167" s="3"/>
      <c r="AH167" s="3"/>
      <c r="AI167" s="3">
        <v>25</v>
      </c>
      <c r="AJ167" s="3"/>
      <c r="AK167" s="3">
        <v>88</v>
      </c>
      <c r="AL167" s="3"/>
      <c r="AM167" s="3">
        <v>7094</v>
      </c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>
        <v>45620</v>
      </c>
      <c r="BF167" s="3"/>
      <c r="BG167" s="3"/>
      <c r="BH167" s="3"/>
      <c r="BI167" s="3"/>
      <c r="BJ167" s="3">
        <v>3</v>
      </c>
      <c r="BK167" s="3"/>
      <c r="BL167" s="3"/>
      <c r="BM167" s="3"/>
      <c r="BN167" s="3"/>
      <c r="BO167" s="3"/>
      <c r="BP167" s="3">
        <v>4980</v>
      </c>
      <c r="BQ167" s="3"/>
      <c r="BR167" s="3">
        <v>27678</v>
      </c>
      <c r="BS167" s="3"/>
      <c r="BT167" s="3"/>
      <c r="BU167" s="3"/>
      <c r="BV167" s="3">
        <v>3</v>
      </c>
      <c r="BW167" s="3"/>
      <c r="BX167" s="3">
        <v>14299</v>
      </c>
      <c r="BY167" s="3"/>
      <c r="BZ167" s="3"/>
      <c r="CA167" s="3"/>
      <c r="CB167" s="3">
        <v>45766</v>
      </c>
      <c r="CC167" s="3"/>
      <c r="CD167" s="3">
        <v>44942</v>
      </c>
      <c r="CE167" s="3"/>
      <c r="CF167" s="3">
        <v>3</v>
      </c>
      <c r="CG167" s="3">
        <v>41843</v>
      </c>
      <c r="CH167" s="3"/>
    </row>
    <row r="168" spans="1:86" x14ac:dyDescent="0.35">
      <c r="A168" s="1">
        <v>45107</v>
      </c>
      <c r="B168" t="s">
        <v>1</v>
      </c>
      <c r="C168" t="s">
        <v>90</v>
      </c>
      <c r="D168" t="s">
        <v>427</v>
      </c>
      <c r="E168" t="s">
        <v>428</v>
      </c>
      <c r="F168" s="3">
        <v>27232</v>
      </c>
      <c r="G168" s="3">
        <v>27232</v>
      </c>
      <c r="H168" s="3"/>
      <c r="I168" s="3"/>
      <c r="J168" s="3"/>
      <c r="K168" s="3"/>
      <c r="L168" s="3"/>
      <c r="M168" s="3">
        <v>17</v>
      </c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>
        <v>1</v>
      </c>
      <c r="AD168" s="3"/>
      <c r="AE168" s="3"/>
      <c r="AF168" s="3"/>
      <c r="AG168" s="3"/>
      <c r="AH168" s="3"/>
      <c r="AI168" s="3">
        <v>12</v>
      </c>
      <c r="AJ168" s="3"/>
      <c r="AK168" s="3">
        <v>2</v>
      </c>
      <c r="AL168" s="3"/>
      <c r="AM168" s="3">
        <v>246</v>
      </c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>
        <v>18909</v>
      </c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>
        <v>1966</v>
      </c>
      <c r="BQ168" s="3">
        <v>719</v>
      </c>
      <c r="BR168" s="3">
        <v>13004</v>
      </c>
      <c r="BS168" s="3"/>
      <c r="BT168" s="3">
        <v>6093</v>
      </c>
      <c r="BU168" s="3"/>
      <c r="BV168" s="3">
        <v>1</v>
      </c>
      <c r="BW168" s="3"/>
      <c r="BX168" s="3">
        <v>5078</v>
      </c>
      <c r="BY168" s="3"/>
      <c r="BZ168" s="3"/>
      <c r="CA168" s="3"/>
      <c r="CB168" s="3">
        <v>27230</v>
      </c>
      <c r="CC168" s="3"/>
      <c r="CD168" s="3">
        <v>24079</v>
      </c>
      <c r="CE168" s="3"/>
      <c r="CF168" s="3">
        <v>11</v>
      </c>
      <c r="CG168" s="3">
        <v>15698</v>
      </c>
      <c r="CH168" s="3"/>
    </row>
    <row r="169" spans="1:86" x14ac:dyDescent="0.35">
      <c r="A169" s="1">
        <v>45107</v>
      </c>
      <c r="B169" t="s">
        <v>1</v>
      </c>
      <c r="C169" t="s">
        <v>93</v>
      </c>
      <c r="D169" t="s">
        <v>429</v>
      </c>
      <c r="E169" t="s">
        <v>430</v>
      </c>
      <c r="F169" s="3">
        <v>599</v>
      </c>
      <c r="G169" s="3">
        <v>590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>
        <v>8</v>
      </c>
      <c r="AC169" s="3"/>
      <c r="AD169" s="3"/>
      <c r="AE169" s="3"/>
      <c r="AF169" s="3"/>
      <c r="AG169" s="3"/>
      <c r="AH169" s="3"/>
      <c r="AI169" s="3">
        <v>35</v>
      </c>
      <c r="AJ169" s="3"/>
      <c r="AK169" s="3">
        <v>535</v>
      </c>
      <c r="AL169" s="3"/>
      <c r="AM169" s="3">
        <v>387</v>
      </c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>
        <v>308</v>
      </c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>
        <v>170</v>
      </c>
      <c r="BQ169" s="3"/>
      <c r="BR169" s="3">
        <v>231</v>
      </c>
      <c r="BS169" s="3"/>
      <c r="BT169" s="3"/>
      <c r="BU169" s="3"/>
      <c r="BV169" s="3"/>
      <c r="BW169" s="3"/>
      <c r="BX169" s="3">
        <v>116</v>
      </c>
      <c r="BY169" s="3"/>
      <c r="BZ169" s="3"/>
      <c r="CA169" s="3"/>
      <c r="CB169" s="3">
        <v>1</v>
      </c>
      <c r="CC169" s="3"/>
      <c r="CD169" s="3"/>
      <c r="CE169" s="3"/>
      <c r="CF169" s="3">
        <v>2</v>
      </c>
      <c r="CG169" s="3">
        <v>451</v>
      </c>
      <c r="CH169" s="3"/>
    </row>
    <row r="170" spans="1:86" x14ac:dyDescent="0.35">
      <c r="A170" s="1">
        <v>45107</v>
      </c>
      <c r="B170" t="s">
        <v>1</v>
      </c>
      <c r="C170" t="s">
        <v>93</v>
      </c>
      <c r="D170" t="s">
        <v>431</v>
      </c>
      <c r="E170" t="s">
        <v>432</v>
      </c>
      <c r="F170" s="3">
        <v>635</v>
      </c>
      <c r="G170" s="3">
        <v>198</v>
      </c>
      <c r="H170" s="3"/>
      <c r="I170" s="3"/>
      <c r="J170" s="3"/>
      <c r="K170" s="3"/>
      <c r="L170" s="3"/>
      <c r="M170" s="3"/>
      <c r="N170" s="3"/>
      <c r="O170" s="3"/>
      <c r="P170" s="3"/>
      <c r="Q170" s="3">
        <v>1</v>
      </c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>
        <v>4</v>
      </c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>
        <v>28</v>
      </c>
      <c r="BS170" s="3"/>
      <c r="BT170" s="3"/>
      <c r="BU170" s="3"/>
      <c r="BV170" s="3"/>
      <c r="BW170" s="3"/>
      <c r="BX170" s="3">
        <v>169</v>
      </c>
      <c r="BY170" s="3"/>
      <c r="BZ170" s="3"/>
      <c r="CA170" s="3"/>
      <c r="CB170" s="3"/>
      <c r="CC170" s="3"/>
      <c r="CD170" s="3"/>
      <c r="CE170" s="3"/>
      <c r="CF170" s="3"/>
      <c r="CG170" s="3">
        <v>3</v>
      </c>
      <c r="CH170" s="3"/>
    </row>
    <row r="171" spans="1:86" x14ac:dyDescent="0.35">
      <c r="A171" s="1">
        <v>45107</v>
      </c>
      <c r="B171" t="s">
        <v>1</v>
      </c>
      <c r="C171" t="s">
        <v>93</v>
      </c>
      <c r="D171" t="s">
        <v>433</v>
      </c>
      <c r="E171" t="s">
        <v>434</v>
      </c>
      <c r="F171" s="3">
        <v>5267</v>
      </c>
      <c r="G171" s="3">
        <v>5070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>
        <v>747</v>
      </c>
      <c r="BO171" s="3"/>
      <c r="BP171" s="3"/>
      <c r="BQ171" s="3"/>
      <c r="BR171" s="3">
        <v>1913</v>
      </c>
      <c r="BS171" s="3"/>
      <c r="BT171" s="3"/>
      <c r="BU171" s="3"/>
      <c r="BV171" s="3"/>
      <c r="BW171" s="3"/>
      <c r="BX171" s="3">
        <v>2086</v>
      </c>
      <c r="BY171" s="3"/>
      <c r="BZ171" s="3"/>
      <c r="CA171" s="3"/>
      <c r="CB171" s="3"/>
      <c r="CC171" s="3"/>
      <c r="CD171" s="3">
        <v>4554</v>
      </c>
      <c r="CE171" s="3"/>
      <c r="CF171" s="3"/>
      <c r="CG171" s="3"/>
      <c r="CH171" s="3"/>
    </row>
    <row r="172" spans="1:86" x14ac:dyDescent="0.35">
      <c r="A172" s="1">
        <v>45107</v>
      </c>
      <c r="B172" t="s">
        <v>1</v>
      </c>
      <c r="C172" t="s">
        <v>93</v>
      </c>
      <c r="D172" t="s">
        <v>435</v>
      </c>
      <c r="E172" t="s">
        <v>436</v>
      </c>
      <c r="F172" s="3">
        <v>173</v>
      </c>
      <c r="G172" s="3">
        <v>170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>
        <v>170</v>
      </c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>
        <v>125</v>
      </c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>
        <v>5</v>
      </c>
      <c r="BY172" s="3"/>
      <c r="BZ172" s="3"/>
      <c r="CA172" s="3"/>
      <c r="CB172" s="3"/>
      <c r="CC172" s="3"/>
      <c r="CD172" s="3"/>
      <c r="CE172" s="3"/>
      <c r="CF172" s="3"/>
      <c r="CG172" s="3"/>
      <c r="CH172" s="3"/>
    </row>
    <row r="173" spans="1:86" x14ac:dyDescent="0.35">
      <c r="A173" s="1">
        <v>45107</v>
      </c>
      <c r="B173" t="s">
        <v>1</v>
      </c>
      <c r="C173" t="s">
        <v>106</v>
      </c>
      <c r="D173" t="s">
        <v>437</v>
      </c>
      <c r="E173" t="s">
        <v>438</v>
      </c>
      <c r="F173" s="3">
        <v>3119</v>
      </c>
      <c r="G173" s="3">
        <v>2784</v>
      </c>
      <c r="H173" s="3"/>
      <c r="I173" s="3"/>
      <c r="J173" s="3">
        <v>1713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>
        <v>85</v>
      </c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>
        <v>2306</v>
      </c>
      <c r="BS173" s="3"/>
      <c r="BT173" s="3">
        <v>1392</v>
      </c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>
        <v>6</v>
      </c>
      <c r="CH173" s="3"/>
    </row>
    <row r="174" spans="1:86" x14ac:dyDescent="0.35">
      <c r="A174" s="1">
        <v>45107</v>
      </c>
      <c r="B174" t="s">
        <v>1</v>
      </c>
      <c r="C174" t="s">
        <v>90</v>
      </c>
      <c r="D174" t="s">
        <v>439</v>
      </c>
      <c r="E174" t="s">
        <v>440</v>
      </c>
      <c r="F174" s="3">
        <v>23838</v>
      </c>
      <c r="G174" s="3">
        <v>23827</v>
      </c>
      <c r="H174" s="3"/>
      <c r="I174" s="3"/>
      <c r="J174" s="3">
        <v>15013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>
        <v>3</v>
      </c>
      <c r="AD174" s="3">
        <v>55</v>
      </c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>
        <v>341</v>
      </c>
      <c r="BQ174" s="3"/>
      <c r="BR174" s="3">
        <v>16976</v>
      </c>
      <c r="BS174" s="3"/>
      <c r="BT174" s="3"/>
      <c r="BU174" s="3"/>
      <c r="BV174" s="3"/>
      <c r="BW174" s="3"/>
      <c r="BX174" s="3">
        <v>12424</v>
      </c>
      <c r="BY174" s="3"/>
      <c r="BZ174" s="3"/>
      <c r="CA174" s="3"/>
      <c r="CB174" s="3"/>
      <c r="CC174" s="3"/>
      <c r="CD174" s="3">
        <v>21113</v>
      </c>
      <c r="CE174" s="3"/>
      <c r="CF174" s="3">
        <v>36</v>
      </c>
      <c r="CG174" s="3"/>
      <c r="CH174" s="3"/>
    </row>
    <row r="175" spans="1:86" x14ac:dyDescent="0.35">
      <c r="A175" s="1">
        <v>45107</v>
      </c>
      <c r="B175" t="s">
        <v>1</v>
      </c>
      <c r="C175" t="s">
        <v>90</v>
      </c>
      <c r="D175" t="s">
        <v>441</v>
      </c>
      <c r="E175" t="s">
        <v>442</v>
      </c>
      <c r="F175" s="3">
        <v>30440</v>
      </c>
      <c r="G175" s="3">
        <v>30425</v>
      </c>
      <c r="H175" s="3"/>
      <c r="I175" s="3"/>
      <c r="J175" s="3">
        <v>62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>
        <v>26956</v>
      </c>
      <c r="BS175" s="3"/>
      <c r="BT175" s="3"/>
      <c r="BU175" s="3"/>
      <c r="BV175" s="3">
        <v>1</v>
      </c>
      <c r="BW175" s="3"/>
      <c r="BX175" s="3">
        <v>12780</v>
      </c>
      <c r="BY175" s="3"/>
      <c r="BZ175" s="3"/>
      <c r="CA175" s="3"/>
      <c r="CB175" s="3"/>
      <c r="CC175" s="3"/>
      <c r="CD175" s="3">
        <v>30272</v>
      </c>
      <c r="CE175" s="3"/>
      <c r="CF175" s="3">
        <v>14</v>
      </c>
      <c r="CG175" s="3">
        <v>906</v>
      </c>
      <c r="CH175" s="3"/>
    </row>
    <row r="176" spans="1:86" x14ac:dyDescent="0.35">
      <c r="A176" s="1">
        <v>45107</v>
      </c>
      <c r="B176" t="s">
        <v>1</v>
      </c>
      <c r="C176" t="s">
        <v>90</v>
      </c>
      <c r="D176" t="s">
        <v>443</v>
      </c>
      <c r="E176" t="s">
        <v>444</v>
      </c>
      <c r="F176" s="3">
        <v>15304</v>
      </c>
      <c r="G176" s="3">
        <v>15291</v>
      </c>
      <c r="H176" s="3"/>
      <c r="I176" s="3"/>
      <c r="J176" s="3">
        <v>5221</v>
      </c>
      <c r="K176" s="3"/>
      <c r="L176" s="3"/>
      <c r="M176" s="3"/>
      <c r="N176" s="3"/>
      <c r="O176" s="3"/>
      <c r="P176" s="3">
        <v>2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>
        <v>26</v>
      </c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>
        <v>1</v>
      </c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>
        <v>13662</v>
      </c>
      <c r="BS176" s="3">
        <v>1</v>
      </c>
      <c r="BT176" s="3"/>
      <c r="BU176" s="3"/>
      <c r="BV176" s="3">
        <v>1</v>
      </c>
      <c r="BW176" s="3"/>
      <c r="BX176" s="3">
        <v>9726</v>
      </c>
      <c r="BY176" s="3"/>
      <c r="BZ176" s="3"/>
      <c r="CA176" s="3"/>
      <c r="CB176" s="3"/>
      <c r="CC176" s="3"/>
      <c r="CD176" s="3">
        <v>15222</v>
      </c>
      <c r="CE176" s="3"/>
      <c r="CF176" s="3">
        <v>34</v>
      </c>
      <c r="CG176" s="3"/>
      <c r="CH176" s="3"/>
    </row>
    <row r="177" spans="1:86" x14ac:dyDescent="0.35">
      <c r="A177" s="1">
        <v>45107</v>
      </c>
      <c r="B177" t="s">
        <v>1</v>
      </c>
      <c r="C177" t="s">
        <v>90</v>
      </c>
      <c r="D177" t="s">
        <v>445</v>
      </c>
      <c r="E177" t="s">
        <v>446</v>
      </c>
      <c r="F177" s="3">
        <v>2276</v>
      </c>
      <c r="G177" s="3">
        <v>2270</v>
      </c>
      <c r="H177" s="3"/>
      <c r="I177" s="3"/>
      <c r="J177" s="3">
        <v>1660</v>
      </c>
      <c r="K177" s="3"/>
      <c r="L177" s="3"/>
      <c r="M177" s="3">
        <v>16</v>
      </c>
      <c r="N177" s="3"/>
      <c r="O177" s="3"/>
      <c r="P177" s="3">
        <v>19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>
        <v>3</v>
      </c>
      <c r="AD177" s="3">
        <v>53</v>
      </c>
      <c r="AE177" s="3"/>
      <c r="AF177" s="3"/>
      <c r="AG177" s="3"/>
      <c r="AH177" s="3"/>
      <c r="AI177" s="3"/>
      <c r="AJ177" s="3">
        <v>1</v>
      </c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>
        <v>526</v>
      </c>
      <c r="BQ177" s="3"/>
      <c r="BR177" s="3">
        <v>1728</v>
      </c>
      <c r="BS177" s="3">
        <v>2</v>
      </c>
      <c r="BT177" s="3"/>
      <c r="BU177" s="3"/>
      <c r="BV177" s="3">
        <v>3</v>
      </c>
      <c r="BW177" s="3"/>
      <c r="BX177" s="3">
        <v>1745</v>
      </c>
      <c r="BY177" s="3"/>
      <c r="BZ177" s="3">
        <v>2</v>
      </c>
      <c r="CA177" s="3"/>
      <c r="CB177" s="3"/>
      <c r="CC177" s="3"/>
      <c r="CD177" s="3">
        <v>1761</v>
      </c>
      <c r="CE177" s="3"/>
      <c r="CF177" s="3">
        <v>189</v>
      </c>
      <c r="CG177" s="3"/>
      <c r="CH177" s="3"/>
    </row>
    <row r="178" spans="1:86" x14ac:dyDescent="0.35">
      <c r="A178" s="1">
        <v>45107</v>
      </c>
      <c r="B178" t="s">
        <v>1</v>
      </c>
      <c r="C178" t="s">
        <v>90</v>
      </c>
      <c r="D178" t="s">
        <v>447</v>
      </c>
      <c r="E178" t="s">
        <v>448</v>
      </c>
      <c r="F178" s="3">
        <v>8540</v>
      </c>
      <c r="G178" s="3">
        <v>8539</v>
      </c>
      <c r="H178" s="3"/>
      <c r="I178" s="3"/>
      <c r="J178" s="3">
        <v>921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>
        <v>6</v>
      </c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>
        <v>2</v>
      </c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>
        <v>7094</v>
      </c>
      <c r="BS178" s="3"/>
      <c r="BT178" s="3"/>
      <c r="BU178" s="3"/>
      <c r="BV178" s="3"/>
      <c r="BW178" s="3"/>
      <c r="BX178" s="3">
        <v>5028</v>
      </c>
      <c r="BY178" s="3"/>
      <c r="BZ178" s="3"/>
      <c r="CA178" s="3"/>
      <c r="CB178" s="3"/>
      <c r="CC178" s="3"/>
      <c r="CD178" s="3">
        <v>8486</v>
      </c>
      <c r="CE178" s="3"/>
      <c r="CF178" s="3">
        <v>11</v>
      </c>
      <c r="CG178" s="3"/>
      <c r="CH178" s="3"/>
    </row>
    <row r="179" spans="1:86" x14ac:dyDescent="0.35">
      <c r="A179" s="1">
        <v>45107</v>
      </c>
      <c r="B179" t="s">
        <v>1</v>
      </c>
      <c r="C179" t="s">
        <v>90</v>
      </c>
      <c r="D179" t="s">
        <v>449</v>
      </c>
      <c r="E179" t="s">
        <v>450</v>
      </c>
      <c r="F179" s="3">
        <v>27654</v>
      </c>
      <c r="G179" s="3">
        <v>27634</v>
      </c>
      <c r="H179" s="3"/>
      <c r="I179" s="3"/>
      <c r="J179" s="3"/>
      <c r="K179" s="3"/>
      <c r="L179" s="3"/>
      <c r="M179" s="3"/>
      <c r="N179" s="3"/>
      <c r="O179" s="3"/>
      <c r="P179" s="3">
        <v>5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>
        <v>1</v>
      </c>
      <c r="AB179" s="3"/>
      <c r="AC179" s="3">
        <v>1</v>
      </c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>
        <v>21871</v>
      </c>
      <c r="BS179" s="3"/>
      <c r="BT179" s="3"/>
      <c r="BU179" s="3"/>
      <c r="BV179" s="3">
        <v>1</v>
      </c>
      <c r="BW179" s="3"/>
      <c r="BX179" s="3">
        <v>13523</v>
      </c>
      <c r="BY179" s="3"/>
      <c r="BZ179" s="3"/>
      <c r="CA179" s="3"/>
      <c r="CB179" s="3"/>
      <c r="CC179" s="3"/>
      <c r="CD179" s="3">
        <v>27516</v>
      </c>
      <c r="CE179" s="3"/>
      <c r="CF179" s="3">
        <v>9</v>
      </c>
      <c r="CG179" s="3"/>
      <c r="CH179" s="3"/>
    </row>
    <row r="180" spans="1:86" x14ac:dyDescent="0.35">
      <c r="A180" s="1">
        <v>45107</v>
      </c>
      <c r="B180" t="s">
        <v>1</v>
      </c>
      <c r="C180" t="s">
        <v>90</v>
      </c>
      <c r="D180" t="s">
        <v>451</v>
      </c>
      <c r="E180" t="s">
        <v>452</v>
      </c>
      <c r="F180" s="3">
        <v>13620</v>
      </c>
      <c r="G180" s="3">
        <v>13604</v>
      </c>
      <c r="H180" s="3"/>
      <c r="I180" s="3"/>
      <c r="J180" s="3">
        <v>2644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>
        <v>2</v>
      </c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>
        <v>11249</v>
      </c>
      <c r="BS180" s="3"/>
      <c r="BT180" s="3"/>
      <c r="BU180" s="3"/>
      <c r="BV180" s="3">
        <v>2</v>
      </c>
      <c r="BW180" s="3"/>
      <c r="BX180" s="3">
        <v>6346</v>
      </c>
      <c r="BY180" s="3"/>
      <c r="BZ180" s="3"/>
      <c r="CA180" s="3"/>
      <c r="CB180" s="3"/>
      <c r="CC180" s="3"/>
      <c r="CD180" s="3">
        <v>11343</v>
      </c>
      <c r="CE180" s="3"/>
      <c r="CF180" s="3">
        <v>39</v>
      </c>
      <c r="CG180" s="3"/>
      <c r="CH180" s="3"/>
    </row>
    <row r="181" spans="1:86" x14ac:dyDescent="0.35">
      <c r="A181" s="1">
        <v>45107</v>
      </c>
      <c r="B181" t="s">
        <v>1</v>
      </c>
      <c r="C181" t="s">
        <v>90</v>
      </c>
      <c r="D181" t="s">
        <v>453</v>
      </c>
      <c r="E181" t="s">
        <v>454</v>
      </c>
      <c r="F181" s="3">
        <v>409</v>
      </c>
      <c r="G181" s="3">
        <v>409</v>
      </c>
      <c r="H181" s="3"/>
      <c r="I181" s="3"/>
      <c r="J181" s="3">
        <v>400</v>
      </c>
      <c r="K181" s="3"/>
      <c r="L181" s="3"/>
      <c r="M181" s="3"/>
      <c r="N181" s="3"/>
      <c r="O181" s="3"/>
      <c r="P181" s="3">
        <v>6</v>
      </c>
      <c r="Q181" s="3"/>
      <c r="R181" s="3"/>
      <c r="S181" s="3"/>
      <c r="T181" s="3"/>
      <c r="U181" s="3">
        <v>1</v>
      </c>
      <c r="V181" s="3"/>
      <c r="W181" s="3"/>
      <c r="X181" s="3"/>
      <c r="Y181" s="3"/>
      <c r="Z181" s="3"/>
      <c r="AA181" s="3"/>
      <c r="AB181" s="3"/>
      <c r="AC181" s="3">
        <v>1</v>
      </c>
      <c r="AD181" s="3">
        <v>35</v>
      </c>
      <c r="AE181" s="3"/>
      <c r="AF181" s="3"/>
      <c r="AG181" s="3"/>
      <c r="AH181" s="3"/>
      <c r="AI181" s="3"/>
      <c r="AJ181" s="3">
        <v>1</v>
      </c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>
        <v>3</v>
      </c>
      <c r="BQ181" s="3"/>
      <c r="BR181" s="3">
        <v>331</v>
      </c>
      <c r="BS181" s="3">
        <v>1</v>
      </c>
      <c r="BT181" s="3"/>
      <c r="BU181" s="3"/>
      <c r="BV181" s="3">
        <v>1</v>
      </c>
      <c r="BW181" s="3"/>
      <c r="BX181" s="3">
        <v>364</v>
      </c>
      <c r="BY181" s="3"/>
      <c r="BZ181" s="3"/>
      <c r="CA181" s="3"/>
      <c r="CB181" s="3"/>
      <c r="CC181" s="3"/>
      <c r="CD181" s="3">
        <v>347</v>
      </c>
      <c r="CE181" s="3"/>
      <c r="CF181" s="3">
        <v>43</v>
      </c>
      <c r="CG181" s="3"/>
      <c r="CH181" s="3"/>
    </row>
    <row r="182" spans="1:86" x14ac:dyDescent="0.35">
      <c r="A182" s="1">
        <v>45107</v>
      </c>
      <c r="B182" t="s">
        <v>1</v>
      </c>
      <c r="C182" t="s">
        <v>90</v>
      </c>
      <c r="D182" t="s">
        <v>455</v>
      </c>
      <c r="E182" t="s">
        <v>456</v>
      </c>
      <c r="F182" s="3">
        <v>29021</v>
      </c>
      <c r="G182" s="3">
        <v>29010</v>
      </c>
      <c r="H182" s="3"/>
      <c r="I182" s="3"/>
      <c r="J182" s="3">
        <v>728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>
        <v>1</v>
      </c>
      <c r="AD182" s="3">
        <v>2</v>
      </c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>
        <v>24808</v>
      </c>
      <c r="BS182" s="3"/>
      <c r="BT182" s="3"/>
      <c r="BU182" s="3"/>
      <c r="BV182" s="3">
        <v>2</v>
      </c>
      <c r="BW182" s="3"/>
      <c r="BX182" s="3">
        <v>11491</v>
      </c>
      <c r="BY182" s="3"/>
      <c r="BZ182" s="3"/>
      <c r="CA182" s="3"/>
      <c r="CB182" s="3"/>
      <c r="CC182" s="3"/>
      <c r="CD182" s="3">
        <v>28937</v>
      </c>
      <c r="CE182" s="3"/>
      <c r="CF182" s="3">
        <v>18</v>
      </c>
      <c r="CG182" s="3"/>
      <c r="CH182" s="3"/>
    </row>
    <row r="183" spans="1:86" x14ac:dyDescent="0.35">
      <c r="A183" s="1">
        <v>45107</v>
      </c>
      <c r="B183" t="s">
        <v>1</v>
      </c>
      <c r="C183" t="s">
        <v>90</v>
      </c>
      <c r="D183" t="s">
        <v>457</v>
      </c>
      <c r="E183" t="s">
        <v>458</v>
      </c>
      <c r="F183" s="3">
        <v>19208</v>
      </c>
      <c r="G183" s="3">
        <v>19192</v>
      </c>
      <c r="H183" s="3"/>
      <c r="I183" s="3"/>
      <c r="J183" s="3">
        <v>2901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>
        <v>1</v>
      </c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>
        <v>15808</v>
      </c>
      <c r="BS183" s="3"/>
      <c r="BT183" s="3"/>
      <c r="BU183" s="3"/>
      <c r="BV183" s="3"/>
      <c r="BW183" s="3"/>
      <c r="BX183" s="3">
        <v>4566</v>
      </c>
      <c r="BY183" s="3"/>
      <c r="BZ183" s="3"/>
      <c r="CA183" s="3"/>
      <c r="CB183" s="3"/>
      <c r="CC183" s="3"/>
      <c r="CD183" s="3">
        <v>18428</v>
      </c>
      <c r="CE183" s="3"/>
      <c r="CF183" s="3">
        <v>2</v>
      </c>
      <c r="CG183" s="3"/>
      <c r="CH183" s="3"/>
    </row>
    <row r="184" spans="1:86" x14ac:dyDescent="0.35">
      <c r="A184" s="1">
        <v>45107</v>
      </c>
      <c r="B184" t="s">
        <v>1</v>
      </c>
      <c r="C184" t="s">
        <v>90</v>
      </c>
      <c r="D184" t="s">
        <v>459</v>
      </c>
      <c r="E184" t="s">
        <v>460</v>
      </c>
      <c r="F184" s="3">
        <v>24872</v>
      </c>
      <c r="G184" s="3">
        <v>24868</v>
      </c>
      <c r="H184" s="3"/>
      <c r="I184" s="3"/>
      <c r="J184" s="3">
        <v>433</v>
      </c>
      <c r="K184" s="3"/>
      <c r="L184" s="3">
        <v>56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>
        <v>22490</v>
      </c>
      <c r="BS184" s="3"/>
      <c r="BT184" s="3"/>
      <c r="BU184" s="3"/>
      <c r="BV184" s="3"/>
      <c r="BW184" s="3"/>
      <c r="BX184" s="3">
        <v>10077</v>
      </c>
      <c r="BY184" s="3"/>
      <c r="BZ184" s="3"/>
      <c r="CA184" s="3"/>
      <c r="CB184" s="3"/>
      <c r="CC184" s="3"/>
      <c r="CD184" s="3">
        <v>24784</v>
      </c>
      <c r="CE184" s="3"/>
      <c r="CF184" s="3">
        <v>19</v>
      </c>
      <c r="CG184" s="3"/>
      <c r="CH184" s="3"/>
    </row>
    <row r="185" spans="1:86" x14ac:dyDescent="0.35">
      <c r="A185" s="1">
        <v>45107</v>
      </c>
      <c r="B185" t="s">
        <v>1</v>
      </c>
      <c r="C185" t="s">
        <v>90</v>
      </c>
      <c r="D185" t="s">
        <v>461</v>
      </c>
      <c r="E185" t="s">
        <v>462</v>
      </c>
      <c r="F185" s="3">
        <v>23500</v>
      </c>
      <c r="G185" s="3">
        <v>23498</v>
      </c>
      <c r="H185" s="3"/>
      <c r="I185" s="3"/>
      <c r="J185" s="3">
        <v>410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>
        <v>2</v>
      </c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>
        <v>20140</v>
      </c>
      <c r="BS185" s="3"/>
      <c r="BT185" s="3"/>
      <c r="BU185" s="3"/>
      <c r="BV185" s="3"/>
      <c r="BW185" s="3"/>
      <c r="BX185" s="3">
        <v>12590</v>
      </c>
      <c r="BY185" s="3"/>
      <c r="BZ185" s="3"/>
      <c r="CA185" s="3"/>
      <c r="CB185" s="3"/>
      <c r="CC185" s="3"/>
      <c r="CD185" s="3">
        <v>23431</v>
      </c>
      <c r="CE185" s="3"/>
      <c r="CF185" s="3">
        <v>4</v>
      </c>
      <c r="CG185" s="3"/>
      <c r="CH185" s="3"/>
    </row>
    <row r="186" spans="1:86" x14ac:dyDescent="0.35">
      <c r="A186" s="1">
        <v>45107</v>
      </c>
      <c r="B186" t="s">
        <v>1</v>
      </c>
      <c r="C186" t="s">
        <v>90</v>
      </c>
      <c r="D186" t="s">
        <v>463</v>
      </c>
      <c r="E186" t="s">
        <v>464</v>
      </c>
      <c r="F186" s="3">
        <v>11684</v>
      </c>
      <c r="G186" s="3">
        <v>11658</v>
      </c>
      <c r="H186" s="3"/>
      <c r="I186" s="3"/>
      <c r="J186" s="3">
        <v>31</v>
      </c>
      <c r="K186" s="3"/>
      <c r="L186" s="3"/>
      <c r="M186" s="3">
        <v>3</v>
      </c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>
        <v>1</v>
      </c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>
        <v>10147</v>
      </c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>
        <v>10068</v>
      </c>
      <c r="BS186" s="3"/>
      <c r="BT186" s="3"/>
      <c r="BU186" s="3"/>
      <c r="BV186" s="3">
        <v>2</v>
      </c>
      <c r="BW186" s="3"/>
      <c r="BX186" s="3">
        <v>6735</v>
      </c>
      <c r="BY186" s="3"/>
      <c r="BZ186" s="3">
        <v>1</v>
      </c>
      <c r="CA186" s="3"/>
      <c r="CB186" s="3"/>
      <c r="CC186" s="3"/>
      <c r="CD186" s="3">
        <v>11375</v>
      </c>
      <c r="CE186" s="3"/>
      <c r="CF186" s="3">
        <v>33</v>
      </c>
      <c r="CG186" s="3"/>
      <c r="CH186" s="3"/>
    </row>
    <row r="187" spans="1:86" x14ac:dyDescent="0.35">
      <c r="A187" s="1">
        <v>45107</v>
      </c>
      <c r="B187" t="s">
        <v>1</v>
      </c>
      <c r="C187" t="s">
        <v>90</v>
      </c>
      <c r="D187" t="s">
        <v>465</v>
      </c>
      <c r="E187" t="s">
        <v>466</v>
      </c>
      <c r="F187" s="3">
        <v>3379</v>
      </c>
      <c r="G187" s="3">
        <v>3360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>
        <v>1</v>
      </c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>
        <v>19</v>
      </c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>
        <v>1871</v>
      </c>
      <c r="BS187" s="3"/>
      <c r="BT187" s="3"/>
      <c r="BU187" s="3"/>
      <c r="BV187" s="3"/>
      <c r="BW187" s="3"/>
      <c r="BX187" s="3">
        <v>1763</v>
      </c>
      <c r="BY187" s="3"/>
      <c r="BZ187" s="3"/>
      <c r="CA187" s="3"/>
      <c r="CB187" s="3"/>
      <c r="CC187" s="3"/>
      <c r="CD187" s="3">
        <v>3315</v>
      </c>
      <c r="CE187" s="3"/>
      <c r="CF187" s="3">
        <v>1</v>
      </c>
      <c r="CG187" s="3"/>
      <c r="CH187" s="3"/>
    </row>
    <row r="188" spans="1:86" x14ac:dyDescent="0.35">
      <c r="A188" s="1">
        <v>45107</v>
      </c>
      <c r="B188" t="s">
        <v>1</v>
      </c>
      <c r="C188" t="s">
        <v>90</v>
      </c>
      <c r="D188" t="s">
        <v>467</v>
      </c>
      <c r="E188" t="s">
        <v>468</v>
      </c>
      <c r="F188" s="3">
        <v>26703</v>
      </c>
      <c r="G188" s="3">
        <v>26697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>
        <v>23958</v>
      </c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>
        <v>22221</v>
      </c>
      <c r="BS188" s="3"/>
      <c r="BT188" s="3"/>
      <c r="BU188" s="3"/>
      <c r="BV188" s="3">
        <v>3</v>
      </c>
      <c r="BW188" s="3"/>
      <c r="BX188" s="3">
        <v>4923</v>
      </c>
      <c r="BY188" s="3"/>
      <c r="BZ188" s="3">
        <v>1</v>
      </c>
      <c r="CA188" s="3"/>
      <c r="CB188" s="3"/>
      <c r="CC188" s="3"/>
      <c r="CD188" s="3">
        <v>26557</v>
      </c>
      <c r="CE188" s="3"/>
      <c r="CF188" s="3">
        <v>12</v>
      </c>
      <c r="CG188" s="3"/>
      <c r="CH188" s="3"/>
    </row>
    <row r="189" spans="1:86" x14ac:dyDescent="0.35">
      <c r="A189" s="1">
        <v>45107</v>
      </c>
      <c r="B189" t="s">
        <v>1</v>
      </c>
      <c r="C189" t="s">
        <v>90</v>
      </c>
      <c r="D189" t="s">
        <v>469</v>
      </c>
      <c r="E189" t="s">
        <v>470</v>
      </c>
      <c r="F189" s="3">
        <v>19081</v>
      </c>
      <c r="G189" s="3">
        <v>19010</v>
      </c>
      <c r="H189" s="3"/>
      <c r="I189" s="3"/>
      <c r="J189" s="3"/>
      <c r="K189" s="3"/>
      <c r="L189" s="3"/>
      <c r="M189" s="3">
        <v>6</v>
      </c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>
        <v>2</v>
      </c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>
        <v>4195</v>
      </c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>
        <v>15491</v>
      </c>
      <c r="BS189" s="3"/>
      <c r="BT189" s="3"/>
      <c r="BU189" s="3"/>
      <c r="BV189" s="3">
        <v>1</v>
      </c>
      <c r="BW189" s="3"/>
      <c r="BX189" s="3">
        <v>8601</v>
      </c>
      <c r="BY189" s="3"/>
      <c r="BZ189" s="3"/>
      <c r="CA189" s="3"/>
      <c r="CB189" s="3"/>
      <c r="CC189" s="3"/>
      <c r="CD189" s="3">
        <v>18911</v>
      </c>
      <c r="CE189" s="3"/>
      <c r="CF189" s="3">
        <v>7</v>
      </c>
      <c r="CG189" s="3"/>
      <c r="CH189" s="3"/>
    </row>
    <row r="190" spans="1:86" x14ac:dyDescent="0.35">
      <c r="A190" s="1">
        <v>45107</v>
      </c>
      <c r="B190" t="s">
        <v>1</v>
      </c>
      <c r="C190" t="s">
        <v>90</v>
      </c>
      <c r="D190" t="s">
        <v>471</v>
      </c>
      <c r="E190" t="s">
        <v>472</v>
      </c>
      <c r="F190" s="3">
        <v>30628</v>
      </c>
      <c r="G190" s="3">
        <v>30554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>
        <v>1</v>
      </c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>
        <v>9005</v>
      </c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>
        <v>19798</v>
      </c>
      <c r="BS190" s="3"/>
      <c r="BT190" s="3"/>
      <c r="BU190" s="3"/>
      <c r="BV190" s="3"/>
      <c r="BW190" s="3">
        <v>230</v>
      </c>
      <c r="BX190" s="3">
        <v>8079</v>
      </c>
      <c r="BY190" s="3"/>
      <c r="BZ190" s="3"/>
      <c r="CA190" s="3"/>
      <c r="CB190" s="3"/>
      <c r="CC190" s="3"/>
      <c r="CD190" s="3">
        <v>30357</v>
      </c>
      <c r="CE190" s="3"/>
      <c r="CF190" s="3">
        <v>6</v>
      </c>
      <c r="CG190" s="3"/>
      <c r="CH190" s="3"/>
    </row>
    <row r="191" spans="1:86" x14ac:dyDescent="0.35">
      <c r="A191" s="1">
        <v>45107</v>
      </c>
      <c r="B191" t="s">
        <v>1</v>
      </c>
      <c r="C191" t="s">
        <v>90</v>
      </c>
      <c r="D191" t="s">
        <v>473</v>
      </c>
      <c r="E191" t="s">
        <v>474</v>
      </c>
      <c r="F191" s="3">
        <v>13590</v>
      </c>
      <c r="G191" s="3">
        <v>13588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>
        <v>10685</v>
      </c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>
        <v>11249</v>
      </c>
      <c r="BS191" s="3"/>
      <c r="BT191" s="3"/>
      <c r="BU191" s="3"/>
      <c r="BV191" s="3"/>
      <c r="BW191" s="3"/>
      <c r="BX191" s="3">
        <v>2124</v>
      </c>
      <c r="BY191" s="3"/>
      <c r="BZ191" s="3"/>
      <c r="CA191" s="3"/>
      <c r="CB191" s="3"/>
      <c r="CC191" s="3"/>
      <c r="CD191" s="3">
        <v>13544</v>
      </c>
      <c r="CE191" s="3"/>
      <c r="CF191" s="3">
        <v>1</v>
      </c>
      <c r="CG191" s="3"/>
      <c r="CH191" s="3"/>
    </row>
    <row r="192" spans="1:86" x14ac:dyDescent="0.35">
      <c r="A192" s="1">
        <v>45107</v>
      </c>
      <c r="B192" t="s">
        <v>1</v>
      </c>
      <c r="C192" t="s">
        <v>90</v>
      </c>
      <c r="D192" t="s">
        <v>475</v>
      </c>
      <c r="E192" t="s">
        <v>476</v>
      </c>
      <c r="F192" s="3">
        <v>16944</v>
      </c>
      <c r="G192" s="3">
        <v>16927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>
        <v>15388</v>
      </c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>
        <v>13318</v>
      </c>
      <c r="BS192" s="3"/>
      <c r="BT192" s="3"/>
      <c r="BU192" s="3"/>
      <c r="BV192" s="3"/>
      <c r="BW192" s="3"/>
      <c r="BX192" s="3">
        <v>4683</v>
      </c>
      <c r="BY192" s="3"/>
      <c r="BZ192" s="3"/>
      <c r="CA192" s="3"/>
      <c r="CB192" s="3"/>
      <c r="CC192" s="3"/>
      <c r="CD192" s="3">
        <v>16868</v>
      </c>
      <c r="CE192" s="3"/>
      <c r="CF192" s="3">
        <v>2</v>
      </c>
      <c r="CG192" s="3"/>
      <c r="CH192" s="3"/>
    </row>
    <row r="193" spans="1:86" x14ac:dyDescent="0.35">
      <c r="A193" s="1">
        <v>45107</v>
      </c>
      <c r="B193" t="s">
        <v>1</v>
      </c>
      <c r="C193" t="s">
        <v>90</v>
      </c>
      <c r="D193" t="s">
        <v>477</v>
      </c>
      <c r="E193" t="s">
        <v>478</v>
      </c>
      <c r="F193" s="3">
        <v>7157</v>
      </c>
      <c r="G193" s="3">
        <v>7147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>
        <v>2</v>
      </c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>
        <v>1</v>
      </c>
      <c r="AR193" s="3">
        <v>3228</v>
      </c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>
        <v>5842</v>
      </c>
      <c r="BS193" s="3"/>
      <c r="BT193" s="3"/>
      <c r="BU193" s="3"/>
      <c r="BV193" s="3">
        <v>1</v>
      </c>
      <c r="BW193" s="3">
        <v>26</v>
      </c>
      <c r="BX193" s="3">
        <v>3674</v>
      </c>
      <c r="BY193" s="3"/>
      <c r="BZ193" s="3"/>
      <c r="CA193" s="3"/>
      <c r="CB193" s="3"/>
      <c r="CC193" s="3"/>
      <c r="CD193" s="3">
        <v>7050</v>
      </c>
      <c r="CE193" s="3"/>
      <c r="CF193" s="3">
        <v>5</v>
      </c>
      <c r="CG193" s="3"/>
      <c r="CH193" s="3"/>
    </row>
    <row r="194" spans="1:86" x14ac:dyDescent="0.35">
      <c r="A194" s="1">
        <v>45107</v>
      </c>
      <c r="B194" t="s">
        <v>1</v>
      </c>
      <c r="C194" t="s">
        <v>90</v>
      </c>
      <c r="D194" t="s">
        <v>479</v>
      </c>
      <c r="E194" t="s">
        <v>480</v>
      </c>
      <c r="F194" s="3">
        <v>27503</v>
      </c>
      <c r="G194" s="3">
        <v>27435</v>
      </c>
      <c r="H194" s="3"/>
      <c r="I194" s="3"/>
      <c r="J194" s="3"/>
      <c r="K194" s="3"/>
      <c r="L194" s="3"/>
      <c r="M194" s="3"/>
      <c r="N194" s="3"/>
      <c r="O194" s="3"/>
      <c r="P194" s="3">
        <v>1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>
        <v>5961</v>
      </c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>
        <v>20726</v>
      </c>
      <c r="BS194" s="3"/>
      <c r="BT194" s="3"/>
      <c r="BU194" s="3"/>
      <c r="BV194" s="3"/>
      <c r="BW194" s="3">
        <v>266</v>
      </c>
      <c r="BX194" s="3">
        <v>9691</v>
      </c>
      <c r="BY194" s="3"/>
      <c r="BZ194" s="3"/>
      <c r="CA194" s="3"/>
      <c r="CB194" s="3"/>
      <c r="CC194" s="3"/>
      <c r="CD194" s="3">
        <v>27273</v>
      </c>
      <c r="CE194" s="3"/>
      <c r="CF194" s="3">
        <v>6</v>
      </c>
      <c r="CG194" s="3"/>
      <c r="CH194" s="3"/>
    </row>
    <row r="195" spans="1:86" x14ac:dyDescent="0.35">
      <c r="A195" s="1">
        <v>45107</v>
      </c>
      <c r="B195" t="s">
        <v>1</v>
      </c>
      <c r="C195" t="s">
        <v>180</v>
      </c>
      <c r="D195" t="s">
        <v>481</v>
      </c>
      <c r="E195" t="s">
        <v>482</v>
      </c>
      <c r="F195" s="3">
        <v>901</v>
      </c>
      <c r="G195" s="3">
        <v>901</v>
      </c>
      <c r="H195" s="3"/>
      <c r="I195" s="3">
        <v>161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>
        <v>800</v>
      </c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>
        <v>389</v>
      </c>
      <c r="BQ195" s="3"/>
      <c r="BR195" s="3">
        <v>11</v>
      </c>
      <c r="BS195" s="3"/>
      <c r="BT195" s="3">
        <v>815</v>
      </c>
      <c r="BU195" s="3"/>
      <c r="BV195" s="3"/>
      <c r="BW195" s="3"/>
      <c r="BX195" s="3">
        <v>139</v>
      </c>
      <c r="BY195" s="3"/>
      <c r="BZ195" s="3"/>
      <c r="CA195" s="3">
        <v>827</v>
      </c>
      <c r="CB195" s="3"/>
      <c r="CC195" s="3"/>
      <c r="CD195" s="3"/>
      <c r="CE195" s="3"/>
      <c r="CF195" s="3"/>
      <c r="CG195" s="3"/>
      <c r="CH195" s="3"/>
    </row>
    <row r="196" spans="1:86" x14ac:dyDescent="0.35">
      <c r="A196" s="1">
        <v>45107</v>
      </c>
      <c r="B196" t="s">
        <v>1</v>
      </c>
      <c r="C196" t="s">
        <v>106</v>
      </c>
      <c r="D196" t="s">
        <v>483</v>
      </c>
      <c r="E196" t="s">
        <v>484</v>
      </c>
      <c r="F196" s="3">
        <v>3975</v>
      </c>
      <c r="G196" s="3">
        <v>3967</v>
      </c>
      <c r="H196" s="3"/>
      <c r="I196" s="3">
        <v>999</v>
      </c>
      <c r="J196" s="3"/>
      <c r="K196" s="3">
        <v>811</v>
      </c>
      <c r="L196" s="3"/>
      <c r="M196" s="3">
        <v>2541</v>
      </c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>
        <v>1</v>
      </c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>
        <v>859</v>
      </c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>
        <v>1779</v>
      </c>
      <c r="BQ196" s="3"/>
      <c r="BR196" s="3">
        <v>2795</v>
      </c>
      <c r="BS196" s="3"/>
      <c r="BT196" s="3">
        <v>3959</v>
      </c>
      <c r="BU196" s="3"/>
      <c r="BV196" s="3"/>
      <c r="BW196" s="3"/>
      <c r="BX196" s="3">
        <v>495</v>
      </c>
      <c r="BY196" s="3"/>
      <c r="BZ196" s="3">
        <v>2</v>
      </c>
      <c r="CA196" s="3">
        <v>44</v>
      </c>
      <c r="CB196" s="3"/>
      <c r="CC196" s="3"/>
      <c r="CD196" s="3"/>
      <c r="CE196" s="3"/>
      <c r="CF196" s="3"/>
      <c r="CG196" s="3"/>
      <c r="CH196" s="3"/>
    </row>
    <row r="197" spans="1:86" x14ac:dyDescent="0.35">
      <c r="A197" s="1">
        <v>45107</v>
      </c>
      <c r="B197" t="s">
        <v>1</v>
      </c>
      <c r="C197" t="s">
        <v>106</v>
      </c>
      <c r="D197" t="s">
        <v>485</v>
      </c>
      <c r="E197" t="s">
        <v>486</v>
      </c>
      <c r="F197" s="3">
        <v>611</v>
      </c>
      <c r="G197" s="3">
        <v>217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>
        <v>1</v>
      </c>
      <c r="BS197" s="3"/>
      <c r="BT197" s="3">
        <v>216</v>
      </c>
      <c r="BU197" s="3"/>
      <c r="BV197" s="3"/>
      <c r="BW197" s="3"/>
      <c r="BX197" s="3">
        <v>1</v>
      </c>
      <c r="BY197" s="3"/>
      <c r="BZ197" s="3"/>
      <c r="CA197" s="3"/>
      <c r="CB197" s="3"/>
      <c r="CC197" s="3"/>
      <c r="CD197" s="3"/>
      <c r="CE197" s="3"/>
      <c r="CF197" s="3"/>
      <c r="CG197" s="3"/>
      <c r="CH197" s="3"/>
    </row>
    <row r="198" spans="1:86" x14ac:dyDescent="0.35">
      <c r="A198" s="1">
        <v>45107</v>
      </c>
      <c r="B198" t="s">
        <v>1</v>
      </c>
      <c r="C198" t="s">
        <v>93</v>
      </c>
      <c r="D198" t="s">
        <v>487</v>
      </c>
      <c r="E198" t="s">
        <v>488</v>
      </c>
      <c r="F198" s="3">
        <v>1770</v>
      </c>
      <c r="G198" s="3">
        <v>1600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>
        <v>113</v>
      </c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>
        <v>1024</v>
      </c>
      <c r="BG198" s="3"/>
      <c r="BH198" s="3"/>
      <c r="BI198" s="3"/>
      <c r="BJ198" s="3"/>
      <c r="BK198" s="3"/>
      <c r="BL198" s="3"/>
      <c r="BM198" s="3"/>
      <c r="BN198" s="3"/>
      <c r="BO198" s="3"/>
      <c r="BP198" s="3">
        <v>1</v>
      </c>
      <c r="BQ198" s="3">
        <v>1237</v>
      </c>
      <c r="BR198" s="3">
        <v>484</v>
      </c>
      <c r="BS198" s="3"/>
      <c r="BT198" s="3"/>
      <c r="BU198" s="3"/>
      <c r="BV198" s="3"/>
      <c r="BW198" s="3"/>
      <c r="BX198" s="3">
        <v>97</v>
      </c>
      <c r="BY198" s="3"/>
      <c r="BZ198" s="3"/>
      <c r="CA198" s="3"/>
      <c r="CB198" s="3"/>
      <c r="CC198" s="3"/>
      <c r="CD198" s="3"/>
      <c r="CE198" s="3"/>
      <c r="CF198" s="3"/>
      <c r="CG198" s="3"/>
      <c r="CH198" s="3"/>
    </row>
    <row r="199" spans="1:86" x14ac:dyDescent="0.35">
      <c r="A199" s="1">
        <v>45107</v>
      </c>
      <c r="B199" t="s">
        <v>1</v>
      </c>
      <c r="C199" t="s">
        <v>93</v>
      </c>
      <c r="D199" t="s">
        <v>489</v>
      </c>
      <c r="E199" t="s">
        <v>490</v>
      </c>
      <c r="F199" s="3">
        <v>1074</v>
      </c>
      <c r="G199" s="3">
        <v>1012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>
        <v>756</v>
      </c>
      <c r="BS199" s="3"/>
      <c r="BT199" s="3">
        <v>902</v>
      </c>
      <c r="BU199" s="3">
        <v>6</v>
      </c>
      <c r="BV199" s="3"/>
      <c r="BW199" s="3"/>
      <c r="BX199" s="3">
        <v>75</v>
      </c>
      <c r="BY199" s="3"/>
      <c r="BZ199" s="3"/>
      <c r="CA199" s="3"/>
      <c r="CB199" s="3"/>
      <c r="CC199" s="3"/>
      <c r="CD199" s="3"/>
      <c r="CE199" s="3"/>
      <c r="CF199" s="3"/>
      <c r="CG199" s="3"/>
      <c r="CH199" s="3"/>
    </row>
    <row r="200" spans="1:86" x14ac:dyDescent="0.35">
      <c r="A200" s="1">
        <v>45107</v>
      </c>
      <c r="B200" t="s">
        <v>1</v>
      </c>
      <c r="C200" t="s">
        <v>90</v>
      </c>
      <c r="D200" t="s">
        <v>491</v>
      </c>
      <c r="E200" t="s">
        <v>492</v>
      </c>
      <c r="F200" s="3">
        <v>25936</v>
      </c>
      <c r="G200" s="3">
        <v>25903</v>
      </c>
      <c r="H200" s="3"/>
      <c r="I200" s="3"/>
      <c r="J200" s="3">
        <v>29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>
        <v>2106</v>
      </c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>
        <v>1</v>
      </c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>
        <v>17393</v>
      </c>
      <c r="BS200" s="3"/>
      <c r="BT200" s="3"/>
      <c r="BU200" s="3"/>
      <c r="BV200" s="3">
        <v>1</v>
      </c>
      <c r="BW200" s="3"/>
      <c r="BX200" s="3">
        <v>6522</v>
      </c>
      <c r="BY200" s="3"/>
      <c r="BZ200" s="3">
        <v>4</v>
      </c>
      <c r="CA200" s="3"/>
      <c r="CB200" s="3"/>
      <c r="CC200" s="3"/>
      <c r="CD200" s="3">
        <v>25755</v>
      </c>
      <c r="CE200" s="3"/>
      <c r="CF200" s="3">
        <v>29</v>
      </c>
      <c r="CG200" s="3"/>
      <c r="CH200" s="3"/>
    </row>
    <row r="201" spans="1:86" x14ac:dyDescent="0.35">
      <c r="A201" s="1">
        <v>45107</v>
      </c>
      <c r="B201" t="s">
        <v>1</v>
      </c>
      <c r="C201" t="s">
        <v>90</v>
      </c>
      <c r="D201" t="s">
        <v>493</v>
      </c>
      <c r="E201" t="s">
        <v>494</v>
      </c>
      <c r="F201" s="3">
        <v>26483</v>
      </c>
      <c r="G201" s="3">
        <v>26418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>
        <v>21732</v>
      </c>
      <c r="BS201" s="3"/>
      <c r="BT201" s="3"/>
      <c r="BU201" s="3"/>
      <c r="BV201" s="3"/>
      <c r="BW201" s="3"/>
      <c r="BX201" s="3">
        <v>7681</v>
      </c>
      <c r="BY201" s="3"/>
      <c r="BZ201" s="3"/>
      <c r="CA201" s="3"/>
      <c r="CB201" s="3"/>
      <c r="CC201" s="3"/>
      <c r="CD201" s="3">
        <v>26061</v>
      </c>
      <c r="CE201" s="3"/>
      <c r="CF201" s="3">
        <v>3</v>
      </c>
      <c r="CG201" s="3"/>
      <c r="CH201" s="3"/>
    </row>
    <row r="202" spans="1:86" x14ac:dyDescent="0.35">
      <c r="A202" s="1">
        <v>45107</v>
      </c>
      <c r="B202" t="s">
        <v>1</v>
      </c>
      <c r="C202" t="s">
        <v>93</v>
      </c>
      <c r="D202" t="s">
        <v>495</v>
      </c>
      <c r="E202" t="s">
        <v>496</v>
      </c>
      <c r="F202" s="3">
        <v>1174</v>
      </c>
      <c r="G202" s="3">
        <v>1126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>
        <v>21</v>
      </c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>
        <v>544</v>
      </c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>
        <v>1000</v>
      </c>
      <c r="BQ202" s="3">
        <v>38</v>
      </c>
      <c r="BR202" s="3">
        <v>28</v>
      </c>
      <c r="BS202" s="3"/>
      <c r="BT202" s="3"/>
      <c r="BU202" s="3"/>
      <c r="BV202" s="3"/>
      <c r="BW202" s="3"/>
      <c r="BX202" s="3">
        <v>260</v>
      </c>
      <c r="BY202" s="3"/>
      <c r="BZ202" s="3"/>
      <c r="CA202" s="3"/>
      <c r="CB202" s="3"/>
      <c r="CC202" s="3"/>
      <c r="CD202" s="3"/>
      <c r="CE202" s="3"/>
      <c r="CF202" s="3"/>
      <c r="CG202" s="3">
        <v>236</v>
      </c>
      <c r="CH202" s="3"/>
    </row>
    <row r="203" spans="1:86" x14ac:dyDescent="0.35">
      <c r="A203" s="1">
        <v>45107</v>
      </c>
      <c r="B203" t="s">
        <v>1</v>
      </c>
      <c r="C203" t="s">
        <v>93</v>
      </c>
      <c r="D203" t="s">
        <v>497</v>
      </c>
      <c r="E203" t="s">
        <v>498</v>
      </c>
      <c r="F203" s="3">
        <v>4272</v>
      </c>
      <c r="G203" s="3">
        <v>4080</v>
      </c>
      <c r="H203" s="3"/>
      <c r="I203" s="3"/>
      <c r="J203" s="3">
        <v>8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>
        <v>2886</v>
      </c>
      <c r="BS203" s="3"/>
      <c r="BT203" s="3"/>
      <c r="BU203" s="3"/>
      <c r="BV203" s="3"/>
      <c r="BW203" s="3"/>
      <c r="BX203" s="3">
        <v>734</v>
      </c>
      <c r="BY203" s="3"/>
      <c r="BZ203" s="3"/>
      <c r="CA203" s="3"/>
      <c r="CB203" s="3"/>
      <c r="CC203" s="3"/>
      <c r="CD203" s="3">
        <v>3561</v>
      </c>
      <c r="CE203" s="3"/>
      <c r="CF203" s="3"/>
      <c r="CG203" s="3"/>
      <c r="CH203" s="3"/>
    </row>
    <row r="204" spans="1:86" x14ac:dyDescent="0.35">
      <c r="A204" s="1">
        <v>45107</v>
      </c>
      <c r="B204" t="s">
        <v>1</v>
      </c>
      <c r="C204" t="s">
        <v>93</v>
      </c>
      <c r="D204" t="s">
        <v>499</v>
      </c>
      <c r="E204" t="s">
        <v>500</v>
      </c>
      <c r="F204" s="3">
        <v>1177</v>
      </c>
      <c r="G204" s="3">
        <v>1159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>
        <v>910</v>
      </c>
      <c r="BS204" s="3"/>
      <c r="BT204" s="3"/>
      <c r="BU204" s="3"/>
      <c r="BV204" s="3"/>
      <c r="BW204" s="3"/>
      <c r="BX204" s="3">
        <v>249</v>
      </c>
      <c r="BY204" s="3"/>
      <c r="BZ204" s="3"/>
      <c r="CA204" s="3"/>
      <c r="CB204" s="3"/>
      <c r="CC204" s="3"/>
      <c r="CD204" s="3">
        <v>1055</v>
      </c>
      <c r="CE204" s="3"/>
      <c r="CF204" s="3"/>
      <c r="CG204" s="3"/>
      <c r="CH204" s="3"/>
    </row>
    <row r="205" spans="1:86" x14ac:dyDescent="0.35">
      <c r="A205" s="1">
        <v>45107</v>
      </c>
      <c r="B205" t="s">
        <v>1</v>
      </c>
      <c r="C205" t="s">
        <v>106</v>
      </c>
      <c r="D205" t="s">
        <v>501</v>
      </c>
      <c r="E205" t="s">
        <v>502</v>
      </c>
      <c r="F205" s="3">
        <v>3913</v>
      </c>
      <c r="G205" s="3">
        <v>3121</v>
      </c>
      <c r="H205" s="3"/>
      <c r="I205" s="3"/>
      <c r="J205" s="3">
        <v>1</v>
      </c>
      <c r="K205" s="3"/>
      <c r="L205" s="3"/>
      <c r="M205" s="3">
        <v>2211</v>
      </c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>
        <v>4</v>
      </c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>
        <v>1130</v>
      </c>
      <c r="BS205" s="3"/>
      <c r="BT205" s="3">
        <v>2816</v>
      </c>
      <c r="BU205" s="3"/>
      <c r="BV205" s="3"/>
      <c r="BW205" s="3"/>
      <c r="BX205" s="3">
        <v>328</v>
      </c>
      <c r="BY205" s="3"/>
      <c r="BZ205" s="3"/>
      <c r="CA205" s="3"/>
      <c r="CB205" s="3"/>
      <c r="CC205" s="3"/>
      <c r="CD205" s="3"/>
      <c r="CE205" s="3"/>
      <c r="CF205" s="3"/>
      <c r="CG205" s="3"/>
      <c r="CH205" s="3"/>
    </row>
    <row r="206" spans="1:86" x14ac:dyDescent="0.35">
      <c r="A206" s="1">
        <v>45107</v>
      </c>
      <c r="B206" t="s">
        <v>1</v>
      </c>
      <c r="C206" t="s">
        <v>106</v>
      </c>
      <c r="D206" t="s">
        <v>503</v>
      </c>
      <c r="E206" t="s">
        <v>504</v>
      </c>
      <c r="F206" s="3">
        <v>453</v>
      </c>
      <c r="G206" s="3">
        <v>435</v>
      </c>
      <c r="H206" s="3"/>
      <c r="I206" s="3"/>
      <c r="J206" s="3"/>
      <c r="K206" s="3">
        <v>211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>
        <v>8</v>
      </c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>
        <v>79</v>
      </c>
      <c r="BS206" s="3"/>
      <c r="BT206" s="3">
        <v>415</v>
      </c>
      <c r="BU206" s="3"/>
      <c r="BV206" s="3"/>
      <c r="BW206" s="3"/>
      <c r="BX206" s="3">
        <v>83</v>
      </c>
      <c r="BY206" s="3"/>
      <c r="BZ206" s="3">
        <v>1</v>
      </c>
      <c r="CA206" s="3"/>
      <c r="CB206" s="3"/>
      <c r="CC206" s="3"/>
      <c r="CD206" s="3"/>
      <c r="CE206" s="3"/>
      <c r="CF206" s="3"/>
      <c r="CG206" s="3"/>
      <c r="CH206" s="3"/>
    </row>
    <row r="207" spans="1:86" x14ac:dyDescent="0.35">
      <c r="A207" s="1">
        <v>45107</v>
      </c>
      <c r="B207" t="s">
        <v>1</v>
      </c>
      <c r="C207" t="s">
        <v>106</v>
      </c>
      <c r="D207" t="s">
        <v>505</v>
      </c>
      <c r="E207" t="s">
        <v>506</v>
      </c>
      <c r="F207" s="3">
        <v>629</v>
      </c>
      <c r="G207" s="3">
        <v>625</v>
      </c>
      <c r="H207" s="3"/>
      <c r="I207" s="3">
        <v>437</v>
      </c>
      <c r="J207" s="3"/>
      <c r="K207" s="3">
        <v>546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>
        <v>328</v>
      </c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>
        <v>608</v>
      </c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>
        <v>421</v>
      </c>
      <c r="BQ207" s="3"/>
      <c r="BR207" s="3">
        <v>269</v>
      </c>
      <c r="BS207" s="3"/>
      <c r="BT207" s="3">
        <v>623</v>
      </c>
      <c r="BU207" s="3"/>
      <c r="BV207" s="3"/>
      <c r="BW207" s="3"/>
      <c r="BX207" s="3">
        <v>215</v>
      </c>
      <c r="BY207" s="3"/>
      <c r="BZ207" s="3">
        <v>2</v>
      </c>
      <c r="CA207" s="3"/>
      <c r="CB207" s="3"/>
      <c r="CC207" s="3"/>
      <c r="CD207" s="3"/>
      <c r="CE207" s="3"/>
      <c r="CF207" s="3"/>
      <c r="CG207" s="3">
        <v>5</v>
      </c>
      <c r="CH207" s="3"/>
    </row>
    <row r="208" spans="1:86" x14ac:dyDescent="0.35">
      <c r="A208" s="1">
        <v>45107</v>
      </c>
      <c r="B208" t="s">
        <v>1</v>
      </c>
      <c r="C208" t="s">
        <v>93</v>
      </c>
      <c r="D208" t="s">
        <v>507</v>
      </c>
      <c r="E208" t="s">
        <v>508</v>
      </c>
      <c r="F208" s="3">
        <v>1036</v>
      </c>
      <c r="G208" s="3">
        <v>871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>
        <v>638</v>
      </c>
      <c r="AL208" s="3"/>
      <c r="AM208" s="3"/>
      <c r="AN208" s="3"/>
      <c r="AO208" s="3"/>
      <c r="AP208" s="3">
        <v>71</v>
      </c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>
        <v>114</v>
      </c>
      <c r="BQ208" s="3"/>
      <c r="BR208" s="3">
        <v>600</v>
      </c>
      <c r="BS208" s="3"/>
      <c r="BT208" s="3"/>
      <c r="BU208" s="3"/>
      <c r="BV208" s="3"/>
      <c r="BW208" s="3"/>
      <c r="BX208" s="3">
        <v>247</v>
      </c>
      <c r="BY208" s="3"/>
      <c r="BZ208" s="3">
        <v>7</v>
      </c>
      <c r="CA208" s="3"/>
      <c r="CB208" s="3"/>
      <c r="CC208" s="3"/>
      <c r="CD208" s="3"/>
      <c r="CE208" s="3"/>
      <c r="CF208" s="3"/>
      <c r="CG208" s="3"/>
      <c r="CH208" s="3"/>
    </row>
    <row r="209" spans="1:86" x14ac:dyDescent="0.35">
      <c r="A209" s="1">
        <v>45107</v>
      </c>
      <c r="B209" t="s">
        <v>1</v>
      </c>
      <c r="C209" t="s">
        <v>106</v>
      </c>
      <c r="D209" t="s">
        <v>509</v>
      </c>
      <c r="E209" t="s">
        <v>510</v>
      </c>
      <c r="F209" s="3">
        <v>210</v>
      </c>
      <c r="G209" s="3">
        <v>84</v>
      </c>
      <c r="H209" s="3"/>
      <c r="I209" s="3"/>
      <c r="J209" s="3">
        <v>2</v>
      </c>
      <c r="K209" s="3"/>
      <c r="L209" s="3"/>
      <c r="M209" s="3">
        <v>4</v>
      </c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>
        <v>69</v>
      </c>
      <c r="BS209" s="3"/>
      <c r="BT209" s="3">
        <v>11</v>
      </c>
      <c r="BU209" s="3"/>
      <c r="BV209" s="3"/>
      <c r="BW209" s="3"/>
      <c r="BX209" s="3"/>
      <c r="BY209" s="3"/>
      <c r="BZ209" s="3">
        <v>1</v>
      </c>
      <c r="CA209" s="3"/>
      <c r="CB209" s="3"/>
      <c r="CC209" s="3"/>
      <c r="CD209" s="3"/>
      <c r="CE209" s="3"/>
      <c r="CF209" s="3"/>
      <c r="CG209" s="3"/>
      <c r="CH209" s="3"/>
    </row>
    <row r="210" spans="1:86" x14ac:dyDescent="0.35">
      <c r="A210" s="1">
        <v>45107</v>
      </c>
      <c r="B210" t="s">
        <v>1</v>
      </c>
      <c r="C210" t="s">
        <v>90</v>
      </c>
      <c r="D210" t="s">
        <v>511</v>
      </c>
      <c r="E210" t="s">
        <v>512</v>
      </c>
      <c r="F210" s="3">
        <v>19427</v>
      </c>
      <c r="G210" s="3">
        <v>19415</v>
      </c>
      <c r="H210" s="3">
        <v>14545</v>
      </c>
      <c r="I210" s="3"/>
      <c r="J210" s="3"/>
      <c r="K210" s="3"/>
      <c r="L210" s="3"/>
      <c r="M210" s="3">
        <v>17417</v>
      </c>
      <c r="N210" s="3"/>
      <c r="O210" s="3"/>
      <c r="P210" s="3"/>
      <c r="Q210" s="3"/>
      <c r="R210" s="3">
        <v>19408</v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>
        <v>1</v>
      </c>
      <c r="AD210" s="3"/>
      <c r="AE210" s="3"/>
      <c r="AF210" s="3"/>
      <c r="AG210" s="3"/>
      <c r="AH210" s="3"/>
      <c r="AI210" s="3"/>
      <c r="AJ210" s="3"/>
      <c r="AK210" s="3"/>
      <c r="AL210" s="3">
        <v>1</v>
      </c>
      <c r="AM210" s="3"/>
      <c r="AN210" s="3"/>
      <c r="AO210" s="3">
        <v>2</v>
      </c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>
        <v>18231</v>
      </c>
      <c r="BE210" s="3"/>
      <c r="BF210" s="3"/>
      <c r="BG210" s="3"/>
      <c r="BH210" s="3">
        <v>37</v>
      </c>
      <c r="BI210" s="3"/>
      <c r="BJ210" s="3"/>
      <c r="BK210" s="3"/>
      <c r="BL210" s="3"/>
      <c r="BM210" s="3"/>
      <c r="BN210" s="3"/>
      <c r="BO210" s="3"/>
      <c r="BP210" s="3">
        <v>1</v>
      </c>
      <c r="BQ210" s="3"/>
      <c r="BR210" s="3">
        <v>13776</v>
      </c>
      <c r="BS210" s="3"/>
      <c r="BT210" s="3"/>
      <c r="BU210" s="3"/>
      <c r="BV210" s="3"/>
      <c r="BW210" s="3"/>
      <c r="BX210" s="3">
        <v>2074</v>
      </c>
      <c r="BY210" s="3"/>
      <c r="BZ210" s="3">
        <v>32</v>
      </c>
      <c r="CA210" s="3"/>
      <c r="CB210" s="3"/>
      <c r="CC210" s="3"/>
      <c r="CD210" s="3"/>
      <c r="CE210" s="3"/>
      <c r="CF210" s="3"/>
      <c r="CG210" s="3">
        <v>12268</v>
      </c>
      <c r="CH210" s="3"/>
    </row>
    <row r="211" spans="1:86" x14ac:dyDescent="0.35">
      <c r="A211" s="1">
        <v>45107</v>
      </c>
      <c r="B211" t="s">
        <v>1</v>
      </c>
      <c r="C211" t="s">
        <v>90</v>
      </c>
      <c r="D211" t="s">
        <v>513</v>
      </c>
      <c r="E211" t="s">
        <v>514</v>
      </c>
      <c r="F211" s="3">
        <v>2497</v>
      </c>
      <c r="G211" s="3">
        <v>2077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>
        <v>1574</v>
      </c>
      <c r="BS211" s="3"/>
      <c r="BT211" s="3">
        <v>1517</v>
      </c>
      <c r="BU211" s="3">
        <v>114</v>
      </c>
      <c r="BV211" s="3"/>
      <c r="BW211" s="3"/>
      <c r="BX211" s="3">
        <v>377</v>
      </c>
      <c r="BY211" s="3"/>
      <c r="BZ211" s="3"/>
      <c r="CA211" s="3"/>
      <c r="CB211" s="3"/>
      <c r="CC211" s="3"/>
      <c r="CD211" s="3"/>
      <c r="CE211" s="3"/>
      <c r="CF211" s="3"/>
      <c r="CG211" s="3"/>
      <c r="CH211" s="3"/>
    </row>
    <row r="212" spans="1:86" x14ac:dyDescent="0.35">
      <c r="A212" s="1">
        <v>45107</v>
      </c>
      <c r="B212" t="s">
        <v>1</v>
      </c>
      <c r="C212" t="s">
        <v>93</v>
      </c>
      <c r="D212" t="s">
        <v>515</v>
      </c>
      <c r="E212" t="s">
        <v>516</v>
      </c>
      <c r="F212" s="3">
        <v>2408</v>
      </c>
      <c r="G212" s="3">
        <v>2045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>
        <v>875</v>
      </c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>
        <v>1</v>
      </c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>
        <v>912</v>
      </c>
      <c r="BR212" s="3">
        <v>1572</v>
      </c>
      <c r="BS212" s="3"/>
      <c r="BT212" s="3"/>
      <c r="BU212" s="3"/>
      <c r="BV212" s="3"/>
      <c r="BW212" s="3"/>
      <c r="BX212" s="3">
        <v>186</v>
      </c>
      <c r="BY212" s="3"/>
      <c r="BZ212" s="3"/>
      <c r="CA212" s="3"/>
      <c r="CB212" s="3"/>
      <c r="CC212" s="3"/>
      <c r="CD212" s="3"/>
      <c r="CE212" s="3"/>
      <c r="CF212" s="3"/>
      <c r="CG212" s="3">
        <v>1</v>
      </c>
      <c r="CH212" s="3"/>
    </row>
    <row r="213" spans="1:86" x14ac:dyDescent="0.35">
      <c r="A213" s="1">
        <v>45107</v>
      </c>
      <c r="B213" t="s">
        <v>1</v>
      </c>
      <c r="C213" t="s">
        <v>106</v>
      </c>
      <c r="D213" t="s">
        <v>517</v>
      </c>
      <c r="E213" t="s">
        <v>518</v>
      </c>
      <c r="F213" s="3">
        <v>3537</v>
      </c>
      <c r="G213" s="3">
        <v>3533</v>
      </c>
      <c r="H213" s="3"/>
      <c r="I213" s="3">
        <v>1216</v>
      </c>
      <c r="J213" s="3"/>
      <c r="K213" s="3">
        <v>229</v>
      </c>
      <c r="L213" s="3"/>
      <c r="M213" s="3">
        <v>1730</v>
      </c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>
        <v>2</v>
      </c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>
        <v>2575</v>
      </c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>
        <v>1615</v>
      </c>
      <c r="BQ213" s="3"/>
      <c r="BR213" s="3">
        <v>2216</v>
      </c>
      <c r="BS213" s="3"/>
      <c r="BT213" s="3">
        <v>3502</v>
      </c>
      <c r="BU213" s="3"/>
      <c r="BV213" s="3"/>
      <c r="BW213" s="3"/>
      <c r="BX213" s="3">
        <v>453</v>
      </c>
      <c r="BY213" s="3"/>
      <c r="BZ213" s="3">
        <v>1</v>
      </c>
      <c r="CA213" s="3">
        <v>1305</v>
      </c>
      <c r="CB213" s="3"/>
      <c r="CC213" s="3"/>
      <c r="CD213" s="3"/>
      <c r="CE213" s="3"/>
      <c r="CF213" s="3"/>
      <c r="CG213" s="3"/>
      <c r="CH213" s="3"/>
    </row>
    <row r="214" spans="1:86" x14ac:dyDescent="0.35">
      <c r="A214" s="1">
        <v>45107</v>
      </c>
      <c r="B214" t="s">
        <v>1</v>
      </c>
      <c r="C214" t="s">
        <v>90</v>
      </c>
      <c r="D214" t="s">
        <v>519</v>
      </c>
      <c r="E214" t="s">
        <v>520</v>
      </c>
      <c r="F214" s="3">
        <v>1492</v>
      </c>
      <c r="G214" s="3">
        <v>1489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>
        <v>21</v>
      </c>
      <c r="AA214" s="3"/>
      <c r="AB214" s="3"/>
      <c r="AC214" s="3"/>
      <c r="AD214" s="3"/>
      <c r="AE214" s="3">
        <v>1426</v>
      </c>
      <c r="AF214" s="3">
        <v>1424</v>
      </c>
      <c r="AG214" s="3"/>
      <c r="AH214" s="3"/>
      <c r="AI214" s="3"/>
      <c r="AJ214" s="3"/>
      <c r="AK214" s="3"/>
      <c r="AL214" s="3"/>
      <c r="AM214" s="3"/>
      <c r="AN214" s="3"/>
      <c r="AO214" s="3"/>
      <c r="AP214" s="3">
        <v>111</v>
      </c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>
        <v>290</v>
      </c>
      <c r="BQ214" s="3"/>
      <c r="BR214" s="3">
        <v>1027</v>
      </c>
      <c r="BS214" s="3"/>
      <c r="BT214" s="3"/>
      <c r="BU214" s="3"/>
      <c r="BV214" s="3"/>
      <c r="BW214" s="3"/>
      <c r="BX214" s="3">
        <v>244</v>
      </c>
      <c r="BY214" s="3">
        <v>847</v>
      </c>
      <c r="BZ214" s="3">
        <v>1</v>
      </c>
      <c r="CA214" s="3"/>
      <c r="CB214" s="3"/>
      <c r="CC214" s="3"/>
      <c r="CD214" s="3"/>
      <c r="CE214" s="3"/>
      <c r="CF214" s="3"/>
      <c r="CG214" s="3">
        <v>1366</v>
      </c>
      <c r="CH214" s="3"/>
    </row>
    <row r="215" spans="1:86" x14ac:dyDescent="0.35">
      <c r="A215" s="1">
        <v>45107</v>
      </c>
      <c r="B215" t="s">
        <v>1</v>
      </c>
      <c r="C215" t="s">
        <v>93</v>
      </c>
      <c r="D215" t="s">
        <v>521</v>
      </c>
      <c r="E215" t="s">
        <v>522</v>
      </c>
      <c r="F215" s="3">
        <v>505</v>
      </c>
      <c r="G215" s="3">
        <v>498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>
        <v>477</v>
      </c>
      <c r="AF215" s="3">
        <v>443</v>
      </c>
      <c r="AG215" s="3"/>
      <c r="AH215" s="3"/>
      <c r="AI215" s="3"/>
      <c r="AJ215" s="3"/>
      <c r="AK215" s="3"/>
      <c r="AL215" s="3"/>
      <c r="AM215" s="3"/>
      <c r="AN215" s="3"/>
      <c r="AO215" s="3"/>
      <c r="AP215" s="3">
        <v>35</v>
      </c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>
        <v>45</v>
      </c>
      <c r="BS215" s="3"/>
      <c r="BT215" s="3"/>
      <c r="BU215" s="3"/>
      <c r="BV215" s="3"/>
      <c r="BW215" s="3"/>
      <c r="BX215" s="3">
        <v>148</v>
      </c>
      <c r="BY215" s="3"/>
      <c r="BZ215" s="3"/>
      <c r="CA215" s="3"/>
      <c r="CB215" s="3"/>
      <c r="CC215" s="3"/>
      <c r="CD215" s="3"/>
      <c r="CE215" s="3"/>
      <c r="CF215" s="3"/>
      <c r="CG215" s="3">
        <v>6</v>
      </c>
      <c r="CH215" s="3"/>
    </row>
    <row r="216" spans="1:86" x14ac:dyDescent="0.35">
      <c r="A216" s="1">
        <v>45107</v>
      </c>
      <c r="B216" t="s">
        <v>1</v>
      </c>
      <c r="C216" t="s">
        <v>106</v>
      </c>
      <c r="D216" t="s">
        <v>523</v>
      </c>
      <c r="E216" t="s">
        <v>524</v>
      </c>
      <c r="F216" s="3">
        <v>223</v>
      </c>
      <c r="G216" s="3">
        <v>221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>
        <v>172</v>
      </c>
      <c r="BS216" s="3"/>
      <c r="BT216" s="3">
        <v>211</v>
      </c>
      <c r="BU216" s="3"/>
      <c r="BV216" s="3"/>
      <c r="BW216" s="3"/>
      <c r="BX216" s="3">
        <v>47</v>
      </c>
      <c r="BY216" s="3"/>
      <c r="BZ216" s="3"/>
      <c r="CA216" s="3"/>
      <c r="CB216" s="3"/>
      <c r="CC216" s="3"/>
      <c r="CD216" s="3"/>
      <c r="CE216" s="3"/>
      <c r="CF216" s="3"/>
      <c r="CG216" s="3"/>
      <c r="CH216" s="3"/>
    </row>
    <row r="217" spans="1:86" x14ac:dyDescent="0.35">
      <c r="A217" s="1">
        <v>45107</v>
      </c>
      <c r="B217" t="s">
        <v>1</v>
      </c>
      <c r="C217" t="s">
        <v>93</v>
      </c>
      <c r="D217" t="s">
        <v>525</v>
      </c>
      <c r="E217" t="s">
        <v>526</v>
      </c>
      <c r="F217" s="3">
        <v>301</v>
      </c>
      <c r="G217" s="3">
        <v>68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>
        <v>8</v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>
        <v>24</v>
      </c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>
        <v>1</v>
      </c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>
        <v>3</v>
      </c>
      <c r="BQ217" s="3"/>
      <c r="BR217" s="3">
        <v>17</v>
      </c>
      <c r="BS217" s="3"/>
      <c r="BT217" s="3">
        <v>5</v>
      </c>
      <c r="BU217" s="3"/>
      <c r="BV217" s="3"/>
      <c r="BW217" s="3"/>
      <c r="BX217" s="3">
        <v>19</v>
      </c>
      <c r="BY217" s="3"/>
      <c r="BZ217" s="3"/>
      <c r="CA217" s="3"/>
      <c r="CB217" s="3"/>
      <c r="CC217" s="3"/>
      <c r="CD217" s="3"/>
      <c r="CE217" s="3"/>
      <c r="CF217" s="3"/>
      <c r="CG217" s="3"/>
      <c r="CH217" s="3"/>
    </row>
    <row r="218" spans="1:86" x14ac:dyDescent="0.35">
      <c r="A218" s="1">
        <v>45107</v>
      </c>
      <c r="B218" t="s">
        <v>1</v>
      </c>
      <c r="C218" t="s">
        <v>90</v>
      </c>
      <c r="D218" t="s">
        <v>527</v>
      </c>
      <c r="E218" t="s">
        <v>528</v>
      </c>
      <c r="F218" s="3">
        <v>922</v>
      </c>
      <c r="G218" s="3">
        <v>910</v>
      </c>
      <c r="H218" s="3">
        <v>1</v>
      </c>
      <c r="I218" s="3"/>
      <c r="J218" s="3"/>
      <c r="K218" s="3"/>
      <c r="L218" s="3"/>
      <c r="M218" s="3">
        <v>707</v>
      </c>
      <c r="N218" s="3"/>
      <c r="O218" s="3"/>
      <c r="P218" s="3"/>
      <c r="Q218" s="3"/>
      <c r="R218" s="3">
        <v>910</v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>
        <v>2</v>
      </c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>
        <v>641</v>
      </c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>
        <v>674</v>
      </c>
      <c r="BS218" s="3"/>
      <c r="BT218" s="3"/>
      <c r="BU218" s="3"/>
      <c r="BV218" s="3"/>
      <c r="BW218" s="3"/>
      <c r="BX218" s="3">
        <v>200</v>
      </c>
      <c r="BY218" s="3"/>
      <c r="BZ218" s="3">
        <v>3</v>
      </c>
      <c r="CA218" s="3"/>
      <c r="CB218" s="3"/>
      <c r="CC218" s="3"/>
      <c r="CD218" s="3"/>
      <c r="CE218" s="3"/>
      <c r="CF218" s="3"/>
      <c r="CG218" s="3"/>
      <c r="CH218" s="3"/>
    </row>
    <row r="219" spans="1:86" x14ac:dyDescent="0.35">
      <c r="A219" s="1">
        <v>45107</v>
      </c>
      <c r="B219" t="s">
        <v>1</v>
      </c>
      <c r="C219" t="s">
        <v>90</v>
      </c>
      <c r="D219" t="s">
        <v>529</v>
      </c>
      <c r="E219" t="s">
        <v>530</v>
      </c>
      <c r="F219" s="3">
        <v>29921</v>
      </c>
      <c r="G219" s="3">
        <v>29916</v>
      </c>
      <c r="H219" s="3"/>
      <c r="I219" s="3">
        <v>17702</v>
      </c>
      <c r="J219" s="3"/>
      <c r="K219" s="3"/>
      <c r="L219" s="3"/>
      <c r="M219" s="3">
        <v>27934</v>
      </c>
      <c r="N219" s="3"/>
      <c r="O219" s="3"/>
      <c r="P219" s="3"/>
      <c r="Q219" s="3"/>
      <c r="R219" s="3"/>
      <c r="S219" s="3">
        <v>26</v>
      </c>
      <c r="T219" s="3"/>
      <c r="U219" s="3"/>
      <c r="V219" s="3"/>
      <c r="W219" s="3"/>
      <c r="X219" s="3"/>
      <c r="Y219" s="3"/>
      <c r="Z219" s="3"/>
      <c r="AA219" s="3">
        <v>79</v>
      </c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>
        <v>77</v>
      </c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>
        <v>28516</v>
      </c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>
        <v>29418</v>
      </c>
      <c r="BQ219" s="3"/>
      <c r="BR219" s="3">
        <v>14964</v>
      </c>
      <c r="BS219" s="3"/>
      <c r="BT219" s="3">
        <v>29904</v>
      </c>
      <c r="BU219" s="3"/>
      <c r="BV219" s="3">
        <v>1</v>
      </c>
      <c r="BW219" s="3"/>
      <c r="BX219" s="3">
        <v>3567</v>
      </c>
      <c r="BY219" s="3"/>
      <c r="BZ219" s="3">
        <v>3</v>
      </c>
      <c r="CA219" s="3">
        <v>18169</v>
      </c>
      <c r="CB219" s="3"/>
      <c r="CC219" s="3"/>
      <c r="CD219" s="3"/>
      <c r="CE219" s="3"/>
      <c r="CF219" s="3">
        <v>52</v>
      </c>
      <c r="CG219" s="3">
        <v>20203</v>
      </c>
      <c r="CH219" s="3"/>
    </row>
    <row r="220" spans="1:86" x14ac:dyDescent="0.35">
      <c r="A220" s="1">
        <v>45107</v>
      </c>
      <c r="B220" t="s">
        <v>1</v>
      </c>
      <c r="C220" t="s">
        <v>90</v>
      </c>
      <c r="D220" t="s">
        <v>531</v>
      </c>
      <c r="E220" t="s">
        <v>532</v>
      </c>
      <c r="F220" s="3">
        <v>17664</v>
      </c>
      <c r="G220" s="3">
        <v>17486</v>
      </c>
      <c r="H220" s="3"/>
      <c r="I220" s="3">
        <v>13838</v>
      </c>
      <c r="J220" s="3"/>
      <c r="K220" s="3"/>
      <c r="L220" s="3"/>
      <c r="M220" s="3">
        <v>13868</v>
      </c>
      <c r="N220" s="3"/>
      <c r="O220" s="3"/>
      <c r="P220" s="3"/>
      <c r="Q220" s="3"/>
      <c r="R220" s="3"/>
      <c r="S220" s="3">
        <v>35</v>
      </c>
      <c r="T220" s="3"/>
      <c r="U220" s="3"/>
      <c r="V220" s="3"/>
      <c r="W220" s="3"/>
      <c r="X220" s="3"/>
      <c r="Y220" s="3"/>
      <c r="Z220" s="3"/>
      <c r="AA220" s="3">
        <v>11</v>
      </c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>
        <v>5</v>
      </c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>
        <v>14939</v>
      </c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>
        <v>13194</v>
      </c>
      <c r="BQ220" s="3"/>
      <c r="BR220" s="3">
        <v>6779</v>
      </c>
      <c r="BS220" s="3"/>
      <c r="BT220" s="3">
        <v>17288</v>
      </c>
      <c r="BU220" s="3"/>
      <c r="BV220" s="3"/>
      <c r="BW220" s="3"/>
      <c r="BX220" s="3">
        <v>1282</v>
      </c>
      <c r="BY220" s="3"/>
      <c r="BZ220" s="3">
        <v>1</v>
      </c>
      <c r="CA220" s="3">
        <v>7087</v>
      </c>
      <c r="CB220" s="3"/>
      <c r="CC220" s="3"/>
      <c r="CD220" s="3"/>
      <c r="CE220" s="3"/>
      <c r="CF220" s="3">
        <v>2</v>
      </c>
      <c r="CG220" s="3">
        <v>1777</v>
      </c>
      <c r="CH220" s="3"/>
    </row>
    <row r="221" spans="1:86" x14ac:dyDescent="0.35">
      <c r="A221" s="1">
        <v>45107</v>
      </c>
      <c r="B221" t="s">
        <v>1</v>
      </c>
      <c r="C221" t="s">
        <v>93</v>
      </c>
      <c r="D221" t="s">
        <v>533</v>
      </c>
      <c r="E221" t="s">
        <v>534</v>
      </c>
      <c r="F221" s="3">
        <v>1844</v>
      </c>
      <c r="G221" s="3">
        <v>384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>
        <v>263</v>
      </c>
      <c r="BS221" s="3"/>
      <c r="BT221" s="3">
        <v>45</v>
      </c>
      <c r="BU221" s="3"/>
      <c r="BV221" s="3"/>
      <c r="BW221" s="3"/>
      <c r="BX221" s="3">
        <v>93</v>
      </c>
      <c r="BY221" s="3"/>
      <c r="BZ221" s="3"/>
      <c r="CA221" s="3"/>
      <c r="CB221" s="3"/>
      <c r="CC221" s="3"/>
      <c r="CD221" s="3">
        <v>8</v>
      </c>
      <c r="CE221" s="3"/>
      <c r="CF221" s="3"/>
      <c r="CG221" s="3"/>
      <c r="CH221" s="3"/>
    </row>
    <row r="222" spans="1:86" x14ac:dyDescent="0.35">
      <c r="A222" s="1">
        <v>45107</v>
      </c>
      <c r="B222" t="s">
        <v>1</v>
      </c>
      <c r="C222" t="s">
        <v>106</v>
      </c>
      <c r="D222" t="s">
        <v>535</v>
      </c>
      <c r="E222" t="s">
        <v>536</v>
      </c>
      <c r="F222" s="3">
        <v>2029</v>
      </c>
      <c r="G222" s="3">
        <v>2028</v>
      </c>
      <c r="H222" s="3"/>
      <c r="I222" s="3">
        <v>841</v>
      </c>
      <c r="J222" s="3"/>
      <c r="K222" s="3">
        <v>738</v>
      </c>
      <c r="L222" s="3"/>
      <c r="M222" s="3">
        <v>1298</v>
      </c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>
        <v>2</v>
      </c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>
        <v>545</v>
      </c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>
        <v>1341</v>
      </c>
      <c r="BQ222" s="3"/>
      <c r="BR222" s="3">
        <v>806</v>
      </c>
      <c r="BS222" s="3"/>
      <c r="BT222" s="3">
        <v>2013</v>
      </c>
      <c r="BU222" s="3"/>
      <c r="BV222" s="3"/>
      <c r="BW222" s="3"/>
      <c r="BX222" s="3">
        <v>267</v>
      </c>
      <c r="BY222" s="3"/>
      <c r="BZ222" s="3"/>
      <c r="CA222" s="3">
        <v>63</v>
      </c>
      <c r="CB222" s="3"/>
      <c r="CC222" s="3"/>
      <c r="CD222" s="3"/>
      <c r="CE222" s="3"/>
      <c r="CF222" s="3"/>
      <c r="CG222" s="3"/>
      <c r="CH222" s="3"/>
    </row>
  </sheetData>
  <autoFilter ref="A1:CH222" xr:uid="{00000000-0001-0000-0200-000000000000}"/>
  <printOptions horizontalCentered="1"/>
  <pageMargins left="0.45" right="0.45" top="0.25" bottom="0.75" header="0.3" footer="0.4"/>
  <pageSetup scale="80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22"/>
  <sheetViews>
    <sheetView view="pageLayout" zoomScaleNormal="100" workbookViewId="0">
      <pane ySplit="5850" topLeftCell="A31"/>
      <selection pane="bottomLeft" activeCell="C31" sqref="C31"/>
    </sheetView>
  </sheetViews>
  <sheetFormatPr defaultRowHeight="14.5" x14ac:dyDescent="0.35"/>
  <cols>
    <col min="1" max="1" width="12.453125" bestFit="1" customWidth="1"/>
    <col min="2" max="2" width="11.54296875" bestFit="1" customWidth="1"/>
    <col min="3" max="3" width="47.1796875" bestFit="1" customWidth="1"/>
    <col min="4" max="4" width="20.453125" bestFit="1" customWidth="1"/>
    <col min="5" max="5" width="12.453125" bestFit="1" customWidth="1"/>
    <col min="6" max="6" width="16.54296875" bestFit="1" customWidth="1"/>
    <col min="7" max="7" width="16.453125" bestFit="1" customWidth="1"/>
    <col min="8" max="8" width="7" bestFit="1" customWidth="1"/>
    <col min="9" max="17" width="6" bestFit="1" customWidth="1"/>
    <col min="18" max="18" width="7" bestFit="1" customWidth="1"/>
    <col min="19" max="24" width="6" bestFit="1" customWidth="1"/>
  </cols>
  <sheetData>
    <row r="1" spans="1:24" s="2" customFormat="1" ht="200.5" x14ac:dyDescent="0.35">
      <c r="A1" s="2" t="s">
        <v>2</v>
      </c>
      <c r="B1" s="2" t="s">
        <v>0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537</v>
      </c>
      <c r="H1" s="4" t="s">
        <v>10</v>
      </c>
      <c r="I1" s="4" t="s">
        <v>19</v>
      </c>
      <c r="J1" s="4" t="s">
        <v>24</v>
      </c>
      <c r="K1" s="4" t="s">
        <v>29</v>
      </c>
      <c r="L1" s="4" t="s">
        <v>39</v>
      </c>
      <c r="M1" s="4" t="s">
        <v>42</v>
      </c>
      <c r="N1" s="4" t="s">
        <v>45</v>
      </c>
      <c r="O1" s="4" t="s">
        <v>47</v>
      </c>
      <c r="P1" s="4" t="s">
        <v>54</v>
      </c>
      <c r="Q1" s="4" t="s">
        <v>55</v>
      </c>
      <c r="R1" s="4" t="s">
        <v>57</v>
      </c>
      <c r="S1" s="4" t="s">
        <v>66</v>
      </c>
      <c r="T1" s="4" t="s">
        <v>68</v>
      </c>
      <c r="U1" s="4" t="s">
        <v>73</v>
      </c>
      <c r="V1" s="4" t="s">
        <v>74</v>
      </c>
      <c r="W1" s="4" t="s">
        <v>76</v>
      </c>
      <c r="X1" s="4" t="s">
        <v>88</v>
      </c>
    </row>
    <row r="2" spans="1:24" x14ac:dyDescent="0.35">
      <c r="A2" s="1">
        <v>45107</v>
      </c>
      <c r="B2" t="s">
        <v>1</v>
      </c>
      <c r="C2" t="s">
        <v>90</v>
      </c>
      <c r="D2" t="s">
        <v>91</v>
      </c>
      <c r="E2" t="s">
        <v>92</v>
      </c>
      <c r="F2" s="3">
        <v>13532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35">
      <c r="A3" s="1">
        <v>45107</v>
      </c>
      <c r="B3" t="s">
        <v>1</v>
      </c>
      <c r="C3" t="s">
        <v>93</v>
      </c>
      <c r="D3" t="s">
        <v>94</v>
      </c>
      <c r="E3" t="s">
        <v>95</v>
      </c>
      <c r="F3" s="3">
        <v>584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35">
      <c r="A4" s="1">
        <v>45107</v>
      </c>
      <c r="B4" t="s">
        <v>1</v>
      </c>
      <c r="C4" t="s">
        <v>93</v>
      </c>
      <c r="D4" t="s">
        <v>96</v>
      </c>
      <c r="E4" t="s">
        <v>97</v>
      </c>
      <c r="F4" s="3">
        <v>3114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35">
      <c r="A5" s="1">
        <v>45107</v>
      </c>
      <c r="B5" t="s">
        <v>1</v>
      </c>
      <c r="C5" t="s">
        <v>93</v>
      </c>
      <c r="D5" t="s">
        <v>98</v>
      </c>
      <c r="E5" t="s">
        <v>99</v>
      </c>
      <c r="F5" s="3">
        <v>801</v>
      </c>
      <c r="G5" s="3">
        <v>4</v>
      </c>
      <c r="H5" s="3"/>
      <c r="I5" s="3"/>
      <c r="J5" s="3"/>
      <c r="K5" s="3"/>
      <c r="L5" s="3"/>
      <c r="M5" s="3"/>
      <c r="N5" s="3">
        <v>4</v>
      </c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35">
      <c r="A6" s="1">
        <v>45107</v>
      </c>
      <c r="B6" t="s">
        <v>1</v>
      </c>
      <c r="C6" t="s">
        <v>93</v>
      </c>
      <c r="D6" t="s">
        <v>100</v>
      </c>
      <c r="E6" t="s">
        <v>101</v>
      </c>
      <c r="F6" s="3">
        <v>740</v>
      </c>
      <c r="G6" s="3">
        <v>26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>
        <v>26</v>
      </c>
    </row>
    <row r="7" spans="1:24" x14ac:dyDescent="0.35">
      <c r="A7" s="1">
        <v>45107</v>
      </c>
      <c r="B7" t="s">
        <v>1</v>
      </c>
      <c r="C7" t="s">
        <v>90</v>
      </c>
      <c r="D7" t="s">
        <v>102</v>
      </c>
      <c r="E7" t="s">
        <v>103</v>
      </c>
      <c r="F7" s="3">
        <v>27800</v>
      </c>
      <c r="G7" s="3">
        <v>4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>
        <v>4</v>
      </c>
      <c r="X7" s="3"/>
    </row>
    <row r="8" spans="1:24" x14ac:dyDescent="0.35">
      <c r="A8" s="1">
        <v>45107</v>
      </c>
      <c r="B8" t="s">
        <v>1</v>
      </c>
      <c r="C8" t="s">
        <v>90</v>
      </c>
      <c r="D8" t="s">
        <v>104</v>
      </c>
      <c r="E8" t="s">
        <v>105</v>
      </c>
      <c r="F8" s="3">
        <v>3582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x14ac:dyDescent="0.35">
      <c r="A9" s="1">
        <v>45107</v>
      </c>
      <c r="B9" t="s">
        <v>1</v>
      </c>
      <c r="C9" t="s">
        <v>106</v>
      </c>
      <c r="D9" t="s">
        <v>107</v>
      </c>
      <c r="E9" t="s">
        <v>108</v>
      </c>
      <c r="F9" s="3">
        <v>249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35">
      <c r="A10" s="1">
        <v>45107</v>
      </c>
      <c r="B10" t="s">
        <v>1</v>
      </c>
      <c r="C10" t="s">
        <v>90</v>
      </c>
      <c r="D10" t="s">
        <v>109</v>
      </c>
      <c r="E10" t="s">
        <v>110</v>
      </c>
      <c r="F10" s="3">
        <v>5694</v>
      </c>
      <c r="G10" s="3">
        <v>1</v>
      </c>
      <c r="H10" s="3"/>
      <c r="I10" s="3"/>
      <c r="J10" s="3"/>
      <c r="K10" s="3">
        <v>1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35">
      <c r="A11" s="1">
        <v>45107</v>
      </c>
      <c r="B11" t="s">
        <v>1</v>
      </c>
      <c r="C11" t="s">
        <v>90</v>
      </c>
      <c r="D11" t="s">
        <v>111</v>
      </c>
      <c r="E11" t="s">
        <v>112</v>
      </c>
      <c r="F11" s="3">
        <v>8801</v>
      </c>
      <c r="G11" s="3">
        <v>8</v>
      </c>
      <c r="H11" s="3"/>
      <c r="I11" s="3"/>
      <c r="J11" s="3"/>
      <c r="K11" s="3"/>
      <c r="L11" s="3">
        <v>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35">
      <c r="A12" s="1">
        <v>45107</v>
      </c>
      <c r="B12" t="s">
        <v>1</v>
      </c>
      <c r="C12" t="s">
        <v>90</v>
      </c>
      <c r="D12" t="s">
        <v>113</v>
      </c>
      <c r="E12" t="s">
        <v>114</v>
      </c>
      <c r="F12" s="3">
        <v>34118</v>
      </c>
      <c r="G12" s="3">
        <v>261</v>
      </c>
      <c r="H12" s="3">
        <v>141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>
        <v>14</v>
      </c>
      <c r="U12" s="3"/>
      <c r="V12" s="3"/>
      <c r="W12" s="3"/>
      <c r="X12" s="3">
        <v>107</v>
      </c>
    </row>
    <row r="13" spans="1:24" x14ac:dyDescent="0.35">
      <c r="A13" s="1">
        <v>45107</v>
      </c>
      <c r="B13" t="s">
        <v>1</v>
      </c>
      <c r="C13" t="s">
        <v>90</v>
      </c>
      <c r="D13" t="s">
        <v>115</v>
      </c>
      <c r="E13" t="s">
        <v>116</v>
      </c>
      <c r="F13" s="3">
        <v>1375</v>
      </c>
      <c r="G13" s="3">
        <v>14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>
        <v>5</v>
      </c>
      <c r="U13" s="3"/>
      <c r="V13" s="3"/>
      <c r="W13" s="3"/>
      <c r="X13" s="3">
        <v>9</v>
      </c>
    </row>
    <row r="14" spans="1:24" x14ac:dyDescent="0.35">
      <c r="A14" s="1">
        <v>45107</v>
      </c>
      <c r="B14" t="s">
        <v>1</v>
      </c>
      <c r="C14" t="s">
        <v>117</v>
      </c>
      <c r="D14" t="s">
        <v>118</v>
      </c>
      <c r="E14" t="s">
        <v>119</v>
      </c>
      <c r="F14" s="3">
        <v>501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35">
      <c r="A15" s="1">
        <v>45107</v>
      </c>
      <c r="B15" t="s">
        <v>1</v>
      </c>
      <c r="C15" t="s">
        <v>90</v>
      </c>
      <c r="D15" t="s">
        <v>120</v>
      </c>
      <c r="E15" t="s">
        <v>121</v>
      </c>
      <c r="F15" s="3">
        <v>8236</v>
      </c>
      <c r="G15" s="3">
        <v>329</v>
      </c>
      <c r="H15" s="3">
        <v>172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>
        <v>2</v>
      </c>
      <c r="X15" s="3">
        <v>155</v>
      </c>
    </row>
    <row r="16" spans="1:24" x14ac:dyDescent="0.35">
      <c r="A16" s="1">
        <v>45107</v>
      </c>
      <c r="B16" t="s">
        <v>1</v>
      </c>
      <c r="C16" t="s">
        <v>90</v>
      </c>
      <c r="D16" t="s">
        <v>122</v>
      </c>
      <c r="E16" t="s">
        <v>123</v>
      </c>
      <c r="F16" s="3">
        <v>26359</v>
      </c>
      <c r="G16" s="3">
        <v>417</v>
      </c>
      <c r="H16" s="3">
        <v>32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>
        <v>1</v>
      </c>
      <c r="X16" s="3">
        <v>384</v>
      </c>
    </row>
    <row r="17" spans="1:24" x14ac:dyDescent="0.35">
      <c r="A17" s="1">
        <v>45107</v>
      </c>
      <c r="B17" t="s">
        <v>1</v>
      </c>
      <c r="C17" t="s">
        <v>90</v>
      </c>
      <c r="D17" t="s">
        <v>124</v>
      </c>
      <c r="E17" t="s">
        <v>125</v>
      </c>
      <c r="F17" s="3">
        <v>18837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35">
      <c r="A18" s="1">
        <v>45107</v>
      </c>
      <c r="B18" t="s">
        <v>1</v>
      </c>
      <c r="C18" t="s">
        <v>90</v>
      </c>
      <c r="D18" t="s">
        <v>126</v>
      </c>
      <c r="E18" t="s">
        <v>127</v>
      </c>
      <c r="F18" s="3">
        <v>8511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35">
      <c r="A19" s="1">
        <v>45107</v>
      </c>
      <c r="B19" t="s">
        <v>1</v>
      </c>
      <c r="C19" t="s">
        <v>106</v>
      </c>
      <c r="D19" t="s">
        <v>128</v>
      </c>
      <c r="E19" t="s">
        <v>129</v>
      </c>
      <c r="F19" s="3">
        <v>1455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35">
      <c r="A20" s="1">
        <v>45107</v>
      </c>
      <c r="B20" t="s">
        <v>1</v>
      </c>
      <c r="C20" t="s">
        <v>93</v>
      </c>
      <c r="D20" t="s">
        <v>130</v>
      </c>
      <c r="E20" t="s">
        <v>131</v>
      </c>
      <c r="F20" s="3">
        <v>780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35">
      <c r="A21" s="1">
        <v>45107</v>
      </c>
      <c r="B21" t="s">
        <v>1</v>
      </c>
      <c r="C21" t="s">
        <v>90</v>
      </c>
      <c r="D21" t="s">
        <v>132</v>
      </c>
      <c r="E21" t="s">
        <v>133</v>
      </c>
      <c r="F21" s="3">
        <v>13098</v>
      </c>
      <c r="G21" s="3">
        <v>61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>
        <v>61</v>
      </c>
      <c r="W21" s="3"/>
      <c r="X21" s="3"/>
    </row>
    <row r="22" spans="1:24" x14ac:dyDescent="0.35">
      <c r="A22" s="1">
        <v>45107</v>
      </c>
      <c r="B22" t="s">
        <v>1</v>
      </c>
      <c r="C22" t="s">
        <v>90</v>
      </c>
      <c r="D22" t="s">
        <v>134</v>
      </c>
      <c r="E22" t="s">
        <v>135</v>
      </c>
      <c r="F22" s="3">
        <v>14435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35">
      <c r="A23" s="1">
        <v>45107</v>
      </c>
      <c r="B23" t="s">
        <v>1</v>
      </c>
      <c r="C23" t="s">
        <v>90</v>
      </c>
      <c r="D23" t="s">
        <v>136</v>
      </c>
      <c r="E23" t="s">
        <v>137</v>
      </c>
      <c r="F23" s="3">
        <v>9023</v>
      </c>
      <c r="G23" s="3">
        <v>497</v>
      </c>
      <c r="H23" s="3"/>
      <c r="I23" s="3"/>
      <c r="J23" s="3"/>
      <c r="K23" s="3"/>
      <c r="L23" s="3"/>
      <c r="M23" s="3"/>
      <c r="N23" s="3">
        <v>490</v>
      </c>
      <c r="O23" s="3"/>
      <c r="P23" s="3"/>
      <c r="Q23" s="3"/>
      <c r="R23" s="3"/>
      <c r="S23" s="3">
        <v>7</v>
      </c>
      <c r="T23" s="3"/>
      <c r="U23" s="3"/>
      <c r="V23" s="3"/>
      <c r="W23" s="3"/>
      <c r="X23" s="3"/>
    </row>
    <row r="24" spans="1:24" x14ac:dyDescent="0.35">
      <c r="A24" s="1">
        <v>45107</v>
      </c>
      <c r="B24" t="s">
        <v>1</v>
      </c>
      <c r="C24" t="s">
        <v>93</v>
      </c>
      <c r="D24" t="s">
        <v>138</v>
      </c>
      <c r="E24" t="s">
        <v>139</v>
      </c>
      <c r="F24" s="3">
        <v>534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35">
      <c r="A25" s="1">
        <v>45107</v>
      </c>
      <c r="B25" t="s">
        <v>1</v>
      </c>
      <c r="C25" t="s">
        <v>90</v>
      </c>
      <c r="D25" t="s">
        <v>140</v>
      </c>
      <c r="E25" t="s">
        <v>141</v>
      </c>
      <c r="F25" s="3">
        <v>7185</v>
      </c>
      <c r="G25" s="3">
        <v>483</v>
      </c>
      <c r="H25" s="3"/>
      <c r="I25" s="3"/>
      <c r="J25" s="3"/>
      <c r="K25" s="3"/>
      <c r="L25" s="3"/>
      <c r="M25" s="3"/>
      <c r="N25" s="3">
        <v>482</v>
      </c>
      <c r="O25" s="3"/>
      <c r="P25" s="3"/>
      <c r="Q25" s="3"/>
      <c r="R25" s="3"/>
      <c r="S25" s="3"/>
      <c r="T25" s="3"/>
      <c r="U25" s="3"/>
      <c r="V25" s="3"/>
      <c r="W25" s="3">
        <v>1</v>
      </c>
      <c r="X25" s="3"/>
    </row>
    <row r="26" spans="1:24" x14ac:dyDescent="0.35">
      <c r="A26" s="1">
        <v>45107</v>
      </c>
      <c r="B26" t="s">
        <v>1</v>
      </c>
      <c r="C26" t="s">
        <v>93</v>
      </c>
      <c r="D26" t="s">
        <v>142</v>
      </c>
      <c r="E26" t="s">
        <v>143</v>
      </c>
      <c r="F26" s="3">
        <v>4109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35">
      <c r="A27" s="1">
        <v>45107</v>
      </c>
      <c r="B27" t="s">
        <v>1</v>
      </c>
      <c r="C27" t="s">
        <v>93</v>
      </c>
      <c r="D27" t="s">
        <v>144</v>
      </c>
      <c r="E27" t="s">
        <v>145</v>
      </c>
      <c r="F27" s="3">
        <v>3310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35">
      <c r="A28" s="1">
        <v>45107</v>
      </c>
      <c r="B28" t="s">
        <v>1</v>
      </c>
      <c r="C28" t="s">
        <v>93</v>
      </c>
      <c r="D28" t="s">
        <v>146</v>
      </c>
      <c r="E28" t="s">
        <v>147</v>
      </c>
      <c r="F28" s="3">
        <v>663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35">
      <c r="A29" s="1">
        <v>45107</v>
      </c>
      <c r="B29" t="s">
        <v>1</v>
      </c>
      <c r="C29" t="s">
        <v>93</v>
      </c>
      <c r="D29" t="s">
        <v>148</v>
      </c>
      <c r="E29" t="s">
        <v>149</v>
      </c>
      <c r="F29" s="3">
        <v>1121</v>
      </c>
      <c r="G29" s="3">
        <v>22</v>
      </c>
      <c r="H29" s="3"/>
      <c r="I29" s="3"/>
      <c r="J29" s="3">
        <v>22</v>
      </c>
      <c r="K29" s="3"/>
      <c r="L29" s="3"/>
      <c r="M29" s="3"/>
      <c r="N29" s="3"/>
      <c r="O29" s="3">
        <v>22</v>
      </c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35">
      <c r="A30" s="1">
        <v>45107</v>
      </c>
      <c r="B30" t="s">
        <v>1</v>
      </c>
      <c r="C30" t="s">
        <v>90</v>
      </c>
      <c r="D30" t="s">
        <v>150</v>
      </c>
      <c r="E30" t="s">
        <v>151</v>
      </c>
      <c r="F30" s="3">
        <v>2511</v>
      </c>
      <c r="G30" s="3">
        <v>77</v>
      </c>
      <c r="H30" s="3"/>
      <c r="I30" s="3"/>
      <c r="J30" s="3">
        <v>77</v>
      </c>
      <c r="K30" s="3"/>
      <c r="L30" s="3"/>
      <c r="M30" s="3"/>
      <c r="N30" s="3"/>
      <c r="O30" s="3">
        <v>77</v>
      </c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35">
      <c r="A31" s="1">
        <v>45107</v>
      </c>
      <c r="B31" t="s">
        <v>1</v>
      </c>
      <c r="C31" t="s">
        <v>90</v>
      </c>
      <c r="D31" t="s">
        <v>152</v>
      </c>
      <c r="E31" t="s">
        <v>153</v>
      </c>
      <c r="F31" s="3">
        <v>4685</v>
      </c>
      <c r="G31" s="3">
        <v>59</v>
      </c>
      <c r="H31" s="3"/>
      <c r="I31" s="3">
        <v>52</v>
      </c>
      <c r="J31" s="3"/>
      <c r="K31" s="3"/>
      <c r="L31" s="3">
        <v>7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35">
      <c r="A32" s="1">
        <v>45107</v>
      </c>
      <c r="B32" t="s">
        <v>1</v>
      </c>
      <c r="C32" t="s">
        <v>90</v>
      </c>
      <c r="D32" t="s">
        <v>154</v>
      </c>
      <c r="E32" t="s">
        <v>155</v>
      </c>
      <c r="F32" s="3">
        <v>2612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35">
      <c r="A33" s="1">
        <v>45107</v>
      </c>
      <c r="B33" t="s">
        <v>1</v>
      </c>
      <c r="C33" t="s">
        <v>106</v>
      </c>
      <c r="D33" t="s">
        <v>156</v>
      </c>
      <c r="E33" t="s">
        <v>157</v>
      </c>
      <c r="F33" s="3">
        <v>263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35">
      <c r="A34" s="1">
        <v>45107</v>
      </c>
      <c r="B34" t="s">
        <v>1</v>
      </c>
      <c r="C34" t="s">
        <v>90</v>
      </c>
      <c r="D34" t="s">
        <v>158</v>
      </c>
      <c r="E34" t="s">
        <v>159</v>
      </c>
      <c r="F34" s="3">
        <v>6657</v>
      </c>
      <c r="G34" s="3">
        <v>1</v>
      </c>
      <c r="H34" s="3"/>
      <c r="I34" s="3"/>
      <c r="J34" s="3"/>
      <c r="K34" s="3"/>
      <c r="L34" s="3"/>
      <c r="M34" s="3"/>
      <c r="N34" s="3"/>
      <c r="O34" s="3"/>
      <c r="P34" s="3"/>
      <c r="Q34" s="3">
        <v>1</v>
      </c>
      <c r="R34" s="3"/>
      <c r="S34" s="3"/>
      <c r="T34" s="3"/>
      <c r="U34" s="3"/>
      <c r="V34" s="3"/>
      <c r="W34" s="3"/>
      <c r="X34" s="3"/>
    </row>
    <row r="35" spans="1:24" x14ac:dyDescent="0.35">
      <c r="A35" s="1">
        <v>45107</v>
      </c>
      <c r="B35" t="s">
        <v>1</v>
      </c>
      <c r="C35" t="s">
        <v>93</v>
      </c>
      <c r="D35" t="s">
        <v>160</v>
      </c>
      <c r="E35" t="s">
        <v>161</v>
      </c>
      <c r="F35" s="3">
        <v>65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35">
      <c r="A36" s="1">
        <v>45107</v>
      </c>
      <c r="B36" t="s">
        <v>1</v>
      </c>
      <c r="C36" t="s">
        <v>93</v>
      </c>
      <c r="D36" t="s">
        <v>162</v>
      </c>
      <c r="E36" t="s">
        <v>163</v>
      </c>
      <c r="F36" s="3">
        <v>1312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35">
      <c r="A37" s="1">
        <v>45107</v>
      </c>
      <c r="B37" t="s">
        <v>1</v>
      </c>
      <c r="C37" t="s">
        <v>106</v>
      </c>
      <c r="D37" t="s">
        <v>164</v>
      </c>
      <c r="E37" t="s">
        <v>165</v>
      </c>
      <c r="F37" s="3">
        <v>950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35">
      <c r="A38" s="1">
        <v>45107</v>
      </c>
      <c r="B38" t="s">
        <v>1</v>
      </c>
      <c r="C38" t="s">
        <v>90</v>
      </c>
      <c r="D38" t="s">
        <v>166</v>
      </c>
      <c r="E38" t="s">
        <v>167</v>
      </c>
      <c r="F38" s="3">
        <v>8257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35">
      <c r="A39" s="1">
        <v>45107</v>
      </c>
      <c r="B39" t="s">
        <v>1</v>
      </c>
      <c r="C39" t="s">
        <v>90</v>
      </c>
      <c r="D39" t="s">
        <v>168</v>
      </c>
      <c r="E39" t="s">
        <v>169</v>
      </c>
      <c r="F39" s="3">
        <v>514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35">
      <c r="A40" s="1">
        <v>45107</v>
      </c>
      <c r="B40" t="s">
        <v>1</v>
      </c>
      <c r="C40" t="s">
        <v>93</v>
      </c>
      <c r="D40" t="s">
        <v>170</v>
      </c>
      <c r="E40" t="s">
        <v>171</v>
      </c>
      <c r="F40" s="3">
        <v>1715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x14ac:dyDescent="0.35">
      <c r="A41" s="1">
        <v>45107</v>
      </c>
      <c r="B41" t="s">
        <v>1</v>
      </c>
      <c r="C41" t="s">
        <v>90</v>
      </c>
      <c r="D41" t="s">
        <v>172</v>
      </c>
      <c r="E41" t="s">
        <v>173</v>
      </c>
      <c r="F41" s="3">
        <v>3321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x14ac:dyDescent="0.35">
      <c r="A42" s="1">
        <v>45107</v>
      </c>
      <c r="B42" t="s">
        <v>1</v>
      </c>
      <c r="C42" t="s">
        <v>93</v>
      </c>
      <c r="D42" t="s">
        <v>174</v>
      </c>
      <c r="E42" t="s">
        <v>175</v>
      </c>
      <c r="F42" s="3">
        <v>476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35">
      <c r="A43" s="1">
        <v>45107</v>
      </c>
      <c r="B43" t="s">
        <v>1</v>
      </c>
      <c r="C43" t="s">
        <v>90</v>
      </c>
      <c r="D43" t="s">
        <v>176</v>
      </c>
      <c r="E43" t="s">
        <v>177</v>
      </c>
      <c r="F43" s="3">
        <v>5789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35">
      <c r="A44" s="1">
        <v>45107</v>
      </c>
      <c r="B44" t="s">
        <v>1</v>
      </c>
      <c r="C44" t="s">
        <v>93</v>
      </c>
      <c r="D44" t="s">
        <v>178</v>
      </c>
      <c r="E44" t="s">
        <v>179</v>
      </c>
      <c r="F44" s="3">
        <v>1175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35">
      <c r="A45" s="1">
        <v>45107</v>
      </c>
      <c r="B45" t="s">
        <v>1</v>
      </c>
      <c r="C45" t="s">
        <v>180</v>
      </c>
      <c r="D45" t="s">
        <v>181</v>
      </c>
      <c r="E45" t="s">
        <v>182</v>
      </c>
      <c r="F45" s="3">
        <v>1071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35">
      <c r="A46" s="1">
        <v>45107</v>
      </c>
      <c r="B46" t="s">
        <v>1</v>
      </c>
      <c r="C46" t="s">
        <v>90</v>
      </c>
      <c r="D46" t="s">
        <v>183</v>
      </c>
      <c r="E46" t="s">
        <v>184</v>
      </c>
      <c r="F46" s="3">
        <v>9150</v>
      </c>
      <c r="G46" s="3">
        <v>1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>
        <v>1</v>
      </c>
      <c r="X46" s="3"/>
    </row>
    <row r="47" spans="1:24" x14ac:dyDescent="0.35">
      <c r="A47" s="1">
        <v>45107</v>
      </c>
      <c r="B47" t="s">
        <v>1</v>
      </c>
      <c r="C47" t="s">
        <v>106</v>
      </c>
      <c r="D47" t="s">
        <v>185</v>
      </c>
      <c r="E47" t="s">
        <v>186</v>
      </c>
      <c r="F47" s="3">
        <v>627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x14ac:dyDescent="0.35">
      <c r="A48" s="1">
        <v>45107</v>
      </c>
      <c r="B48" t="s">
        <v>1</v>
      </c>
      <c r="C48" t="s">
        <v>90</v>
      </c>
      <c r="D48" t="s">
        <v>187</v>
      </c>
      <c r="E48" t="s">
        <v>188</v>
      </c>
      <c r="F48" s="3">
        <v>7983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x14ac:dyDescent="0.35">
      <c r="A49" s="1">
        <v>45107</v>
      </c>
      <c r="B49" t="s">
        <v>1</v>
      </c>
      <c r="C49" t="s">
        <v>93</v>
      </c>
      <c r="D49" t="s">
        <v>189</v>
      </c>
      <c r="E49" t="s">
        <v>190</v>
      </c>
      <c r="F49" s="3">
        <v>2577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35">
      <c r="A50" s="1">
        <v>45107</v>
      </c>
      <c r="B50" t="s">
        <v>1</v>
      </c>
      <c r="C50" t="s">
        <v>90</v>
      </c>
      <c r="D50" t="s">
        <v>191</v>
      </c>
      <c r="E50" t="s">
        <v>192</v>
      </c>
      <c r="F50" s="3">
        <v>2171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35">
      <c r="A51" s="1">
        <v>45107</v>
      </c>
      <c r="B51" t="s">
        <v>1</v>
      </c>
      <c r="C51" t="s">
        <v>93</v>
      </c>
      <c r="D51" t="s">
        <v>193</v>
      </c>
      <c r="E51" t="s">
        <v>194</v>
      </c>
      <c r="F51" s="3">
        <v>572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35">
      <c r="A52" s="1">
        <v>45107</v>
      </c>
      <c r="B52" t="s">
        <v>1</v>
      </c>
      <c r="C52" t="s">
        <v>90</v>
      </c>
      <c r="D52" t="s">
        <v>195</v>
      </c>
      <c r="E52" t="s">
        <v>196</v>
      </c>
      <c r="F52" s="3">
        <v>3202</v>
      </c>
      <c r="G52" s="3">
        <v>1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>
        <v>1</v>
      </c>
    </row>
    <row r="53" spans="1:24" x14ac:dyDescent="0.35">
      <c r="A53" s="1">
        <v>45107</v>
      </c>
      <c r="B53" t="s">
        <v>1</v>
      </c>
      <c r="C53" t="s">
        <v>93</v>
      </c>
      <c r="D53" t="s">
        <v>197</v>
      </c>
      <c r="E53" t="s">
        <v>198</v>
      </c>
      <c r="F53" s="3">
        <v>4865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35">
      <c r="A54" s="1">
        <v>45107</v>
      </c>
      <c r="B54" t="s">
        <v>1</v>
      </c>
      <c r="C54" t="s">
        <v>93</v>
      </c>
      <c r="D54" t="s">
        <v>199</v>
      </c>
      <c r="E54" t="s">
        <v>200</v>
      </c>
      <c r="F54" s="3">
        <v>390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35">
      <c r="A55" s="1">
        <v>45107</v>
      </c>
      <c r="B55" t="s">
        <v>1</v>
      </c>
      <c r="C55" t="s">
        <v>90</v>
      </c>
      <c r="D55" t="s">
        <v>201</v>
      </c>
      <c r="E55" t="s">
        <v>202</v>
      </c>
      <c r="F55" s="3">
        <v>8772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35">
      <c r="A56" s="1">
        <v>45107</v>
      </c>
      <c r="B56" t="s">
        <v>1</v>
      </c>
      <c r="C56" t="s">
        <v>90</v>
      </c>
      <c r="D56" t="s">
        <v>203</v>
      </c>
      <c r="E56" t="s">
        <v>204</v>
      </c>
      <c r="F56" s="3">
        <v>3901</v>
      </c>
      <c r="G56" s="3">
        <v>8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>
        <v>8</v>
      </c>
    </row>
    <row r="57" spans="1:24" x14ac:dyDescent="0.35">
      <c r="A57" s="1">
        <v>45107</v>
      </c>
      <c r="B57" t="s">
        <v>1</v>
      </c>
      <c r="C57" t="s">
        <v>117</v>
      </c>
      <c r="D57" t="s">
        <v>205</v>
      </c>
      <c r="E57" t="s">
        <v>206</v>
      </c>
      <c r="F57" s="3">
        <v>3679</v>
      </c>
      <c r="G57" s="3">
        <v>2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>
        <v>2</v>
      </c>
      <c r="U57" s="3"/>
      <c r="V57" s="3"/>
      <c r="W57" s="3"/>
      <c r="X57" s="3"/>
    </row>
    <row r="58" spans="1:24" x14ac:dyDescent="0.35">
      <c r="A58" s="1">
        <v>45107</v>
      </c>
      <c r="B58" t="s">
        <v>1</v>
      </c>
      <c r="C58" t="s">
        <v>90</v>
      </c>
      <c r="D58" t="s">
        <v>207</v>
      </c>
      <c r="E58" t="s">
        <v>208</v>
      </c>
      <c r="F58" s="3">
        <v>1104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x14ac:dyDescent="0.35">
      <c r="A59" s="1">
        <v>45107</v>
      </c>
      <c r="B59" t="s">
        <v>1</v>
      </c>
      <c r="C59" t="s">
        <v>93</v>
      </c>
      <c r="D59" t="s">
        <v>209</v>
      </c>
      <c r="E59" t="s">
        <v>210</v>
      </c>
      <c r="F59" s="3">
        <v>268</v>
      </c>
      <c r="G59" s="3">
        <v>1</v>
      </c>
      <c r="H59" s="3"/>
      <c r="I59" s="3"/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x14ac:dyDescent="0.35">
      <c r="A60" s="1">
        <v>45107</v>
      </c>
      <c r="B60" t="s">
        <v>1</v>
      </c>
      <c r="C60" t="s">
        <v>90</v>
      </c>
      <c r="D60" t="s">
        <v>211</v>
      </c>
      <c r="E60" t="s">
        <v>212</v>
      </c>
      <c r="F60" s="3">
        <v>15939</v>
      </c>
      <c r="G60" s="3">
        <v>2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>
        <v>2</v>
      </c>
      <c r="X60" s="3"/>
    </row>
    <row r="61" spans="1:24" x14ac:dyDescent="0.35">
      <c r="A61" s="1">
        <v>45107</v>
      </c>
      <c r="B61" t="s">
        <v>1</v>
      </c>
      <c r="C61" t="s">
        <v>93</v>
      </c>
      <c r="D61" t="s">
        <v>213</v>
      </c>
      <c r="E61" t="s">
        <v>214</v>
      </c>
      <c r="F61" s="3">
        <v>3235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x14ac:dyDescent="0.35">
      <c r="A62" s="1">
        <v>45107</v>
      </c>
      <c r="B62" t="s">
        <v>1</v>
      </c>
      <c r="C62" t="s">
        <v>117</v>
      </c>
      <c r="D62" t="s">
        <v>215</v>
      </c>
      <c r="E62" t="s">
        <v>216</v>
      </c>
      <c r="F62" s="3">
        <v>4932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x14ac:dyDescent="0.35">
      <c r="A63" s="1">
        <v>45107</v>
      </c>
      <c r="B63" t="s">
        <v>1</v>
      </c>
      <c r="C63" t="s">
        <v>93</v>
      </c>
      <c r="D63" t="s">
        <v>217</v>
      </c>
      <c r="E63" t="s">
        <v>218</v>
      </c>
      <c r="F63" s="3">
        <v>3278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x14ac:dyDescent="0.35">
      <c r="A64" s="1">
        <v>45107</v>
      </c>
      <c r="B64" t="s">
        <v>1</v>
      </c>
      <c r="C64" t="s">
        <v>106</v>
      </c>
      <c r="D64" t="s">
        <v>219</v>
      </c>
      <c r="E64" t="s">
        <v>220</v>
      </c>
      <c r="F64" s="3">
        <v>4511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x14ac:dyDescent="0.35">
      <c r="A65" s="1">
        <v>45107</v>
      </c>
      <c r="B65" t="s">
        <v>1</v>
      </c>
      <c r="C65" t="s">
        <v>93</v>
      </c>
      <c r="D65" t="s">
        <v>221</v>
      </c>
      <c r="E65" t="s">
        <v>222</v>
      </c>
      <c r="F65" s="3">
        <v>21913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35">
      <c r="A66" s="1">
        <v>45107</v>
      </c>
      <c r="B66" t="s">
        <v>1</v>
      </c>
      <c r="C66" t="s">
        <v>106</v>
      </c>
      <c r="D66" t="s">
        <v>223</v>
      </c>
      <c r="E66" t="s">
        <v>224</v>
      </c>
      <c r="F66" s="3">
        <v>4513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35">
      <c r="A67" s="1">
        <v>45107</v>
      </c>
      <c r="B67" t="s">
        <v>1</v>
      </c>
      <c r="C67" t="s">
        <v>106</v>
      </c>
      <c r="D67" t="s">
        <v>225</v>
      </c>
      <c r="E67" t="s">
        <v>226</v>
      </c>
      <c r="F67" s="3">
        <v>296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x14ac:dyDescent="0.35">
      <c r="A68" s="1">
        <v>45107</v>
      </c>
      <c r="B68" t="s">
        <v>1</v>
      </c>
      <c r="C68" t="s">
        <v>90</v>
      </c>
      <c r="D68" t="s">
        <v>227</v>
      </c>
      <c r="E68" t="s">
        <v>228</v>
      </c>
      <c r="F68" s="3">
        <v>3192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x14ac:dyDescent="0.35">
      <c r="A69" s="1">
        <v>45107</v>
      </c>
      <c r="B69" t="s">
        <v>1</v>
      </c>
      <c r="C69" t="s">
        <v>90</v>
      </c>
      <c r="D69" t="s">
        <v>229</v>
      </c>
      <c r="E69" t="s">
        <v>230</v>
      </c>
      <c r="F69" s="3">
        <v>28167</v>
      </c>
      <c r="G69" s="3">
        <v>162</v>
      </c>
      <c r="H69" s="3"/>
      <c r="I69" s="3">
        <v>1</v>
      </c>
      <c r="J69" s="3"/>
      <c r="K69" s="3"/>
      <c r="L69" s="3"/>
      <c r="M69" s="3"/>
      <c r="N69" s="3">
        <v>161</v>
      </c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x14ac:dyDescent="0.35">
      <c r="A70" s="1">
        <v>45107</v>
      </c>
      <c r="B70" t="s">
        <v>1</v>
      </c>
      <c r="C70" t="s">
        <v>106</v>
      </c>
      <c r="D70" t="s">
        <v>231</v>
      </c>
      <c r="E70" t="s">
        <v>232</v>
      </c>
      <c r="F70" s="3">
        <v>1638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35">
      <c r="A71" s="1">
        <v>45107</v>
      </c>
      <c r="B71" t="s">
        <v>1</v>
      </c>
      <c r="C71" t="s">
        <v>106</v>
      </c>
      <c r="D71" t="s">
        <v>233</v>
      </c>
      <c r="E71" t="s">
        <v>234</v>
      </c>
      <c r="F71" s="3">
        <v>243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x14ac:dyDescent="0.35">
      <c r="A72" s="1">
        <v>45107</v>
      </c>
      <c r="B72" t="s">
        <v>1</v>
      </c>
      <c r="C72" t="s">
        <v>90</v>
      </c>
      <c r="D72" t="s">
        <v>235</v>
      </c>
      <c r="E72" t="s">
        <v>236</v>
      </c>
      <c r="F72" s="3">
        <v>3069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x14ac:dyDescent="0.35">
      <c r="A73" s="1">
        <v>45107</v>
      </c>
      <c r="B73" t="s">
        <v>1</v>
      </c>
      <c r="C73" t="s">
        <v>93</v>
      </c>
      <c r="D73" t="s">
        <v>237</v>
      </c>
      <c r="E73" t="s">
        <v>238</v>
      </c>
      <c r="F73" s="3">
        <v>360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x14ac:dyDescent="0.35">
      <c r="A74" s="1">
        <v>45107</v>
      </c>
      <c r="B74" t="s">
        <v>1</v>
      </c>
      <c r="C74" t="s">
        <v>106</v>
      </c>
      <c r="D74" t="s">
        <v>239</v>
      </c>
      <c r="E74" t="s">
        <v>240</v>
      </c>
      <c r="F74" s="3">
        <v>1123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x14ac:dyDescent="0.35">
      <c r="A75" s="1">
        <v>45107</v>
      </c>
      <c r="B75" t="s">
        <v>1</v>
      </c>
      <c r="C75" t="s">
        <v>93</v>
      </c>
      <c r="D75" t="s">
        <v>241</v>
      </c>
      <c r="E75" t="s">
        <v>242</v>
      </c>
      <c r="F75" s="3">
        <v>510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x14ac:dyDescent="0.35">
      <c r="A76" s="1">
        <v>45107</v>
      </c>
      <c r="B76" t="s">
        <v>1</v>
      </c>
      <c r="C76" t="s">
        <v>93</v>
      </c>
      <c r="D76" t="s">
        <v>243</v>
      </c>
      <c r="E76" t="s">
        <v>244</v>
      </c>
      <c r="F76" s="3">
        <v>1773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35">
      <c r="A77" s="1">
        <v>45107</v>
      </c>
      <c r="B77" t="s">
        <v>1</v>
      </c>
      <c r="C77" t="s">
        <v>90</v>
      </c>
      <c r="D77" t="s">
        <v>245</v>
      </c>
      <c r="E77" t="s">
        <v>246</v>
      </c>
      <c r="F77" s="3">
        <v>22180</v>
      </c>
      <c r="G77" s="3">
        <v>252</v>
      </c>
      <c r="H77" s="3">
        <v>2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>
        <v>1</v>
      </c>
      <c r="X77" s="3">
        <v>249</v>
      </c>
    </row>
    <row r="78" spans="1:24" x14ac:dyDescent="0.35">
      <c r="A78" s="1">
        <v>45107</v>
      </c>
      <c r="B78" t="s">
        <v>1</v>
      </c>
      <c r="C78" t="s">
        <v>90</v>
      </c>
      <c r="D78" t="s">
        <v>247</v>
      </c>
      <c r="E78" t="s">
        <v>248</v>
      </c>
      <c r="F78" s="3">
        <v>1440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35">
      <c r="A79" s="1">
        <v>45107</v>
      </c>
      <c r="B79" t="s">
        <v>1</v>
      </c>
      <c r="C79" t="s">
        <v>90</v>
      </c>
      <c r="D79" t="s">
        <v>249</v>
      </c>
      <c r="E79" t="s">
        <v>250</v>
      </c>
      <c r="F79" s="3">
        <v>20622</v>
      </c>
      <c r="G79" s="3">
        <v>6</v>
      </c>
      <c r="H79" s="3">
        <v>4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>
        <v>2</v>
      </c>
      <c r="X79" s="3"/>
    </row>
    <row r="80" spans="1:24" x14ac:dyDescent="0.35">
      <c r="A80" s="1">
        <v>45107</v>
      </c>
      <c r="B80" t="s">
        <v>1</v>
      </c>
      <c r="C80" t="s">
        <v>90</v>
      </c>
      <c r="D80" t="s">
        <v>251</v>
      </c>
      <c r="E80" t="s">
        <v>252</v>
      </c>
      <c r="F80" s="3">
        <v>21185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x14ac:dyDescent="0.35">
      <c r="A81" s="1">
        <v>45107</v>
      </c>
      <c r="B81" t="s">
        <v>1</v>
      </c>
      <c r="C81" t="s">
        <v>90</v>
      </c>
      <c r="D81" t="s">
        <v>253</v>
      </c>
      <c r="E81" t="s">
        <v>254</v>
      </c>
      <c r="F81" s="3">
        <v>2210</v>
      </c>
      <c r="G81" s="3">
        <v>5</v>
      </c>
      <c r="H81" s="3"/>
      <c r="I81" s="3"/>
      <c r="J81" s="3"/>
      <c r="K81" s="3">
        <v>3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>
        <v>2</v>
      </c>
      <c r="X81" s="3"/>
    </row>
    <row r="82" spans="1:24" x14ac:dyDescent="0.35">
      <c r="A82" s="1">
        <v>45107</v>
      </c>
      <c r="B82" t="s">
        <v>1</v>
      </c>
      <c r="C82" t="s">
        <v>93</v>
      </c>
      <c r="D82" t="s">
        <v>255</v>
      </c>
      <c r="E82" t="s">
        <v>256</v>
      </c>
      <c r="F82" s="3">
        <v>6660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35">
      <c r="A83" s="1">
        <v>45107</v>
      </c>
      <c r="B83" t="s">
        <v>1</v>
      </c>
      <c r="C83" t="s">
        <v>93</v>
      </c>
      <c r="D83" t="s">
        <v>257</v>
      </c>
      <c r="E83" t="s">
        <v>258</v>
      </c>
      <c r="F83" s="3">
        <v>208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x14ac:dyDescent="0.35">
      <c r="A84" s="1">
        <v>45107</v>
      </c>
      <c r="B84" t="s">
        <v>1</v>
      </c>
      <c r="C84" t="s">
        <v>106</v>
      </c>
      <c r="D84" t="s">
        <v>259</v>
      </c>
      <c r="E84" t="s">
        <v>260</v>
      </c>
      <c r="F84" s="3">
        <v>360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x14ac:dyDescent="0.35">
      <c r="A85" s="1">
        <v>45107</v>
      </c>
      <c r="B85" t="s">
        <v>1</v>
      </c>
      <c r="C85" t="s">
        <v>93</v>
      </c>
      <c r="D85" t="s">
        <v>261</v>
      </c>
      <c r="E85" t="s">
        <v>262</v>
      </c>
      <c r="F85" s="3">
        <v>2956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x14ac:dyDescent="0.35">
      <c r="A86" s="1">
        <v>45107</v>
      </c>
      <c r="B86" t="s">
        <v>1</v>
      </c>
      <c r="C86" t="s">
        <v>90</v>
      </c>
      <c r="D86" t="s">
        <v>263</v>
      </c>
      <c r="E86" t="s">
        <v>264</v>
      </c>
      <c r="F86" s="3">
        <v>43006</v>
      </c>
      <c r="G86" s="3">
        <v>43</v>
      </c>
      <c r="H86" s="3"/>
      <c r="I86" s="3"/>
      <c r="J86" s="3"/>
      <c r="K86" s="3">
        <v>1</v>
      </c>
      <c r="L86" s="3"/>
      <c r="M86" s="3"/>
      <c r="N86" s="3"/>
      <c r="O86" s="3"/>
      <c r="P86" s="3"/>
      <c r="Q86" s="3"/>
      <c r="R86" s="3"/>
      <c r="S86" s="3">
        <v>42</v>
      </c>
      <c r="T86" s="3"/>
      <c r="U86" s="3"/>
      <c r="V86" s="3"/>
      <c r="W86" s="3"/>
      <c r="X86" s="3"/>
    </row>
    <row r="87" spans="1:24" x14ac:dyDescent="0.35">
      <c r="A87" s="1">
        <v>45107</v>
      </c>
      <c r="B87" t="s">
        <v>1</v>
      </c>
      <c r="C87" t="s">
        <v>90</v>
      </c>
      <c r="D87" t="s">
        <v>265</v>
      </c>
      <c r="E87" t="s">
        <v>266</v>
      </c>
      <c r="F87" s="3">
        <v>1043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x14ac:dyDescent="0.35">
      <c r="A88" s="1">
        <v>45107</v>
      </c>
      <c r="B88" t="s">
        <v>1</v>
      </c>
      <c r="C88" t="s">
        <v>90</v>
      </c>
      <c r="D88" t="s">
        <v>267</v>
      </c>
      <c r="E88" t="s">
        <v>268</v>
      </c>
      <c r="F88" s="3">
        <v>27877</v>
      </c>
      <c r="G88" s="3">
        <v>16</v>
      </c>
      <c r="H88" s="3">
        <v>14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>
        <v>1</v>
      </c>
      <c r="T88" s="3"/>
      <c r="U88" s="3"/>
      <c r="V88" s="3"/>
      <c r="W88" s="3">
        <v>1</v>
      </c>
      <c r="X88" s="3"/>
    </row>
    <row r="89" spans="1:24" x14ac:dyDescent="0.35">
      <c r="A89" s="1">
        <v>45107</v>
      </c>
      <c r="B89" t="s">
        <v>1</v>
      </c>
      <c r="C89" t="s">
        <v>93</v>
      </c>
      <c r="D89" t="s">
        <v>269</v>
      </c>
      <c r="E89" t="s">
        <v>270</v>
      </c>
      <c r="F89" s="3">
        <v>552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x14ac:dyDescent="0.35">
      <c r="A90" s="1">
        <v>45107</v>
      </c>
      <c r="B90" t="s">
        <v>1</v>
      </c>
      <c r="C90" t="s">
        <v>93</v>
      </c>
      <c r="D90" t="s">
        <v>271</v>
      </c>
      <c r="E90" t="s">
        <v>272</v>
      </c>
      <c r="F90" s="3">
        <v>7016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x14ac:dyDescent="0.35">
      <c r="A91" s="1">
        <v>45107</v>
      </c>
      <c r="B91" t="s">
        <v>1</v>
      </c>
      <c r="C91" t="s">
        <v>93</v>
      </c>
      <c r="D91" t="s">
        <v>273</v>
      </c>
      <c r="E91" t="s">
        <v>274</v>
      </c>
      <c r="F91" s="3">
        <v>443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x14ac:dyDescent="0.35">
      <c r="A92" s="1">
        <v>45107</v>
      </c>
      <c r="B92" t="s">
        <v>1</v>
      </c>
      <c r="C92" t="s">
        <v>93</v>
      </c>
      <c r="D92" t="s">
        <v>275</v>
      </c>
      <c r="E92" t="s">
        <v>276</v>
      </c>
      <c r="F92" s="3">
        <v>4749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x14ac:dyDescent="0.35">
      <c r="A93" s="1">
        <v>45107</v>
      </c>
      <c r="B93" t="s">
        <v>1</v>
      </c>
      <c r="C93" t="s">
        <v>90</v>
      </c>
      <c r="D93" t="s">
        <v>277</v>
      </c>
      <c r="E93" t="s">
        <v>278</v>
      </c>
      <c r="F93" s="3">
        <v>2224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x14ac:dyDescent="0.35">
      <c r="A94" s="1">
        <v>45107</v>
      </c>
      <c r="B94" t="s">
        <v>1</v>
      </c>
      <c r="C94" t="s">
        <v>117</v>
      </c>
      <c r="D94" t="s">
        <v>279</v>
      </c>
      <c r="E94" t="s">
        <v>280</v>
      </c>
      <c r="F94" s="3">
        <v>2367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x14ac:dyDescent="0.35">
      <c r="A95" s="1">
        <v>45107</v>
      </c>
      <c r="B95" t="s">
        <v>1</v>
      </c>
      <c r="C95" t="s">
        <v>106</v>
      </c>
      <c r="D95" t="s">
        <v>281</v>
      </c>
      <c r="E95" t="s">
        <v>282</v>
      </c>
      <c r="F95" s="3">
        <v>1057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x14ac:dyDescent="0.35">
      <c r="A96" s="1">
        <v>45107</v>
      </c>
      <c r="B96" t="s">
        <v>1</v>
      </c>
      <c r="C96" t="s">
        <v>106</v>
      </c>
      <c r="D96" t="s">
        <v>283</v>
      </c>
      <c r="E96" t="s">
        <v>284</v>
      </c>
      <c r="F96" s="3">
        <v>1106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x14ac:dyDescent="0.35">
      <c r="A97" s="1">
        <v>45107</v>
      </c>
      <c r="B97" t="s">
        <v>1</v>
      </c>
      <c r="C97" t="s">
        <v>93</v>
      </c>
      <c r="D97" t="s">
        <v>285</v>
      </c>
      <c r="E97" t="s">
        <v>286</v>
      </c>
      <c r="F97" s="3">
        <v>1534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x14ac:dyDescent="0.35">
      <c r="A98" s="1">
        <v>45107</v>
      </c>
      <c r="B98" t="s">
        <v>1</v>
      </c>
      <c r="C98" t="s">
        <v>93</v>
      </c>
      <c r="D98" t="s">
        <v>287</v>
      </c>
      <c r="E98" t="s">
        <v>288</v>
      </c>
      <c r="F98" s="3">
        <v>3425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x14ac:dyDescent="0.35">
      <c r="A99" s="1">
        <v>45107</v>
      </c>
      <c r="B99" t="s">
        <v>1</v>
      </c>
      <c r="C99" t="s">
        <v>93</v>
      </c>
      <c r="D99" t="s">
        <v>289</v>
      </c>
      <c r="E99" t="s">
        <v>290</v>
      </c>
      <c r="F99" s="3">
        <v>341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x14ac:dyDescent="0.35">
      <c r="A100" s="1">
        <v>45107</v>
      </c>
      <c r="B100" t="s">
        <v>1</v>
      </c>
      <c r="C100" t="s">
        <v>93</v>
      </c>
      <c r="D100" t="s">
        <v>291</v>
      </c>
      <c r="E100" t="s">
        <v>292</v>
      </c>
      <c r="F100" s="3">
        <v>3535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x14ac:dyDescent="0.35">
      <c r="A101" s="1">
        <v>45107</v>
      </c>
      <c r="B101" t="s">
        <v>1</v>
      </c>
      <c r="C101" t="s">
        <v>90</v>
      </c>
      <c r="D101" t="s">
        <v>293</v>
      </c>
      <c r="E101" t="s">
        <v>294</v>
      </c>
      <c r="F101" s="3">
        <v>14184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x14ac:dyDescent="0.35">
      <c r="A102" s="1">
        <v>45107</v>
      </c>
      <c r="B102" t="s">
        <v>1</v>
      </c>
      <c r="C102" t="s">
        <v>90</v>
      </c>
      <c r="D102" t="s">
        <v>295</v>
      </c>
      <c r="E102" t="s">
        <v>296</v>
      </c>
      <c r="F102" s="3">
        <v>6583</v>
      </c>
      <c r="G102" s="3">
        <v>20</v>
      </c>
      <c r="H102" s="3">
        <v>20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x14ac:dyDescent="0.35">
      <c r="A103" s="1">
        <v>45107</v>
      </c>
      <c r="B103" t="s">
        <v>1</v>
      </c>
      <c r="C103" t="s">
        <v>93</v>
      </c>
      <c r="D103" t="s">
        <v>297</v>
      </c>
      <c r="E103" t="s">
        <v>298</v>
      </c>
      <c r="F103" s="3">
        <v>2460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x14ac:dyDescent="0.35">
      <c r="A104" s="1">
        <v>45107</v>
      </c>
      <c r="B104" t="s">
        <v>1</v>
      </c>
      <c r="C104" t="s">
        <v>90</v>
      </c>
      <c r="D104" t="s">
        <v>299</v>
      </c>
      <c r="E104" t="s">
        <v>300</v>
      </c>
      <c r="F104" s="3">
        <v>13948</v>
      </c>
      <c r="G104" s="3">
        <v>1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>
        <v>1</v>
      </c>
    </row>
    <row r="105" spans="1:24" x14ac:dyDescent="0.35">
      <c r="A105" s="1">
        <v>45107</v>
      </c>
      <c r="B105" t="s">
        <v>1</v>
      </c>
      <c r="C105" t="s">
        <v>90</v>
      </c>
      <c r="D105" t="s">
        <v>301</v>
      </c>
      <c r="E105" t="s">
        <v>302</v>
      </c>
      <c r="F105" s="3">
        <v>2615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x14ac:dyDescent="0.35">
      <c r="A106" s="1">
        <v>45107</v>
      </c>
      <c r="B106" t="s">
        <v>1</v>
      </c>
      <c r="C106" t="s">
        <v>93</v>
      </c>
      <c r="D106" t="s">
        <v>303</v>
      </c>
      <c r="E106" t="s">
        <v>304</v>
      </c>
      <c r="F106" s="3">
        <v>477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x14ac:dyDescent="0.35">
      <c r="A107" s="1">
        <v>45107</v>
      </c>
      <c r="B107" t="s">
        <v>1</v>
      </c>
      <c r="C107" t="s">
        <v>106</v>
      </c>
      <c r="D107" t="s">
        <v>305</v>
      </c>
      <c r="E107" t="s">
        <v>306</v>
      </c>
      <c r="F107" s="3">
        <v>2957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x14ac:dyDescent="0.35">
      <c r="A108" s="1">
        <v>45107</v>
      </c>
      <c r="B108" t="s">
        <v>1</v>
      </c>
      <c r="C108" t="s">
        <v>93</v>
      </c>
      <c r="D108" t="s">
        <v>307</v>
      </c>
      <c r="E108" t="s">
        <v>308</v>
      </c>
      <c r="F108" s="3">
        <v>10749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x14ac:dyDescent="0.35">
      <c r="A109" s="1">
        <v>45107</v>
      </c>
      <c r="B109" t="s">
        <v>1</v>
      </c>
      <c r="C109" t="s">
        <v>93</v>
      </c>
      <c r="D109" t="s">
        <v>309</v>
      </c>
      <c r="E109" t="s">
        <v>310</v>
      </c>
      <c r="F109" s="3">
        <v>535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x14ac:dyDescent="0.35">
      <c r="A110" s="1">
        <v>45107</v>
      </c>
      <c r="B110" t="s">
        <v>1</v>
      </c>
      <c r="C110" t="s">
        <v>90</v>
      </c>
      <c r="D110" t="s">
        <v>311</v>
      </c>
      <c r="E110" t="s">
        <v>312</v>
      </c>
      <c r="F110" s="3">
        <v>1464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x14ac:dyDescent="0.35">
      <c r="A111" s="1">
        <v>45107</v>
      </c>
      <c r="B111" t="s">
        <v>1</v>
      </c>
      <c r="C111" t="s">
        <v>90</v>
      </c>
      <c r="D111" t="s">
        <v>313</v>
      </c>
      <c r="E111" t="s">
        <v>314</v>
      </c>
      <c r="F111" s="3">
        <v>2962</v>
      </c>
      <c r="G111" s="3">
        <v>21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>
        <v>21</v>
      </c>
      <c r="W111" s="3"/>
      <c r="X111" s="3"/>
    </row>
    <row r="112" spans="1:24" x14ac:dyDescent="0.35">
      <c r="A112" s="1">
        <v>45107</v>
      </c>
      <c r="B112" t="s">
        <v>1</v>
      </c>
      <c r="C112" t="s">
        <v>93</v>
      </c>
      <c r="D112" t="s">
        <v>315</v>
      </c>
      <c r="E112" t="s">
        <v>316</v>
      </c>
      <c r="F112" s="3">
        <v>654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35">
      <c r="A113" s="1">
        <v>45107</v>
      </c>
      <c r="B113" t="s">
        <v>1</v>
      </c>
      <c r="C113" t="s">
        <v>90</v>
      </c>
      <c r="D113" t="s">
        <v>317</v>
      </c>
      <c r="E113" t="s">
        <v>318</v>
      </c>
      <c r="F113" s="3">
        <v>2673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35">
      <c r="A114" s="1">
        <v>45107</v>
      </c>
      <c r="B114" t="s">
        <v>1</v>
      </c>
      <c r="C114" t="s">
        <v>93</v>
      </c>
      <c r="D114" t="s">
        <v>319</v>
      </c>
      <c r="E114" t="s">
        <v>320</v>
      </c>
      <c r="F114" s="3">
        <v>5695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35">
      <c r="A115" s="1">
        <v>45107</v>
      </c>
      <c r="B115" t="s">
        <v>1</v>
      </c>
      <c r="C115" t="s">
        <v>90</v>
      </c>
      <c r="D115" t="s">
        <v>321</v>
      </c>
      <c r="E115" t="s">
        <v>322</v>
      </c>
      <c r="F115" s="3">
        <v>6362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x14ac:dyDescent="0.35">
      <c r="A116" s="1">
        <v>45107</v>
      </c>
      <c r="B116" t="s">
        <v>1</v>
      </c>
      <c r="C116" t="s">
        <v>93</v>
      </c>
      <c r="D116" t="s">
        <v>323</v>
      </c>
      <c r="E116" t="s">
        <v>324</v>
      </c>
      <c r="F116" s="3">
        <v>448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x14ac:dyDescent="0.35">
      <c r="A117" s="1">
        <v>45107</v>
      </c>
      <c r="B117" t="s">
        <v>1</v>
      </c>
      <c r="C117" t="s">
        <v>93</v>
      </c>
      <c r="D117" t="s">
        <v>325</v>
      </c>
      <c r="E117" t="s">
        <v>326</v>
      </c>
      <c r="F117" s="3">
        <v>974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x14ac:dyDescent="0.35">
      <c r="A118" s="1">
        <v>45107</v>
      </c>
      <c r="B118" t="s">
        <v>1</v>
      </c>
      <c r="C118" t="s">
        <v>90</v>
      </c>
      <c r="D118" t="s">
        <v>327</v>
      </c>
      <c r="E118" t="s">
        <v>328</v>
      </c>
      <c r="F118" s="3">
        <v>32538</v>
      </c>
      <c r="G118" s="3">
        <v>19</v>
      </c>
      <c r="H118" s="3"/>
      <c r="I118" s="3"/>
      <c r="J118" s="3"/>
      <c r="K118" s="3">
        <v>1</v>
      </c>
      <c r="L118" s="3"/>
      <c r="M118" s="3"/>
      <c r="N118" s="3"/>
      <c r="O118" s="3"/>
      <c r="P118" s="3"/>
      <c r="Q118" s="3"/>
      <c r="R118" s="3"/>
      <c r="S118" s="3">
        <v>18</v>
      </c>
      <c r="T118" s="3"/>
      <c r="U118" s="3"/>
      <c r="V118" s="3"/>
      <c r="W118" s="3"/>
      <c r="X118" s="3"/>
    </row>
    <row r="119" spans="1:24" x14ac:dyDescent="0.35">
      <c r="A119" s="1">
        <v>45107</v>
      </c>
      <c r="B119" t="s">
        <v>1</v>
      </c>
      <c r="C119" t="s">
        <v>90</v>
      </c>
      <c r="D119" t="s">
        <v>329</v>
      </c>
      <c r="E119" t="s">
        <v>330</v>
      </c>
      <c r="F119" s="3">
        <v>7139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x14ac:dyDescent="0.35">
      <c r="A120" s="1">
        <v>45107</v>
      </c>
      <c r="B120" t="s">
        <v>1</v>
      </c>
      <c r="C120" t="s">
        <v>90</v>
      </c>
      <c r="D120" t="s">
        <v>331</v>
      </c>
      <c r="E120" t="s">
        <v>332</v>
      </c>
      <c r="F120" s="3">
        <v>7382</v>
      </c>
      <c r="G120" s="3">
        <v>1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>
        <v>1</v>
      </c>
    </row>
    <row r="121" spans="1:24" x14ac:dyDescent="0.35">
      <c r="A121" s="1">
        <v>45107</v>
      </c>
      <c r="B121" t="s">
        <v>1</v>
      </c>
      <c r="C121" t="s">
        <v>90</v>
      </c>
      <c r="D121" t="s">
        <v>333</v>
      </c>
      <c r="E121" t="s">
        <v>334</v>
      </c>
      <c r="F121" s="3">
        <v>59533</v>
      </c>
      <c r="G121" s="3">
        <v>7</v>
      </c>
      <c r="H121" s="3">
        <v>4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>
        <v>1</v>
      </c>
      <c r="X121" s="3">
        <v>2</v>
      </c>
    </row>
    <row r="122" spans="1:24" x14ac:dyDescent="0.35">
      <c r="A122" s="1">
        <v>45107</v>
      </c>
      <c r="B122" t="s">
        <v>1</v>
      </c>
      <c r="C122" t="s">
        <v>93</v>
      </c>
      <c r="D122" t="s">
        <v>335</v>
      </c>
      <c r="E122" t="s">
        <v>336</v>
      </c>
      <c r="F122" s="3">
        <v>8506</v>
      </c>
      <c r="G122" s="3">
        <v>25</v>
      </c>
      <c r="H122" s="3"/>
      <c r="I122" s="3"/>
      <c r="J122" s="3"/>
      <c r="K122" s="3"/>
      <c r="L122" s="3"/>
      <c r="M122" s="3"/>
      <c r="N122" s="3">
        <v>25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x14ac:dyDescent="0.35">
      <c r="A123" s="1">
        <v>45107</v>
      </c>
      <c r="B123" t="s">
        <v>1</v>
      </c>
      <c r="C123" t="s">
        <v>90</v>
      </c>
      <c r="D123" t="s">
        <v>337</v>
      </c>
      <c r="E123" t="s">
        <v>338</v>
      </c>
      <c r="F123" s="3">
        <v>2322</v>
      </c>
      <c r="G123" s="3">
        <v>3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>
        <v>3</v>
      </c>
    </row>
    <row r="124" spans="1:24" x14ac:dyDescent="0.35">
      <c r="A124" s="1">
        <v>45107</v>
      </c>
      <c r="B124" t="s">
        <v>1</v>
      </c>
      <c r="C124" t="s">
        <v>90</v>
      </c>
      <c r="D124" t="s">
        <v>339</v>
      </c>
      <c r="E124" t="s">
        <v>340</v>
      </c>
      <c r="F124" s="3">
        <v>5021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x14ac:dyDescent="0.35">
      <c r="A125" s="1">
        <v>45107</v>
      </c>
      <c r="B125" t="s">
        <v>1</v>
      </c>
      <c r="C125" t="s">
        <v>90</v>
      </c>
      <c r="D125" t="s">
        <v>341</v>
      </c>
      <c r="E125" t="s">
        <v>342</v>
      </c>
      <c r="F125" s="3">
        <v>26433</v>
      </c>
      <c r="G125" s="3">
        <v>1447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>
        <v>1440</v>
      </c>
      <c r="S125" s="3"/>
      <c r="T125" s="3"/>
      <c r="U125" s="3"/>
      <c r="V125" s="3"/>
      <c r="W125" s="3"/>
      <c r="X125" s="3">
        <v>7</v>
      </c>
    </row>
    <row r="126" spans="1:24" x14ac:dyDescent="0.35">
      <c r="A126" s="1">
        <v>45107</v>
      </c>
      <c r="B126" t="s">
        <v>1</v>
      </c>
      <c r="C126" t="s">
        <v>106</v>
      </c>
      <c r="D126" t="s">
        <v>343</v>
      </c>
      <c r="E126" t="s">
        <v>344</v>
      </c>
      <c r="F126" s="3">
        <v>135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x14ac:dyDescent="0.35">
      <c r="A127" s="1">
        <v>45107</v>
      </c>
      <c r="B127" t="s">
        <v>1</v>
      </c>
      <c r="C127" t="s">
        <v>93</v>
      </c>
      <c r="D127" t="s">
        <v>345</v>
      </c>
      <c r="E127" t="s">
        <v>346</v>
      </c>
      <c r="F127" s="3">
        <v>1377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x14ac:dyDescent="0.35">
      <c r="A128" s="1">
        <v>45107</v>
      </c>
      <c r="B128" t="s">
        <v>1</v>
      </c>
      <c r="C128" t="s">
        <v>93</v>
      </c>
      <c r="D128" t="s">
        <v>347</v>
      </c>
      <c r="E128" t="s">
        <v>348</v>
      </c>
      <c r="F128" s="3">
        <v>1749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x14ac:dyDescent="0.35">
      <c r="A129" s="1">
        <v>45107</v>
      </c>
      <c r="B129" t="s">
        <v>1</v>
      </c>
      <c r="C129" t="s">
        <v>93</v>
      </c>
      <c r="D129" t="s">
        <v>349</v>
      </c>
      <c r="E129" t="s">
        <v>350</v>
      </c>
      <c r="F129" s="3">
        <v>994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x14ac:dyDescent="0.35">
      <c r="A130" s="1">
        <v>45107</v>
      </c>
      <c r="B130" t="s">
        <v>1</v>
      </c>
      <c r="C130" t="s">
        <v>93</v>
      </c>
      <c r="D130" t="s">
        <v>351</v>
      </c>
      <c r="E130" t="s">
        <v>352</v>
      </c>
      <c r="F130" s="3">
        <v>403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x14ac:dyDescent="0.35">
      <c r="A131" s="1">
        <v>45107</v>
      </c>
      <c r="B131" t="s">
        <v>1</v>
      </c>
      <c r="C131" t="s">
        <v>106</v>
      </c>
      <c r="D131" t="s">
        <v>353</v>
      </c>
      <c r="E131" t="s">
        <v>354</v>
      </c>
      <c r="F131" s="3">
        <v>14811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x14ac:dyDescent="0.35">
      <c r="A132" s="1">
        <v>45107</v>
      </c>
      <c r="B132" t="s">
        <v>1</v>
      </c>
      <c r="C132" t="s">
        <v>90</v>
      </c>
      <c r="D132" t="s">
        <v>355</v>
      </c>
      <c r="E132" t="s">
        <v>356</v>
      </c>
      <c r="F132" s="3">
        <v>1590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x14ac:dyDescent="0.35">
      <c r="A133" s="1">
        <v>45107</v>
      </c>
      <c r="B133" t="s">
        <v>1</v>
      </c>
      <c r="C133" t="s">
        <v>106</v>
      </c>
      <c r="D133" t="s">
        <v>357</v>
      </c>
      <c r="E133" t="s">
        <v>358</v>
      </c>
      <c r="F133" s="3">
        <v>3841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x14ac:dyDescent="0.35">
      <c r="A134" s="1">
        <v>45107</v>
      </c>
      <c r="B134" t="s">
        <v>1</v>
      </c>
      <c r="C134" t="s">
        <v>90</v>
      </c>
      <c r="D134" t="s">
        <v>359</v>
      </c>
      <c r="E134" t="s">
        <v>360</v>
      </c>
      <c r="F134" s="3">
        <v>14921</v>
      </c>
      <c r="G134" s="3">
        <v>5</v>
      </c>
      <c r="H134" s="3">
        <v>5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x14ac:dyDescent="0.35">
      <c r="A135" s="1">
        <v>45107</v>
      </c>
      <c r="B135" t="s">
        <v>1</v>
      </c>
      <c r="C135" t="s">
        <v>90</v>
      </c>
      <c r="D135" t="s">
        <v>361</v>
      </c>
      <c r="E135" t="s">
        <v>362</v>
      </c>
      <c r="F135" s="3">
        <v>2759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x14ac:dyDescent="0.35">
      <c r="A136" s="1">
        <v>45107</v>
      </c>
      <c r="B136" t="s">
        <v>1</v>
      </c>
      <c r="C136" t="s">
        <v>90</v>
      </c>
      <c r="D136" t="s">
        <v>363</v>
      </c>
      <c r="E136" t="s">
        <v>364</v>
      </c>
      <c r="F136" s="3">
        <v>14150</v>
      </c>
      <c r="G136" s="3">
        <v>6</v>
      </c>
      <c r="H136" s="3">
        <v>5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>
        <v>1</v>
      </c>
      <c r="X136" s="3"/>
    </row>
    <row r="137" spans="1:24" x14ac:dyDescent="0.35">
      <c r="A137" s="1">
        <v>45107</v>
      </c>
      <c r="B137" t="s">
        <v>1</v>
      </c>
      <c r="C137" t="s">
        <v>90</v>
      </c>
      <c r="D137" t="s">
        <v>365</v>
      </c>
      <c r="E137" t="s">
        <v>366</v>
      </c>
      <c r="F137" s="3">
        <v>976</v>
      </c>
      <c r="G137" s="3">
        <v>45</v>
      </c>
      <c r="H137" s="3"/>
      <c r="I137" s="3"/>
      <c r="J137" s="3">
        <v>45</v>
      </c>
      <c r="K137" s="3"/>
      <c r="L137" s="3"/>
      <c r="M137" s="3"/>
      <c r="N137" s="3"/>
      <c r="O137" s="3">
        <v>45</v>
      </c>
      <c r="P137" s="3"/>
      <c r="Q137" s="3"/>
      <c r="R137" s="3"/>
      <c r="S137" s="3"/>
      <c r="T137" s="3"/>
      <c r="U137" s="3"/>
      <c r="V137" s="3"/>
      <c r="W137" s="3"/>
      <c r="X137" s="3"/>
    </row>
    <row r="138" spans="1:24" x14ac:dyDescent="0.35">
      <c r="A138" s="1">
        <v>45107</v>
      </c>
      <c r="B138" t="s">
        <v>1</v>
      </c>
      <c r="C138" t="s">
        <v>90</v>
      </c>
      <c r="D138" t="s">
        <v>367</v>
      </c>
      <c r="E138" t="s">
        <v>368</v>
      </c>
      <c r="F138" s="3">
        <v>9576</v>
      </c>
      <c r="G138" s="3">
        <v>5</v>
      </c>
      <c r="H138" s="3">
        <v>5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x14ac:dyDescent="0.35">
      <c r="A139" s="1">
        <v>45107</v>
      </c>
      <c r="B139" t="s">
        <v>1</v>
      </c>
      <c r="C139" t="s">
        <v>90</v>
      </c>
      <c r="D139" t="s">
        <v>369</v>
      </c>
      <c r="E139" t="s">
        <v>370</v>
      </c>
      <c r="F139" s="3">
        <v>35342</v>
      </c>
      <c r="G139" s="3">
        <v>3</v>
      </c>
      <c r="H139" s="3">
        <v>2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>
        <v>1</v>
      </c>
      <c r="X139" s="3"/>
    </row>
    <row r="140" spans="1:24" x14ac:dyDescent="0.35">
      <c r="A140" s="1">
        <v>45107</v>
      </c>
      <c r="B140" t="s">
        <v>1</v>
      </c>
      <c r="C140" t="s">
        <v>106</v>
      </c>
      <c r="D140" t="s">
        <v>371</v>
      </c>
      <c r="E140" t="s">
        <v>372</v>
      </c>
      <c r="F140" s="3">
        <v>1571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x14ac:dyDescent="0.35">
      <c r="A141" s="1">
        <v>45107</v>
      </c>
      <c r="B141" t="s">
        <v>1</v>
      </c>
      <c r="C141" t="s">
        <v>93</v>
      </c>
      <c r="D141" t="s">
        <v>373</v>
      </c>
      <c r="E141" t="s">
        <v>374</v>
      </c>
      <c r="F141" s="3">
        <v>1168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x14ac:dyDescent="0.35">
      <c r="A142" s="1">
        <v>45107</v>
      </c>
      <c r="B142" t="s">
        <v>1</v>
      </c>
      <c r="C142" t="s">
        <v>90</v>
      </c>
      <c r="D142" t="s">
        <v>375</v>
      </c>
      <c r="E142" t="s">
        <v>376</v>
      </c>
      <c r="F142" s="3">
        <v>7167</v>
      </c>
      <c r="G142" s="3">
        <v>15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>
        <v>14</v>
      </c>
      <c r="W142" s="3">
        <v>1</v>
      </c>
      <c r="X142" s="3"/>
    </row>
    <row r="143" spans="1:24" x14ac:dyDescent="0.35">
      <c r="A143" s="1">
        <v>45107</v>
      </c>
      <c r="B143" t="s">
        <v>1</v>
      </c>
      <c r="C143" t="s">
        <v>180</v>
      </c>
      <c r="D143" t="s">
        <v>377</v>
      </c>
      <c r="E143" t="s">
        <v>378</v>
      </c>
      <c r="F143" s="3">
        <v>180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x14ac:dyDescent="0.35">
      <c r="A144" s="1">
        <v>45107</v>
      </c>
      <c r="B144" t="s">
        <v>1</v>
      </c>
      <c r="C144" t="s">
        <v>90</v>
      </c>
      <c r="D144" t="s">
        <v>379</v>
      </c>
      <c r="E144" t="s">
        <v>380</v>
      </c>
      <c r="F144" s="3">
        <v>48037</v>
      </c>
      <c r="G144" s="3">
        <v>14</v>
      </c>
      <c r="H144" s="3">
        <v>14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x14ac:dyDescent="0.35">
      <c r="A145" s="1">
        <v>45107</v>
      </c>
      <c r="B145" t="s">
        <v>1</v>
      </c>
      <c r="C145" t="s">
        <v>90</v>
      </c>
      <c r="D145" t="s">
        <v>381</v>
      </c>
      <c r="E145" t="s">
        <v>382</v>
      </c>
      <c r="F145" s="3">
        <v>6841</v>
      </c>
      <c r="G145" s="3">
        <v>11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>
        <v>11</v>
      </c>
      <c r="T145" s="3"/>
      <c r="U145" s="3"/>
      <c r="V145" s="3"/>
      <c r="W145" s="3"/>
      <c r="X145" s="3"/>
    </row>
    <row r="146" spans="1:24" x14ac:dyDescent="0.35">
      <c r="A146" s="1">
        <v>45107</v>
      </c>
      <c r="B146" t="s">
        <v>1</v>
      </c>
      <c r="C146" t="s">
        <v>90</v>
      </c>
      <c r="D146" t="s">
        <v>383</v>
      </c>
      <c r="E146" t="s">
        <v>384</v>
      </c>
      <c r="F146" s="3">
        <v>2710</v>
      </c>
      <c r="G146" s="3">
        <v>56</v>
      </c>
      <c r="H146" s="3"/>
      <c r="I146" s="3">
        <v>56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x14ac:dyDescent="0.35">
      <c r="A147" s="1">
        <v>45107</v>
      </c>
      <c r="B147" t="s">
        <v>1</v>
      </c>
      <c r="C147" t="s">
        <v>93</v>
      </c>
      <c r="D147" t="s">
        <v>385</v>
      </c>
      <c r="E147" t="s">
        <v>386</v>
      </c>
      <c r="F147" s="3">
        <v>1769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x14ac:dyDescent="0.35">
      <c r="A148" s="1">
        <v>45107</v>
      </c>
      <c r="B148" t="s">
        <v>1</v>
      </c>
      <c r="C148" t="s">
        <v>106</v>
      </c>
      <c r="D148" t="s">
        <v>387</v>
      </c>
      <c r="E148" t="s">
        <v>388</v>
      </c>
      <c r="F148" s="3">
        <v>146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x14ac:dyDescent="0.35">
      <c r="A149" s="1">
        <v>45107</v>
      </c>
      <c r="B149" t="s">
        <v>1</v>
      </c>
      <c r="C149" t="s">
        <v>93</v>
      </c>
      <c r="D149" t="s">
        <v>389</v>
      </c>
      <c r="E149" t="s">
        <v>390</v>
      </c>
      <c r="F149" s="3">
        <v>1611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x14ac:dyDescent="0.35">
      <c r="A150" s="1">
        <v>45107</v>
      </c>
      <c r="B150" t="s">
        <v>1</v>
      </c>
      <c r="C150" t="s">
        <v>93</v>
      </c>
      <c r="D150" t="s">
        <v>391</v>
      </c>
      <c r="E150" t="s">
        <v>392</v>
      </c>
      <c r="F150" s="3">
        <v>2257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x14ac:dyDescent="0.35">
      <c r="A151" s="1">
        <v>45107</v>
      </c>
      <c r="B151" t="s">
        <v>1</v>
      </c>
      <c r="C151" t="s">
        <v>93</v>
      </c>
      <c r="D151" t="s">
        <v>393</v>
      </c>
      <c r="E151" t="s">
        <v>394</v>
      </c>
      <c r="F151" s="3">
        <v>3043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x14ac:dyDescent="0.35">
      <c r="A152" s="1">
        <v>45107</v>
      </c>
      <c r="B152" t="s">
        <v>1</v>
      </c>
      <c r="C152" t="s">
        <v>93</v>
      </c>
      <c r="D152" t="s">
        <v>395</v>
      </c>
      <c r="E152" t="s">
        <v>396</v>
      </c>
      <c r="F152" s="3">
        <v>1461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x14ac:dyDescent="0.35">
      <c r="A153" s="1">
        <v>45107</v>
      </c>
      <c r="B153" t="s">
        <v>1</v>
      </c>
      <c r="C153" t="s">
        <v>90</v>
      </c>
      <c r="D153" t="s">
        <v>397</v>
      </c>
      <c r="E153" t="s">
        <v>398</v>
      </c>
      <c r="F153" s="3">
        <v>14195</v>
      </c>
      <c r="G153" s="3">
        <v>3</v>
      </c>
      <c r="H153" s="3">
        <v>3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x14ac:dyDescent="0.35">
      <c r="A154" s="1">
        <v>45107</v>
      </c>
      <c r="B154" t="s">
        <v>1</v>
      </c>
      <c r="C154" t="s">
        <v>90</v>
      </c>
      <c r="D154" t="s">
        <v>399</v>
      </c>
      <c r="E154" t="s">
        <v>400</v>
      </c>
      <c r="F154" s="3">
        <v>17845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x14ac:dyDescent="0.35">
      <c r="A155" s="1">
        <v>45107</v>
      </c>
      <c r="B155" t="s">
        <v>1</v>
      </c>
      <c r="C155" t="s">
        <v>90</v>
      </c>
      <c r="D155" t="s">
        <v>401</v>
      </c>
      <c r="E155" t="s">
        <v>402</v>
      </c>
      <c r="F155" s="3">
        <v>13400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x14ac:dyDescent="0.35">
      <c r="A156" s="1">
        <v>45107</v>
      </c>
      <c r="B156" t="s">
        <v>1</v>
      </c>
      <c r="C156" t="s">
        <v>90</v>
      </c>
      <c r="D156" t="s">
        <v>403</v>
      </c>
      <c r="E156" t="s">
        <v>404</v>
      </c>
      <c r="F156" s="3">
        <v>8973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x14ac:dyDescent="0.35">
      <c r="A157" s="1">
        <v>45107</v>
      </c>
      <c r="B157" t="s">
        <v>1</v>
      </c>
      <c r="C157" t="s">
        <v>93</v>
      </c>
      <c r="D157" t="s">
        <v>405</v>
      </c>
      <c r="E157" t="s">
        <v>406</v>
      </c>
      <c r="F157" s="3">
        <v>568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x14ac:dyDescent="0.35">
      <c r="A158" s="1">
        <v>45107</v>
      </c>
      <c r="B158" t="s">
        <v>1</v>
      </c>
      <c r="C158" t="s">
        <v>106</v>
      </c>
      <c r="D158" t="s">
        <v>407</v>
      </c>
      <c r="E158" t="s">
        <v>408</v>
      </c>
      <c r="F158" s="3">
        <v>7699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x14ac:dyDescent="0.35">
      <c r="A159" s="1">
        <v>45107</v>
      </c>
      <c r="B159" t="s">
        <v>1</v>
      </c>
      <c r="C159" t="s">
        <v>90</v>
      </c>
      <c r="D159" t="s">
        <v>409</v>
      </c>
      <c r="E159" t="s">
        <v>410</v>
      </c>
      <c r="F159" s="3">
        <v>779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x14ac:dyDescent="0.35">
      <c r="A160" s="1">
        <v>45107</v>
      </c>
      <c r="B160" t="s">
        <v>1</v>
      </c>
      <c r="C160" t="s">
        <v>90</v>
      </c>
      <c r="D160" t="s">
        <v>411</v>
      </c>
      <c r="E160" t="s">
        <v>412</v>
      </c>
      <c r="F160" s="3">
        <v>1898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x14ac:dyDescent="0.35">
      <c r="A161" s="1">
        <v>45107</v>
      </c>
      <c r="B161" t="s">
        <v>1</v>
      </c>
      <c r="C161" t="s">
        <v>90</v>
      </c>
      <c r="D161" t="s">
        <v>413</v>
      </c>
      <c r="E161" t="s">
        <v>414</v>
      </c>
      <c r="F161" s="3">
        <v>17135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x14ac:dyDescent="0.35">
      <c r="A162" s="1">
        <v>45107</v>
      </c>
      <c r="B162" t="s">
        <v>1</v>
      </c>
      <c r="C162" t="s">
        <v>90</v>
      </c>
      <c r="D162" t="s">
        <v>415</v>
      </c>
      <c r="E162" t="s">
        <v>416</v>
      </c>
      <c r="F162" s="3">
        <v>3530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x14ac:dyDescent="0.35">
      <c r="A163" s="1">
        <v>45107</v>
      </c>
      <c r="B163" t="s">
        <v>1</v>
      </c>
      <c r="C163" t="s">
        <v>90</v>
      </c>
      <c r="D163" t="s">
        <v>417</v>
      </c>
      <c r="E163" t="s">
        <v>418</v>
      </c>
      <c r="F163" s="3">
        <v>24078</v>
      </c>
      <c r="G163" s="3">
        <v>2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>
        <v>2</v>
      </c>
      <c r="X163" s="3"/>
    </row>
    <row r="164" spans="1:24" x14ac:dyDescent="0.35">
      <c r="A164" s="1">
        <v>45107</v>
      </c>
      <c r="B164" t="s">
        <v>1</v>
      </c>
      <c r="C164" t="s">
        <v>90</v>
      </c>
      <c r="D164" t="s">
        <v>419</v>
      </c>
      <c r="E164" t="s">
        <v>420</v>
      </c>
      <c r="F164" s="3">
        <v>17271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x14ac:dyDescent="0.35">
      <c r="A165" s="1">
        <v>45107</v>
      </c>
      <c r="B165" t="s">
        <v>1</v>
      </c>
      <c r="C165" t="s">
        <v>90</v>
      </c>
      <c r="D165" t="s">
        <v>421</v>
      </c>
      <c r="E165" t="s">
        <v>422</v>
      </c>
      <c r="F165" s="3">
        <v>14264</v>
      </c>
      <c r="G165" s="3">
        <v>1</v>
      </c>
      <c r="H165" s="3"/>
      <c r="I165" s="3"/>
      <c r="J165" s="3"/>
      <c r="K165" s="3">
        <v>1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x14ac:dyDescent="0.35">
      <c r="A166" s="1">
        <v>45107</v>
      </c>
      <c r="B166" t="s">
        <v>1</v>
      </c>
      <c r="C166" t="s">
        <v>90</v>
      </c>
      <c r="D166" t="s">
        <v>423</v>
      </c>
      <c r="E166" t="s">
        <v>424</v>
      </c>
      <c r="F166" s="3">
        <v>11238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x14ac:dyDescent="0.35">
      <c r="A167" s="1">
        <v>45107</v>
      </c>
      <c r="B167" t="s">
        <v>1</v>
      </c>
      <c r="C167" t="s">
        <v>90</v>
      </c>
      <c r="D167" t="s">
        <v>425</v>
      </c>
      <c r="E167" t="s">
        <v>426</v>
      </c>
      <c r="F167" s="3">
        <v>47995</v>
      </c>
      <c r="G167" s="3">
        <v>4</v>
      </c>
      <c r="H167" s="3"/>
      <c r="I167" s="3"/>
      <c r="J167" s="3"/>
      <c r="K167" s="3">
        <v>1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>
        <v>3</v>
      </c>
      <c r="X167" s="3"/>
    </row>
    <row r="168" spans="1:24" x14ac:dyDescent="0.35">
      <c r="A168" s="1">
        <v>45107</v>
      </c>
      <c r="B168" t="s">
        <v>1</v>
      </c>
      <c r="C168" t="s">
        <v>90</v>
      </c>
      <c r="D168" t="s">
        <v>427</v>
      </c>
      <c r="E168" t="s">
        <v>428</v>
      </c>
      <c r="F168" s="3">
        <v>27232</v>
      </c>
      <c r="G168" s="3">
        <v>2</v>
      </c>
      <c r="H168" s="3"/>
      <c r="I168" s="3"/>
      <c r="J168" s="3"/>
      <c r="K168" s="3">
        <v>1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>
        <v>1</v>
      </c>
      <c r="X168" s="3"/>
    </row>
    <row r="169" spans="1:24" x14ac:dyDescent="0.35">
      <c r="A169" s="1">
        <v>45107</v>
      </c>
      <c r="B169" t="s">
        <v>1</v>
      </c>
      <c r="C169" t="s">
        <v>93</v>
      </c>
      <c r="D169" t="s">
        <v>429</v>
      </c>
      <c r="E169" t="s">
        <v>430</v>
      </c>
      <c r="F169" s="3">
        <v>599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x14ac:dyDescent="0.35">
      <c r="A170" s="1">
        <v>45107</v>
      </c>
      <c r="B170" t="s">
        <v>1</v>
      </c>
      <c r="C170" t="s">
        <v>93</v>
      </c>
      <c r="D170" t="s">
        <v>431</v>
      </c>
      <c r="E170" t="s">
        <v>432</v>
      </c>
      <c r="F170" s="3">
        <v>635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x14ac:dyDescent="0.35">
      <c r="A171" s="1">
        <v>45107</v>
      </c>
      <c r="B171" t="s">
        <v>1</v>
      </c>
      <c r="C171" t="s">
        <v>93</v>
      </c>
      <c r="D171" t="s">
        <v>433</v>
      </c>
      <c r="E171" t="s">
        <v>434</v>
      </c>
      <c r="F171" s="3">
        <v>5267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x14ac:dyDescent="0.35">
      <c r="A172" s="1">
        <v>45107</v>
      </c>
      <c r="B172" t="s">
        <v>1</v>
      </c>
      <c r="C172" t="s">
        <v>93</v>
      </c>
      <c r="D172" t="s">
        <v>435</v>
      </c>
      <c r="E172" t="s">
        <v>436</v>
      </c>
      <c r="F172" s="3">
        <v>173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x14ac:dyDescent="0.35">
      <c r="A173" s="1">
        <v>45107</v>
      </c>
      <c r="B173" t="s">
        <v>1</v>
      </c>
      <c r="C173" t="s">
        <v>106</v>
      </c>
      <c r="D173" t="s">
        <v>437</v>
      </c>
      <c r="E173" t="s">
        <v>438</v>
      </c>
      <c r="F173" s="3">
        <v>3119</v>
      </c>
      <c r="G173" s="3">
        <v>19</v>
      </c>
      <c r="H173" s="3">
        <v>13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>
        <v>6</v>
      </c>
    </row>
    <row r="174" spans="1:24" x14ac:dyDescent="0.35">
      <c r="A174" s="1">
        <v>45107</v>
      </c>
      <c r="B174" t="s">
        <v>1</v>
      </c>
      <c r="C174" t="s">
        <v>90</v>
      </c>
      <c r="D174" t="s">
        <v>439</v>
      </c>
      <c r="E174" t="s">
        <v>440</v>
      </c>
      <c r="F174" s="3">
        <v>23838</v>
      </c>
      <c r="G174" s="3">
        <v>1649</v>
      </c>
      <c r="H174" s="3">
        <v>1647</v>
      </c>
      <c r="I174" s="3"/>
      <c r="J174" s="3"/>
      <c r="K174" s="3">
        <v>3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x14ac:dyDescent="0.35">
      <c r="A175" s="1">
        <v>45107</v>
      </c>
      <c r="B175" t="s">
        <v>1</v>
      </c>
      <c r="C175" t="s">
        <v>90</v>
      </c>
      <c r="D175" t="s">
        <v>441</v>
      </c>
      <c r="E175" t="s">
        <v>442</v>
      </c>
      <c r="F175" s="3">
        <v>30440</v>
      </c>
      <c r="G175" s="3">
        <v>938</v>
      </c>
      <c r="H175" s="3">
        <v>39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>
        <v>1</v>
      </c>
      <c r="X175" s="3">
        <v>898</v>
      </c>
    </row>
    <row r="176" spans="1:24" x14ac:dyDescent="0.35">
      <c r="A176" s="1">
        <v>45107</v>
      </c>
      <c r="B176" t="s">
        <v>1</v>
      </c>
      <c r="C176" t="s">
        <v>90</v>
      </c>
      <c r="D176" t="s">
        <v>443</v>
      </c>
      <c r="E176" t="s">
        <v>444</v>
      </c>
      <c r="F176" s="3">
        <v>15304</v>
      </c>
      <c r="G176" s="3">
        <v>573</v>
      </c>
      <c r="H176" s="3">
        <v>571</v>
      </c>
      <c r="I176" s="3"/>
      <c r="J176" s="3"/>
      <c r="K176" s="3"/>
      <c r="L176" s="3"/>
      <c r="M176" s="3"/>
      <c r="N176" s="3"/>
      <c r="O176" s="3"/>
      <c r="P176" s="3">
        <v>1</v>
      </c>
      <c r="Q176" s="3"/>
      <c r="R176" s="3"/>
      <c r="S176" s="3"/>
      <c r="T176" s="3"/>
      <c r="U176" s="3">
        <v>1</v>
      </c>
      <c r="V176" s="3"/>
      <c r="W176" s="3">
        <v>1</v>
      </c>
      <c r="X176" s="3"/>
    </row>
    <row r="177" spans="1:24" x14ac:dyDescent="0.35">
      <c r="A177" s="1">
        <v>45107</v>
      </c>
      <c r="B177" t="s">
        <v>1</v>
      </c>
      <c r="C177" t="s">
        <v>90</v>
      </c>
      <c r="D177" t="s">
        <v>445</v>
      </c>
      <c r="E177" t="s">
        <v>446</v>
      </c>
      <c r="F177" s="3">
        <v>2276</v>
      </c>
      <c r="G177" s="3">
        <v>832</v>
      </c>
      <c r="H177" s="3">
        <v>829</v>
      </c>
      <c r="I177" s="3"/>
      <c r="J177" s="3"/>
      <c r="K177" s="3">
        <v>2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>
        <v>3</v>
      </c>
      <c r="X177" s="3"/>
    </row>
    <row r="178" spans="1:24" x14ac:dyDescent="0.35">
      <c r="A178" s="1">
        <v>45107</v>
      </c>
      <c r="B178" t="s">
        <v>1</v>
      </c>
      <c r="C178" t="s">
        <v>90</v>
      </c>
      <c r="D178" t="s">
        <v>447</v>
      </c>
      <c r="E178" t="s">
        <v>448</v>
      </c>
      <c r="F178" s="3">
        <v>8540</v>
      </c>
      <c r="G178" s="3">
        <v>698</v>
      </c>
      <c r="H178" s="3">
        <v>698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x14ac:dyDescent="0.35">
      <c r="A179" s="1">
        <v>45107</v>
      </c>
      <c r="B179" t="s">
        <v>1</v>
      </c>
      <c r="C179" t="s">
        <v>90</v>
      </c>
      <c r="D179" t="s">
        <v>449</v>
      </c>
      <c r="E179" t="s">
        <v>450</v>
      </c>
      <c r="F179" s="3">
        <v>27654</v>
      </c>
      <c r="G179" s="3">
        <v>1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>
        <v>1</v>
      </c>
      <c r="X179" s="3"/>
    </row>
    <row r="180" spans="1:24" x14ac:dyDescent="0.35">
      <c r="A180" s="1">
        <v>45107</v>
      </c>
      <c r="B180" t="s">
        <v>1</v>
      </c>
      <c r="C180" t="s">
        <v>90</v>
      </c>
      <c r="D180" t="s">
        <v>451</v>
      </c>
      <c r="E180" t="s">
        <v>452</v>
      </c>
      <c r="F180" s="3">
        <v>13620</v>
      </c>
      <c r="G180" s="3">
        <v>4</v>
      </c>
      <c r="H180" s="3"/>
      <c r="I180" s="3"/>
      <c r="J180" s="3"/>
      <c r="K180" s="3">
        <v>2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>
        <v>2</v>
      </c>
      <c r="X180" s="3"/>
    </row>
    <row r="181" spans="1:24" x14ac:dyDescent="0.35">
      <c r="A181" s="1">
        <v>45107</v>
      </c>
      <c r="B181" t="s">
        <v>1</v>
      </c>
      <c r="C181" t="s">
        <v>90</v>
      </c>
      <c r="D181" t="s">
        <v>453</v>
      </c>
      <c r="E181" t="s">
        <v>454</v>
      </c>
      <c r="F181" s="3">
        <v>409</v>
      </c>
      <c r="G181" s="3">
        <v>334</v>
      </c>
      <c r="H181" s="3">
        <v>333</v>
      </c>
      <c r="I181" s="3"/>
      <c r="J181" s="3"/>
      <c r="K181" s="3">
        <v>1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>
        <v>1</v>
      </c>
      <c r="X181" s="3"/>
    </row>
    <row r="182" spans="1:24" x14ac:dyDescent="0.35">
      <c r="A182" s="1">
        <v>45107</v>
      </c>
      <c r="B182" t="s">
        <v>1</v>
      </c>
      <c r="C182" t="s">
        <v>90</v>
      </c>
      <c r="D182" t="s">
        <v>455</v>
      </c>
      <c r="E182" t="s">
        <v>456</v>
      </c>
      <c r="F182" s="3">
        <v>29021</v>
      </c>
      <c r="G182" s="3">
        <v>366</v>
      </c>
      <c r="H182" s="3">
        <v>363</v>
      </c>
      <c r="I182" s="3"/>
      <c r="J182" s="3"/>
      <c r="K182" s="3">
        <v>1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>
        <v>2</v>
      </c>
      <c r="X182" s="3"/>
    </row>
    <row r="183" spans="1:24" x14ac:dyDescent="0.35">
      <c r="A183" s="1">
        <v>45107</v>
      </c>
      <c r="B183" t="s">
        <v>1</v>
      </c>
      <c r="C183" t="s">
        <v>90</v>
      </c>
      <c r="D183" t="s">
        <v>457</v>
      </c>
      <c r="E183" t="s">
        <v>458</v>
      </c>
      <c r="F183" s="3">
        <v>19208</v>
      </c>
      <c r="G183" s="3">
        <v>108</v>
      </c>
      <c r="H183" s="3">
        <v>107</v>
      </c>
      <c r="I183" s="3"/>
      <c r="J183" s="3"/>
      <c r="K183" s="3">
        <v>1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x14ac:dyDescent="0.35">
      <c r="A184" s="1">
        <v>45107</v>
      </c>
      <c r="B184" t="s">
        <v>1</v>
      </c>
      <c r="C184" t="s">
        <v>90</v>
      </c>
      <c r="D184" t="s">
        <v>459</v>
      </c>
      <c r="E184" t="s">
        <v>460</v>
      </c>
      <c r="F184" s="3">
        <v>24872</v>
      </c>
      <c r="G184" s="3">
        <v>287</v>
      </c>
      <c r="H184" s="3">
        <v>287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x14ac:dyDescent="0.35">
      <c r="A185" s="1">
        <v>45107</v>
      </c>
      <c r="B185" t="s">
        <v>1</v>
      </c>
      <c r="C185" t="s">
        <v>90</v>
      </c>
      <c r="D185" t="s">
        <v>461</v>
      </c>
      <c r="E185" t="s">
        <v>462</v>
      </c>
      <c r="F185" s="3">
        <v>23500</v>
      </c>
      <c r="G185" s="3">
        <v>352</v>
      </c>
      <c r="H185" s="3">
        <v>350</v>
      </c>
      <c r="I185" s="3"/>
      <c r="J185" s="3"/>
      <c r="K185" s="3">
        <v>2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x14ac:dyDescent="0.35">
      <c r="A186" s="1">
        <v>45107</v>
      </c>
      <c r="B186" t="s">
        <v>1</v>
      </c>
      <c r="C186" t="s">
        <v>90</v>
      </c>
      <c r="D186" t="s">
        <v>463</v>
      </c>
      <c r="E186" t="s">
        <v>464</v>
      </c>
      <c r="F186" s="3">
        <v>11684</v>
      </c>
      <c r="G186" s="3">
        <v>33</v>
      </c>
      <c r="H186" s="3">
        <v>31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>
        <v>2</v>
      </c>
      <c r="X186" s="3"/>
    </row>
    <row r="187" spans="1:24" x14ac:dyDescent="0.35">
      <c r="A187" s="1">
        <v>45107</v>
      </c>
      <c r="B187" t="s">
        <v>1</v>
      </c>
      <c r="C187" t="s">
        <v>90</v>
      </c>
      <c r="D187" t="s">
        <v>465</v>
      </c>
      <c r="E187" t="s">
        <v>466</v>
      </c>
      <c r="F187" s="3">
        <v>3379</v>
      </c>
      <c r="G187" s="3">
        <v>1</v>
      </c>
      <c r="H187" s="3"/>
      <c r="I187" s="3"/>
      <c r="J187" s="3"/>
      <c r="K187" s="3">
        <v>1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x14ac:dyDescent="0.35">
      <c r="A188" s="1">
        <v>45107</v>
      </c>
      <c r="B188" t="s">
        <v>1</v>
      </c>
      <c r="C188" t="s">
        <v>90</v>
      </c>
      <c r="D188" t="s">
        <v>467</v>
      </c>
      <c r="E188" t="s">
        <v>468</v>
      </c>
      <c r="F188" s="3">
        <v>26703</v>
      </c>
      <c r="G188" s="3">
        <v>3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>
        <v>3</v>
      </c>
      <c r="X188" s="3"/>
    </row>
    <row r="189" spans="1:24" x14ac:dyDescent="0.35">
      <c r="A189" s="1">
        <v>45107</v>
      </c>
      <c r="B189" t="s">
        <v>1</v>
      </c>
      <c r="C189" t="s">
        <v>90</v>
      </c>
      <c r="D189" t="s">
        <v>469</v>
      </c>
      <c r="E189" t="s">
        <v>470</v>
      </c>
      <c r="F189" s="3">
        <v>19081</v>
      </c>
      <c r="G189" s="3">
        <v>3</v>
      </c>
      <c r="H189" s="3"/>
      <c r="I189" s="3"/>
      <c r="J189" s="3"/>
      <c r="K189" s="3">
        <v>2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>
        <v>1</v>
      </c>
      <c r="X189" s="3"/>
    </row>
    <row r="190" spans="1:24" x14ac:dyDescent="0.35">
      <c r="A190" s="1">
        <v>45107</v>
      </c>
      <c r="B190" t="s">
        <v>1</v>
      </c>
      <c r="C190" t="s">
        <v>90</v>
      </c>
      <c r="D190" t="s">
        <v>471</v>
      </c>
      <c r="E190" t="s">
        <v>472</v>
      </c>
      <c r="F190" s="3">
        <v>30628</v>
      </c>
      <c r="G190" s="3">
        <v>1</v>
      </c>
      <c r="H190" s="3"/>
      <c r="I190" s="3"/>
      <c r="J190" s="3"/>
      <c r="K190" s="3">
        <v>1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x14ac:dyDescent="0.35">
      <c r="A191" s="1">
        <v>45107</v>
      </c>
      <c r="B191" t="s">
        <v>1</v>
      </c>
      <c r="C191" t="s">
        <v>90</v>
      </c>
      <c r="D191" t="s">
        <v>473</v>
      </c>
      <c r="E191" t="s">
        <v>474</v>
      </c>
      <c r="F191" s="3">
        <v>13590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x14ac:dyDescent="0.35">
      <c r="A192" s="1">
        <v>45107</v>
      </c>
      <c r="B192" t="s">
        <v>1</v>
      </c>
      <c r="C192" t="s">
        <v>90</v>
      </c>
      <c r="D192" t="s">
        <v>475</v>
      </c>
      <c r="E192" t="s">
        <v>476</v>
      </c>
      <c r="F192" s="3">
        <v>16944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x14ac:dyDescent="0.35">
      <c r="A193" s="1">
        <v>45107</v>
      </c>
      <c r="B193" t="s">
        <v>1</v>
      </c>
      <c r="C193" t="s">
        <v>90</v>
      </c>
      <c r="D193" t="s">
        <v>477</v>
      </c>
      <c r="E193" t="s">
        <v>478</v>
      </c>
      <c r="F193" s="3">
        <v>7157</v>
      </c>
      <c r="G193" s="3">
        <v>2</v>
      </c>
      <c r="H193" s="3"/>
      <c r="I193" s="3"/>
      <c r="J193" s="3"/>
      <c r="K193" s="3">
        <v>1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>
        <v>1</v>
      </c>
      <c r="X193" s="3"/>
    </row>
    <row r="194" spans="1:24" x14ac:dyDescent="0.35">
      <c r="A194" s="1">
        <v>45107</v>
      </c>
      <c r="B194" t="s">
        <v>1</v>
      </c>
      <c r="C194" t="s">
        <v>90</v>
      </c>
      <c r="D194" t="s">
        <v>479</v>
      </c>
      <c r="E194" t="s">
        <v>480</v>
      </c>
      <c r="F194" s="3">
        <v>27503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x14ac:dyDescent="0.35">
      <c r="A195" s="1">
        <v>45107</v>
      </c>
      <c r="B195" t="s">
        <v>1</v>
      </c>
      <c r="C195" t="s">
        <v>180</v>
      </c>
      <c r="D195" t="s">
        <v>481</v>
      </c>
      <c r="E195" t="s">
        <v>482</v>
      </c>
      <c r="F195" s="3">
        <v>901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x14ac:dyDescent="0.35">
      <c r="A196" s="1">
        <v>45107</v>
      </c>
      <c r="B196" t="s">
        <v>1</v>
      </c>
      <c r="C196" t="s">
        <v>106</v>
      </c>
      <c r="D196" t="s">
        <v>483</v>
      </c>
      <c r="E196" t="s">
        <v>484</v>
      </c>
      <c r="F196" s="3">
        <v>3975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x14ac:dyDescent="0.35">
      <c r="A197" s="1">
        <v>45107</v>
      </c>
      <c r="B197" t="s">
        <v>1</v>
      </c>
      <c r="C197" t="s">
        <v>106</v>
      </c>
      <c r="D197" t="s">
        <v>485</v>
      </c>
      <c r="E197" t="s">
        <v>486</v>
      </c>
      <c r="F197" s="3">
        <v>611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x14ac:dyDescent="0.35">
      <c r="A198" s="1">
        <v>45107</v>
      </c>
      <c r="B198" t="s">
        <v>1</v>
      </c>
      <c r="C198" t="s">
        <v>93</v>
      </c>
      <c r="D198" t="s">
        <v>487</v>
      </c>
      <c r="E198" t="s">
        <v>488</v>
      </c>
      <c r="F198" s="3">
        <v>1770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x14ac:dyDescent="0.35">
      <c r="A199" s="1">
        <v>45107</v>
      </c>
      <c r="B199" t="s">
        <v>1</v>
      </c>
      <c r="C199" t="s">
        <v>93</v>
      </c>
      <c r="D199" t="s">
        <v>489</v>
      </c>
      <c r="E199" t="s">
        <v>490</v>
      </c>
      <c r="F199" s="3">
        <v>1074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x14ac:dyDescent="0.35">
      <c r="A200" s="1">
        <v>45107</v>
      </c>
      <c r="B200" t="s">
        <v>1</v>
      </c>
      <c r="C200" t="s">
        <v>90</v>
      </c>
      <c r="D200" t="s">
        <v>491</v>
      </c>
      <c r="E200" t="s">
        <v>492</v>
      </c>
      <c r="F200" s="3">
        <v>25936</v>
      </c>
      <c r="G200" s="3">
        <v>23</v>
      </c>
      <c r="H200" s="3">
        <v>22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>
        <v>1</v>
      </c>
      <c r="X200" s="3"/>
    </row>
    <row r="201" spans="1:24" x14ac:dyDescent="0.35">
      <c r="A201" s="1">
        <v>45107</v>
      </c>
      <c r="B201" t="s">
        <v>1</v>
      </c>
      <c r="C201" t="s">
        <v>90</v>
      </c>
      <c r="D201" t="s">
        <v>493</v>
      </c>
      <c r="E201" t="s">
        <v>494</v>
      </c>
      <c r="F201" s="3">
        <v>26483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x14ac:dyDescent="0.35">
      <c r="A202" s="1">
        <v>45107</v>
      </c>
      <c r="B202" t="s">
        <v>1</v>
      </c>
      <c r="C202" t="s">
        <v>93</v>
      </c>
      <c r="D202" t="s">
        <v>495</v>
      </c>
      <c r="E202" t="s">
        <v>496</v>
      </c>
      <c r="F202" s="3">
        <v>1174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x14ac:dyDescent="0.35">
      <c r="A203" s="1">
        <v>45107</v>
      </c>
      <c r="B203" t="s">
        <v>1</v>
      </c>
      <c r="C203" t="s">
        <v>93</v>
      </c>
      <c r="D203" t="s">
        <v>497</v>
      </c>
      <c r="E203" t="s">
        <v>498</v>
      </c>
      <c r="F203" s="3">
        <v>4272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x14ac:dyDescent="0.35">
      <c r="A204" s="1">
        <v>45107</v>
      </c>
      <c r="B204" t="s">
        <v>1</v>
      </c>
      <c r="C204" t="s">
        <v>93</v>
      </c>
      <c r="D204" t="s">
        <v>499</v>
      </c>
      <c r="E204" t="s">
        <v>500</v>
      </c>
      <c r="F204" s="3">
        <v>1177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x14ac:dyDescent="0.35">
      <c r="A205" s="1">
        <v>45107</v>
      </c>
      <c r="B205" t="s">
        <v>1</v>
      </c>
      <c r="C205" t="s">
        <v>106</v>
      </c>
      <c r="D205" t="s">
        <v>501</v>
      </c>
      <c r="E205" t="s">
        <v>502</v>
      </c>
      <c r="F205" s="3">
        <v>3913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x14ac:dyDescent="0.35">
      <c r="A206" s="1">
        <v>45107</v>
      </c>
      <c r="B206" t="s">
        <v>1</v>
      </c>
      <c r="C206" t="s">
        <v>106</v>
      </c>
      <c r="D206" t="s">
        <v>503</v>
      </c>
      <c r="E206" t="s">
        <v>504</v>
      </c>
      <c r="F206" s="3">
        <v>453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x14ac:dyDescent="0.35">
      <c r="A207" s="1">
        <v>45107</v>
      </c>
      <c r="B207" t="s">
        <v>1</v>
      </c>
      <c r="C207" t="s">
        <v>106</v>
      </c>
      <c r="D207" t="s">
        <v>505</v>
      </c>
      <c r="E207" t="s">
        <v>506</v>
      </c>
      <c r="F207" s="3">
        <v>629</v>
      </c>
      <c r="G207" s="3">
        <v>5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>
        <v>5</v>
      </c>
    </row>
    <row r="208" spans="1:24" x14ac:dyDescent="0.35">
      <c r="A208" s="1">
        <v>45107</v>
      </c>
      <c r="B208" t="s">
        <v>1</v>
      </c>
      <c r="C208" t="s">
        <v>93</v>
      </c>
      <c r="D208" t="s">
        <v>507</v>
      </c>
      <c r="E208" t="s">
        <v>508</v>
      </c>
      <c r="F208" s="3">
        <v>1036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x14ac:dyDescent="0.35">
      <c r="A209" s="1">
        <v>45107</v>
      </c>
      <c r="B209" t="s">
        <v>1</v>
      </c>
      <c r="C209" t="s">
        <v>106</v>
      </c>
      <c r="D209" t="s">
        <v>509</v>
      </c>
      <c r="E209" t="s">
        <v>510</v>
      </c>
      <c r="F209" s="3">
        <v>210</v>
      </c>
      <c r="G209" s="3">
        <v>1</v>
      </c>
      <c r="H209" s="3">
        <v>1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x14ac:dyDescent="0.35">
      <c r="A210" s="1">
        <v>45107</v>
      </c>
      <c r="B210" t="s">
        <v>1</v>
      </c>
      <c r="C210" t="s">
        <v>90</v>
      </c>
      <c r="D210" t="s">
        <v>511</v>
      </c>
      <c r="E210" t="s">
        <v>512</v>
      </c>
      <c r="F210" s="3">
        <v>19427</v>
      </c>
      <c r="G210" s="3">
        <v>1117</v>
      </c>
      <c r="H210" s="3"/>
      <c r="I210" s="3"/>
      <c r="J210" s="3"/>
      <c r="K210" s="3">
        <v>1</v>
      </c>
      <c r="L210" s="3">
        <v>1</v>
      </c>
      <c r="M210" s="3"/>
      <c r="N210" s="3"/>
      <c r="O210" s="3"/>
      <c r="P210" s="3"/>
      <c r="Q210" s="3"/>
      <c r="R210" s="3">
        <v>1115</v>
      </c>
      <c r="S210" s="3"/>
      <c r="T210" s="3"/>
      <c r="U210" s="3"/>
      <c r="V210" s="3"/>
      <c r="W210" s="3"/>
      <c r="X210" s="3"/>
    </row>
    <row r="211" spans="1:24" x14ac:dyDescent="0.35">
      <c r="A211" s="1">
        <v>45107</v>
      </c>
      <c r="B211" t="s">
        <v>1</v>
      </c>
      <c r="C211" t="s">
        <v>90</v>
      </c>
      <c r="D211" t="s">
        <v>513</v>
      </c>
      <c r="E211" t="s">
        <v>514</v>
      </c>
      <c r="F211" s="3">
        <v>2497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x14ac:dyDescent="0.35">
      <c r="A212" s="1">
        <v>45107</v>
      </c>
      <c r="B212" t="s">
        <v>1</v>
      </c>
      <c r="C212" t="s">
        <v>93</v>
      </c>
      <c r="D212" t="s">
        <v>515</v>
      </c>
      <c r="E212" t="s">
        <v>516</v>
      </c>
      <c r="F212" s="3">
        <v>2408</v>
      </c>
      <c r="G212" s="3">
        <v>1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>
        <v>1</v>
      </c>
    </row>
    <row r="213" spans="1:24" x14ac:dyDescent="0.35">
      <c r="A213" s="1">
        <v>45107</v>
      </c>
      <c r="B213" t="s">
        <v>1</v>
      </c>
      <c r="C213" t="s">
        <v>106</v>
      </c>
      <c r="D213" t="s">
        <v>517</v>
      </c>
      <c r="E213" t="s">
        <v>518</v>
      </c>
      <c r="F213" s="3">
        <v>3537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x14ac:dyDescent="0.35">
      <c r="A214" s="1">
        <v>45107</v>
      </c>
      <c r="B214" t="s">
        <v>1</v>
      </c>
      <c r="C214" t="s">
        <v>90</v>
      </c>
      <c r="D214" t="s">
        <v>519</v>
      </c>
      <c r="E214" t="s">
        <v>520</v>
      </c>
      <c r="F214" s="3">
        <v>1492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x14ac:dyDescent="0.35">
      <c r="A215" s="1">
        <v>45107</v>
      </c>
      <c r="B215" t="s">
        <v>1</v>
      </c>
      <c r="C215" t="s">
        <v>93</v>
      </c>
      <c r="D215" t="s">
        <v>521</v>
      </c>
      <c r="E215" t="s">
        <v>522</v>
      </c>
      <c r="F215" s="3">
        <v>505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x14ac:dyDescent="0.35">
      <c r="A216" s="1">
        <v>45107</v>
      </c>
      <c r="B216" t="s">
        <v>1</v>
      </c>
      <c r="C216" t="s">
        <v>106</v>
      </c>
      <c r="D216" t="s">
        <v>523</v>
      </c>
      <c r="E216" t="s">
        <v>524</v>
      </c>
      <c r="F216" s="3">
        <v>223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x14ac:dyDescent="0.35">
      <c r="A217" s="1">
        <v>45107</v>
      </c>
      <c r="B217" t="s">
        <v>1</v>
      </c>
      <c r="C217" t="s">
        <v>93</v>
      </c>
      <c r="D217" t="s">
        <v>525</v>
      </c>
      <c r="E217" t="s">
        <v>526</v>
      </c>
      <c r="F217" s="3">
        <v>301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x14ac:dyDescent="0.35">
      <c r="A218" s="1">
        <v>45107</v>
      </c>
      <c r="B218" t="s">
        <v>1</v>
      </c>
      <c r="C218" t="s">
        <v>90</v>
      </c>
      <c r="D218" t="s">
        <v>527</v>
      </c>
      <c r="E218" t="s">
        <v>528</v>
      </c>
      <c r="F218" s="3">
        <v>922</v>
      </c>
      <c r="G218" s="3">
        <v>432</v>
      </c>
      <c r="H218" s="3"/>
      <c r="I218" s="3"/>
      <c r="J218" s="3"/>
      <c r="K218" s="3"/>
      <c r="L218" s="3">
        <v>2</v>
      </c>
      <c r="M218" s="3"/>
      <c r="N218" s="3"/>
      <c r="O218" s="3"/>
      <c r="P218" s="3"/>
      <c r="Q218" s="3"/>
      <c r="R218" s="3">
        <v>430</v>
      </c>
      <c r="S218" s="3"/>
      <c r="T218" s="3"/>
      <c r="U218" s="3"/>
      <c r="V218" s="3"/>
      <c r="W218" s="3"/>
      <c r="X218" s="3"/>
    </row>
    <row r="219" spans="1:24" x14ac:dyDescent="0.35">
      <c r="A219" s="1">
        <v>45107</v>
      </c>
      <c r="B219" t="s">
        <v>1</v>
      </c>
      <c r="C219" t="s">
        <v>90</v>
      </c>
      <c r="D219" t="s">
        <v>529</v>
      </c>
      <c r="E219" t="s">
        <v>530</v>
      </c>
      <c r="F219" s="3">
        <v>29921</v>
      </c>
      <c r="G219" s="3">
        <v>28</v>
      </c>
      <c r="H219" s="3"/>
      <c r="I219" s="3">
        <v>26</v>
      </c>
      <c r="J219" s="3"/>
      <c r="K219" s="3"/>
      <c r="L219" s="3"/>
      <c r="M219" s="3">
        <v>1</v>
      </c>
      <c r="N219" s="3"/>
      <c r="O219" s="3"/>
      <c r="P219" s="3"/>
      <c r="Q219" s="3"/>
      <c r="R219" s="3"/>
      <c r="S219" s="3"/>
      <c r="T219" s="3"/>
      <c r="U219" s="3"/>
      <c r="V219" s="3"/>
      <c r="W219" s="3">
        <v>1</v>
      </c>
      <c r="X219" s="3"/>
    </row>
    <row r="220" spans="1:24" x14ac:dyDescent="0.35">
      <c r="A220" s="1">
        <v>45107</v>
      </c>
      <c r="B220" t="s">
        <v>1</v>
      </c>
      <c r="C220" t="s">
        <v>90</v>
      </c>
      <c r="D220" t="s">
        <v>531</v>
      </c>
      <c r="E220" t="s">
        <v>532</v>
      </c>
      <c r="F220" s="3">
        <v>17664</v>
      </c>
      <c r="G220" s="3">
        <v>35</v>
      </c>
      <c r="H220" s="3"/>
      <c r="I220" s="3">
        <v>35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x14ac:dyDescent="0.35">
      <c r="A221" s="1">
        <v>45107</v>
      </c>
      <c r="B221" t="s">
        <v>1</v>
      </c>
      <c r="C221" t="s">
        <v>93</v>
      </c>
      <c r="D221" t="s">
        <v>533</v>
      </c>
      <c r="E221" t="s">
        <v>534</v>
      </c>
      <c r="F221" s="3">
        <v>1844</v>
      </c>
      <c r="G221" s="3">
        <v>45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>
        <v>45</v>
      </c>
      <c r="W221" s="3"/>
      <c r="X221" s="3"/>
    </row>
    <row r="222" spans="1:24" x14ac:dyDescent="0.35">
      <c r="A222" s="1">
        <v>45107</v>
      </c>
      <c r="B222" t="s">
        <v>1</v>
      </c>
      <c r="C222" t="s">
        <v>106</v>
      </c>
      <c r="D222" t="s">
        <v>535</v>
      </c>
      <c r="E222" t="s">
        <v>536</v>
      </c>
      <c r="F222" s="3">
        <v>2029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</sheetData>
  <autoFilter ref="A1:X222" xr:uid="{00000000-0001-0000-0300-000000000000}"/>
  <printOptions horizontalCentered="1"/>
  <pageMargins left="0.45" right="0.45" top="0.5" bottom="0.75" header="0.3" footer="0"/>
  <pageSetup scale="80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22"/>
  <sheetViews>
    <sheetView view="pageLayout" zoomScaleNormal="100" workbookViewId="0">
      <pane ySplit="5850" topLeftCell="A2"/>
      <selection activeCell="E35" sqref="E35"/>
      <selection pane="bottomLeft" activeCell="D2" sqref="D2"/>
    </sheetView>
  </sheetViews>
  <sheetFormatPr defaultRowHeight="14.5" x14ac:dyDescent="0.35"/>
  <cols>
    <col min="1" max="1" width="12.453125" bestFit="1" customWidth="1"/>
    <col min="2" max="2" width="11.54296875" bestFit="1" customWidth="1"/>
    <col min="3" max="3" width="47.1796875" bestFit="1" customWidth="1"/>
    <col min="4" max="4" width="12.453125" bestFit="1" customWidth="1"/>
    <col min="5" max="5" width="20.453125" bestFit="1" customWidth="1"/>
    <col min="6" max="6" width="16.54296875" bestFit="1" customWidth="1"/>
    <col min="7" max="7" width="14.81640625" bestFit="1" customWidth="1"/>
    <col min="8" max="8" width="8" bestFit="1" customWidth="1"/>
    <col min="9" max="9" width="6" bestFit="1" customWidth="1"/>
    <col min="10" max="10" width="8" bestFit="1" customWidth="1"/>
    <col min="11" max="13" width="7" bestFit="1" customWidth="1"/>
    <col min="14" max="14" width="6" bestFit="1" customWidth="1"/>
    <col min="15" max="15" width="8" bestFit="1" customWidth="1"/>
    <col min="16" max="16" width="6" bestFit="1" customWidth="1"/>
    <col min="17" max="17" width="7" bestFit="1" customWidth="1"/>
    <col min="18" max="19" width="6" bestFit="1" customWidth="1"/>
    <col min="20" max="20" width="8" bestFit="1" customWidth="1"/>
    <col min="21" max="21" width="7" bestFit="1" customWidth="1"/>
    <col min="22" max="22" width="8" bestFit="1" customWidth="1"/>
    <col min="23" max="23" width="7" bestFit="1" customWidth="1"/>
  </cols>
  <sheetData>
    <row r="1" spans="1:23" s="2" customFormat="1" ht="200.5" x14ac:dyDescent="0.35">
      <c r="A1" s="2" t="s">
        <v>2</v>
      </c>
      <c r="B1" s="2" t="s">
        <v>0</v>
      </c>
      <c r="C1" s="2" t="s">
        <v>3</v>
      </c>
      <c r="D1" s="2" t="s">
        <v>5</v>
      </c>
      <c r="E1" s="2" t="s">
        <v>4</v>
      </c>
      <c r="F1" s="2" t="s">
        <v>6</v>
      </c>
      <c r="G1" s="2" t="s">
        <v>538</v>
      </c>
      <c r="H1" s="4" t="s">
        <v>10</v>
      </c>
      <c r="I1" s="4" t="s">
        <v>12</v>
      </c>
      <c r="J1" s="4" t="s">
        <v>13</v>
      </c>
      <c r="K1" s="4" t="s">
        <v>15</v>
      </c>
      <c r="L1" s="4" t="s">
        <v>23</v>
      </c>
      <c r="M1" s="4" t="s">
        <v>34</v>
      </c>
      <c r="N1" s="4" t="s">
        <v>39</v>
      </c>
      <c r="O1" s="4" t="s">
        <v>45</v>
      </c>
      <c r="P1" s="4" t="s">
        <v>49</v>
      </c>
      <c r="Q1" s="4" t="s">
        <v>61</v>
      </c>
      <c r="R1" s="4" t="s">
        <v>64</v>
      </c>
      <c r="S1" s="4" t="s">
        <v>65</v>
      </c>
      <c r="T1" s="4" t="s">
        <v>80</v>
      </c>
      <c r="U1" s="4" t="s">
        <v>82</v>
      </c>
      <c r="V1" s="4" t="s">
        <v>85</v>
      </c>
      <c r="W1" s="4" t="s">
        <v>89</v>
      </c>
    </row>
    <row r="2" spans="1:23" x14ac:dyDescent="0.35">
      <c r="A2" s="1">
        <v>45107</v>
      </c>
      <c r="B2" t="s">
        <v>1</v>
      </c>
      <c r="C2" t="s">
        <v>90</v>
      </c>
      <c r="D2" t="s">
        <v>92</v>
      </c>
      <c r="E2" t="s">
        <v>91</v>
      </c>
      <c r="F2" s="3">
        <v>13532</v>
      </c>
      <c r="G2" s="3">
        <v>12895</v>
      </c>
      <c r="H2" s="3"/>
      <c r="I2" s="3"/>
      <c r="J2" s="3"/>
      <c r="K2" s="3">
        <v>25</v>
      </c>
      <c r="L2" s="3"/>
      <c r="M2" s="3"/>
      <c r="N2" s="3"/>
      <c r="O2" s="3"/>
      <c r="P2" s="3"/>
      <c r="Q2" s="3"/>
      <c r="R2" s="3"/>
      <c r="S2" s="3"/>
      <c r="T2" s="3"/>
      <c r="U2" s="3"/>
      <c r="V2" s="3">
        <v>12870</v>
      </c>
      <c r="W2" s="3"/>
    </row>
    <row r="3" spans="1:23" x14ac:dyDescent="0.35">
      <c r="A3" s="1">
        <v>45107</v>
      </c>
      <c r="B3" t="s">
        <v>1</v>
      </c>
      <c r="C3" t="s">
        <v>93</v>
      </c>
      <c r="D3" t="s">
        <v>95</v>
      </c>
      <c r="E3" t="s">
        <v>94</v>
      </c>
      <c r="F3" s="3">
        <v>584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35">
      <c r="A4" s="1">
        <v>45107</v>
      </c>
      <c r="B4" t="s">
        <v>1</v>
      </c>
      <c r="C4" t="s">
        <v>93</v>
      </c>
      <c r="D4" t="s">
        <v>97</v>
      </c>
      <c r="E4" t="s">
        <v>96</v>
      </c>
      <c r="F4" s="3">
        <v>3114</v>
      </c>
      <c r="G4" s="3">
        <v>3059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>
        <v>3059</v>
      </c>
      <c r="W4" s="3"/>
    </row>
    <row r="5" spans="1:23" x14ac:dyDescent="0.35">
      <c r="A5" s="1">
        <v>45107</v>
      </c>
      <c r="B5" t="s">
        <v>1</v>
      </c>
      <c r="C5" t="s">
        <v>93</v>
      </c>
      <c r="D5" t="s">
        <v>99</v>
      </c>
      <c r="E5" t="s">
        <v>98</v>
      </c>
      <c r="F5" s="3">
        <v>801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35">
      <c r="A6" s="1">
        <v>45107</v>
      </c>
      <c r="B6" t="s">
        <v>1</v>
      </c>
      <c r="C6" t="s">
        <v>93</v>
      </c>
      <c r="D6" t="s">
        <v>101</v>
      </c>
      <c r="E6" t="s">
        <v>100</v>
      </c>
      <c r="F6" s="3">
        <v>740</v>
      </c>
      <c r="G6" s="3">
        <v>645</v>
      </c>
      <c r="H6" s="3">
        <v>628</v>
      </c>
      <c r="I6" s="3"/>
      <c r="J6" s="3"/>
      <c r="K6" s="3"/>
      <c r="L6" s="3"/>
      <c r="M6" s="3"/>
      <c r="N6" s="3"/>
      <c r="O6" s="3">
        <v>1</v>
      </c>
      <c r="P6" s="3"/>
      <c r="Q6" s="3"/>
      <c r="R6" s="3"/>
      <c r="S6" s="3"/>
      <c r="T6" s="3"/>
      <c r="U6" s="3"/>
      <c r="V6" s="3">
        <v>56</v>
      </c>
      <c r="W6" s="3"/>
    </row>
    <row r="7" spans="1:23" x14ac:dyDescent="0.35">
      <c r="A7" s="1">
        <v>45107</v>
      </c>
      <c r="B7" t="s">
        <v>1</v>
      </c>
      <c r="C7" t="s">
        <v>90</v>
      </c>
      <c r="D7" t="s">
        <v>103</v>
      </c>
      <c r="E7" t="s">
        <v>102</v>
      </c>
      <c r="F7" s="3">
        <v>27800</v>
      </c>
      <c r="G7" s="3">
        <v>26941</v>
      </c>
      <c r="H7" s="3"/>
      <c r="I7" s="3"/>
      <c r="J7" s="3"/>
      <c r="K7" s="3"/>
      <c r="L7" s="3"/>
      <c r="M7" s="3"/>
      <c r="N7" s="3"/>
      <c r="O7" s="3"/>
      <c r="P7" s="3">
        <v>1</v>
      </c>
      <c r="Q7" s="3"/>
      <c r="R7" s="3"/>
      <c r="S7" s="3"/>
      <c r="T7" s="3"/>
      <c r="U7" s="3"/>
      <c r="V7" s="3">
        <v>26941</v>
      </c>
      <c r="W7" s="3"/>
    </row>
    <row r="8" spans="1:23" x14ac:dyDescent="0.35">
      <c r="A8" s="1">
        <v>45107</v>
      </c>
      <c r="B8" t="s">
        <v>1</v>
      </c>
      <c r="C8" t="s">
        <v>90</v>
      </c>
      <c r="D8" t="s">
        <v>105</v>
      </c>
      <c r="E8" t="s">
        <v>104</v>
      </c>
      <c r="F8" s="3">
        <v>3582</v>
      </c>
      <c r="G8" s="3">
        <v>3032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v>3032</v>
      </c>
      <c r="W8" s="3"/>
    </row>
    <row r="9" spans="1:23" x14ac:dyDescent="0.35">
      <c r="A9" s="1">
        <v>45107</v>
      </c>
      <c r="B9" t="s">
        <v>1</v>
      </c>
      <c r="C9" t="s">
        <v>106</v>
      </c>
      <c r="D9" t="s">
        <v>108</v>
      </c>
      <c r="E9" t="s">
        <v>107</v>
      </c>
      <c r="F9" s="3">
        <v>249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35">
      <c r="A10" s="1">
        <v>45107</v>
      </c>
      <c r="B10" t="s">
        <v>1</v>
      </c>
      <c r="C10" t="s">
        <v>90</v>
      </c>
      <c r="D10" t="s">
        <v>110</v>
      </c>
      <c r="E10" t="s">
        <v>109</v>
      </c>
      <c r="F10" s="3">
        <v>5694</v>
      </c>
      <c r="G10" s="3">
        <v>4710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>
        <v>4710</v>
      </c>
      <c r="W10" s="3"/>
    </row>
    <row r="11" spans="1:23" x14ac:dyDescent="0.35">
      <c r="A11" s="1">
        <v>45107</v>
      </c>
      <c r="B11" t="s">
        <v>1</v>
      </c>
      <c r="C11" t="s">
        <v>90</v>
      </c>
      <c r="D11" t="s">
        <v>112</v>
      </c>
      <c r="E11" t="s">
        <v>111</v>
      </c>
      <c r="F11" s="3">
        <v>8801</v>
      </c>
      <c r="G11" s="3">
        <v>6383</v>
      </c>
      <c r="H11" s="3">
        <v>6382</v>
      </c>
      <c r="I11" s="3"/>
      <c r="J11" s="3"/>
      <c r="K11" s="3"/>
      <c r="L11" s="3"/>
      <c r="M11" s="3"/>
      <c r="N11" s="3"/>
      <c r="O11" s="3">
        <v>1</v>
      </c>
      <c r="P11" s="3"/>
      <c r="Q11" s="3"/>
      <c r="R11" s="3"/>
      <c r="S11" s="3"/>
      <c r="T11" s="3"/>
      <c r="U11" s="3"/>
      <c r="V11" s="3"/>
      <c r="W11" s="3"/>
    </row>
    <row r="12" spans="1:23" x14ac:dyDescent="0.35">
      <c r="A12" s="1">
        <v>45107</v>
      </c>
      <c r="B12" t="s">
        <v>1</v>
      </c>
      <c r="C12" t="s">
        <v>90</v>
      </c>
      <c r="D12" t="s">
        <v>114</v>
      </c>
      <c r="E12" t="s">
        <v>113</v>
      </c>
      <c r="F12" s="3">
        <v>34118</v>
      </c>
      <c r="G12" s="3">
        <v>33101</v>
      </c>
      <c r="H12" s="3">
        <v>1026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v>9</v>
      </c>
      <c r="T12" s="3"/>
      <c r="U12" s="3"/>
      <c r="V12" s="3">
        <v>32581</v>
      </c>
      <c r="W12" s="3"/>
    </row>
    <row r="13" spans="1:23" x14ac:dyDescent="0.35">
      <c r="A13" s="1">
        <v>45107</v>
      </c>
      <c r="B13" t="s">
        <v>1</v>
      </c>
      <c r="C13" t="s">
        <v>90</v>
      </c>
      <c r="D13" t="s">
        <v>116</v>
      </c>
      <c r="E13" t="s">
        <v>115</v>
      </c>
      <c r="F13" s="3">
        <v>1375</v>
      </c>
      <c r="G13" s="3">
        <v>751</v>
      </c>
      <c r="H13" s="3">
        <v>31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>
        <v>751</v>
      </c>
      <c r="T13" s="3"/>
      <c r="U13" s="3"/>
      <c r="V13" s="3"/>
      <c r="W13" s="3"/>
    </row>
    <row r="14" spans="1:23" x14ac:dyDescent="0.35">
      <c r="A14" s="1">
        <v>45107</v>
      </c>
      <c r="B14" t="s">
        <v>1</v>
      </c>
      <c r="C14" t="s">
        <v>117</v>
      </c>
      <c r="D14" t="s">
        <v>119</v>
      </c>
      <c r="E14" t="s">
        <v>118</v>
      </c>
      <c r="F14" s="3">
        <v>501</v>
      </c>
      <c r="G14" s="3">
        <v>2</v>
      </c>
      <c r="H14" s="3">
        <v>2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35">
      <c r="A15" s="1">
        <v>45107</v>
      </c>
      <c r="B15" t="s">
        <v>1</v>
      </c>
      <c r="C15" t="s">
        <v>90</v>
      </c>
      <c r="D15" t="s">
        <v>121</v>
      </c>
      <c r="E15" t="s">
        <v>120</v>
      </c>
      <c r="F15" s="3">
        <v>8236</v>
      </c>
      <c r="G15" s="3">
        <v>8126</v>
      </c>
      <c r="H15" s="3">
        <v>99</v>
      </c>
      <c r="I15" s="3"/>
      <c r="J15" s="3">
        <v>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>
        <v>8121</v>
      </c>
      <c r="W15" s="3"/>
    </row>
    <row r="16" spans="1:23" x14ac:dyDescent="0.35">
      <c r="A16" s="1">
        <v>45107</v>
      </c>
      <c r="B16" t="s">
        <v>1</v>
      </c>
      <c r="C16" t="s">
        <v>90</v>
      </c>
      <c r="D16" t="s">
        <v>123</v>
      </c>
      <c r="E16" t="s">
        <v>122</v>
      </c>
      <c r="F16" s="3">
        <v>26359</v>
      </c>
      <c r="G16" s="3">
        <v>26174</v>
      </c>
      <c r="H16" s="3">
        <v>17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>
        <v>26174</v>
      </c>
      <c r="W16" s="3"/>
    </row>
    <row r="17" spans="1:23" x14ac:dyDescent="0.35">
      <c r="A17" s="1">
        <v>45107</v>
      </c>
      <c r="B17" t="s">
        <v>1</v>
      </c>
      <c r="C17" t="s">
        <v>90</v>
      </c>
      <c r="D17" t="s">
        <v>125</v>
      </c>
      <c r="E17" t="s">
        <v>124</v>
      </c>
      <c r="F17" s="3">
        <v>18837</v>
      </c>
      <c r="G17" s="3">
        <v>18550</v>
      </c>
      <c r="H17" s="3">
        <v>2341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>
        <v>16784</v>
      </c>
      <c r="W17" s="3"/>
    </row>
    <row r="18" spans="1:23" x14ac:dyDescent="0.35">
      <c r="A18" s="1">
        <v>45107</v>
      </c>
      <c r="B18" t="s">
        <v>1</v>
      </c>
      <c r="C18" t="s">
        <v>90</v>
      </c>
      <c r="D18" t="s">
        <v>127</v>
      </c>
      <c r="E18" t="s">
        <v>126</v>
      </c>
      <c r="F18" s="3">
        <v>8511</v>
      </c>
      <c r="G18" s="3">
        <v>8094</v>
      </c>
      <c r="H18" s="3">
        <v>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>
        <v>8094</v>
      </c>
      <c r="W18" s="3"/>
    </row>
    <row r="19" spans="1:23" x14ac:dyDescent="0.35">
      <c r="A19" s="1">
        <v>45107</v>
      </c>
      <c r="B19" t="s">
        <v>1</v>
      </c>
      <c r="C19" t="s">
        <v>106</v>
      </c>
      <c r="D19" t="s">
        <v>129</v>
      </c>
      <c r="E19" t="s">
        <v>128</v>
      </c>
      <c r="F19" s="3">
        <v>1455</v>
      </c>
      <c r="G19" s="3">
        <v>62</v>
      </c>
      <c r="H19" s="3">
        <v>62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35">
      <c r="A20" s="1">
        <v>45107</v>
      </c>
      <c r="B20" t="s">
        <v>1</v>
      </c>
      <c r="C20" t="s">
        <v>93</v>
      </c>
      <c r="D20" t="s">
        <v>131</v>
      </c>
      <c r="E20" t="s">
        <v>130</v>
      </c>
      <c r="F20" s="3">
        <v>780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35">
      <c r="A21" s="1">
        <v>45107</v>
      </c>
      <c r="B21" t="s">
        <v>1</v>
      </c>
      <c r="C21" t="s">
        <v>90</v>
      </c>
      <c r="D21" t="s">
        <v>133</v>
      </c>
      <c r="E21" t="s">
        <v>132</v>
      </c>
      <c r="F21" s="3">
        <v>13098</v>
      </c>
      <c r="G21" s="3">
        <v>8797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>
        <v>8797</v>
      </c>
      <c r="W21" s="3"/>
    </row>
    <row r="22" spans="1:23" x14ac:dyDescent="0.35">
      <c r="A22" s="1">
        <v>45107</v>
      </c>
      <c r="B22" t="s">
        <v>1</v>
      </c>
      <c r="C22" t="s">
        <v>90</v>
      </c>
      <c r="D22" t="s">
        <v>135</v>
      </c>
      <c r="E22" t="s">
        <v>134</v>
      </c>
      <c r="F22" s="3">
        <v>14435</v>
      </c>
      <c r="G22" s="3">
        <v>14059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>
        <v>14059</v>
      </c>
      <c r="W22" s="3"/>
    </row>
    <row r="23" spans="1:23" x14ac:dyDescent="0.35">
      <c r="A23" s="1">
        <v>45107</v>
      </c>
      <c r="B23" t="s">
        <v>1</v>
      </c>
      <c r="C23" t="s">
        <v>90</v>
      </c>
      <c r="D23" t="s">
        <v>137</v>
      </c>
      <c r="E23" t="s">
        <v>136</v>
      </c>
      <c r="F23" s="3">
        <v>9023</v>
      </c>
      <c r="G23" s="3">
        <v>7711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>
        <v>7711</v>
      </c>
      <c r="W23" s="3"/>
    </row>
    <row r="24" spans="1:23" x14ac:dyDescent="0.35">
      <c r="A24" s="1">
        <v>45107</v>
      </c>
      <c r="B24" t="s">
        <v>1</v>
      </c>
      <c r="C24" t="s">
        <v>93</v>
      </c>
      <c r="D24" t="s">
        <v>139</v>
      </c>
      <c r="E24" t="s">
        <v>138</v>
      </c>
      <c r="F24" s="3">
        <v>534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35">
      <c r="A25" s="1">
        <v>45107</v>
      </c>
      <c r="B25" t="s">
        <v>1</v>
      </c>
      <c r="C25" t="s">
        <v>90</v>
      </c>
      <c r="D25" t="s">
        <v>141</v>
      </c>
      <c r="E25" t="s">
        <v>140</v>
      </c>
      <c r="F25" s="3">
        <v>7185</v>
      </c>
      <c r="G25" s="3">
        <v>4121</v>
      </c>
      <c r="H25" s="3">
        <v>255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>
        <v>4012</v>
      </c>
      <c r="W25" s="3"/>
    </row>
    <row r="26" spans="1:23" x14ac:dyDescent="0.35">
      <c r="A26" s="1">
        <v>45107</v>
      </c>
      <c r="B26" t="s">
        <v>1</v>
      </c>
      <c r="C26" t="s">
        <v>93</v>
      </c>
      <c r="D26" t="s">
        <v>143</v>
      </c>
      <c r="E26" t="s">
        <v>142</v>
      </c>
      <c r="F26" s="3">
        <v>4109</v>
      </c>
      <c r="G26" s="3">
        <v>1905</v>
      </c>
      <c r="H26" s="3"/>
      <c r="I26" s="3"/>
      <c r="J26" s="3"/>
      <c r="K26" s="3"/>
      <c r="L26" s="3">
        <v>1905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35">
      <c r="A27" s="1">
        <v>45107</v>
      </c>
      <c r="B27" t="s">
        <v>1</v>
      </c>
      <c r="C27" t="s">
        <v>93</v>
      </c>
      <c r="D27" t="s">
        <v>145</v>
      </c>
      <c r="E27" t="s">
        <v>144</v>
      </c>
      <c r="F27" s="3">
        <v>3310</v>
      </c>
      <c r="G27" s="3">
        <v>1465</v>
      </c>
      <c r="H27" s="3"/>
      <c r="I27" s="3"/>
      <c r="J27" s="3">
        <v>1465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35">
      <c r="A28" s="1">
        <v>45107</v>
      </c>
      <c r="B28" t="s">
        <v>1</v>
      </c>
      <c r="C28" t="s">
        <v>93</v>
      </c>
      <c r="D28" t="s">
        <v>147</v>
      </c>
      <c r="E28" t="s">
        <v>146</v>
      </c>
      <c r="F28" s="3">
        <v>663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35">
      <c r="A29" s="1">
        <v>45107</v>
      </c>
      <c r="B29" t="s">
        <v>1</v>
      </c>
      <c r="C29" t="s">
        <v>93</v>
      </c>
      <c r="D29" t="s">
        <v>149</v>
      </c>
      <c r="E29" t="s">
        <v>148</v>
      </c>
      <c r="F29" s="3">
        <v>1121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35">
      <c r="A30" s="1">
        <v>45107</v>
      </c>
      <c r="B30" t="s">
        <v>1</v>
      </c>
      <c r="C30" t="s">
        <v>90</v>
      </c>
      <c r="D30" t="s">
        <v>151</v>
      </c>
      <c r="E30" t="s">
        <v>150</v>
      </c>
      <c r="F30" s="3">
        <v>2511</v>
      </c>
      <c r="G30" s="3">
        <v>2065</v>
      </c>
      <c r="H30" s="3"/>
      <c r="I30" s="3"/>
      <c r="J30" s="3">
        <v>2065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35">
      <c r="A31" s="1">
        <v>45107</v>
      </c>
      <c r="B31" t="s">
        <v>1</v>
      </c>
      <c r="C31" t="s">
        <v>90</v>
      </c>
      <c r="D31" t="s">
        <v>153</v>
      </c>
      <c r="E31" t="s">
        <v>152</v>
      </c>
      <c r="F31" s="3">
        <v>4685</v>
      </c>
      <c r="G31" s="3">
        <v>648</v>
      </c>
      <c r="H31" s="3"/>
      <c r="I31" s="3">
        <v>505</v>
      </c>
      <c r="J31" s="3">
        <v>11</v>
      </c>
      <c r="K31" s="3"/>
      <c r="L31" s="3"/>
      <c r="M31" s="3"/>
      <c r="N31" s="3">
        <v>135</v>
      </c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35">
      <c r="A32" s="1">
        <v>45107</v>
      </c>
      <c r="B32" t="s">
        <v>1</v>
      </c>
      <c r="C32" t="s">
        <v>90</v>
      </c>
      <c r="D32" t="s">
        <v>155</v>
      </c>
      <c r="E32" t="s">
        <v>154</v>
      </c>
      <c r="F32" s="3">
        <v>2612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35">
      <c r="A33" s="1">
        <v>45107</v>
      </c>
      <c r="B33" t="s">
        <v>1</v>
      </c>
      <c r="C33" t="s">
        <v>106</v>
      </c>
      <c r="D33" t="s">
        <v>157</v>
      </c>
      <c r="E33" t="s">
        <v>156</v>
      </c>
      <c r="F33" s="3">
        <v>263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35">
      <c r="A34" s="1">
        <v>45107</v>
      </c>
      <c r="B34" t="s">
        <v>1</v>
      </c>
      <c r="C34" t="s">
        <v>90</v>
      </c>
      <c r="D34" t="s">
        <v>159</v>
      </c>
      <c r="E34" t="s">
        <v>158</v>
      </c>
      <c r="F34" s="3">
        <v>6657</v>
      </c>
      <c r="G34" s="3">
        <v>2577</v>
      </c>
      <c r="H34" s="3"/>
      <c r="I34" s="3"/>
      <c r="J34" s="3">
        <v>2577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35">
      <c r="A35" s="1">
        <v>45107</v>
      </c>
      <c r="B35" t="s">
        <v>1</v>
      </c>
      <c r="C35" t="s">
        <v>93</v>
      </c>
      <c r="D35" t="s">
        <v>161</v>
      </c>
      <c r="E35" t="s">
        <v>160</v>
      </c>
      <c r="F35" s="3">
        <v>65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35">
      <c r="A36" s="1">
        <v>45107</v>
      </c>
      <c r="B36" t="s">
        <v>1</v>
      </c>
      <c r="C36" t="s">
        <v>93</v>
      </c>
      <c r="D36" t="s">
        <v>163</v>
      </c>
      <c r="E36" t="s">
        <v>162</v>
      </c>
      <c r="F36" s="3">
        <v>1312</v>
      </c>
      <c r="G36" s="3">
        <v>1</v>
      </c>
      <c r="H36" s="3"/>
      <c r="I36" s="3"/>
      <c r="J36" s="3">
        <v>1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35">
      <c r="A37" s="1">
        <v>45107</v>
      </c>
      <c r="B37" t="s">
        <v>1</v>
      </c>
      <c r="C37" t="s">
        <v>106</v>
      </c>
      <c r="D37" t="s">
        <v>165</v>
      </c>
      <c r="E37" t="s">
        <v>164</v>
      </c>
      <c r="F37" s="3">
        <v>950</v>
      </c>
      <c r="G37" s="3">
        <v>189</v>
      </c>
      <c r="H37" s="3">
        <v>189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35">
      <c r="A38" s="1">
        <v>45107</v>
      </c>
      <c r="B38" t="s">
        <v>1</v>
      </c>
      <c r="C38" t="s">
        <v>90</v>
      </c>
      <c r="D38" t="s">
        <v>167</v>
      </c>
      <c r="E38" t="s">
        <v>166</v>
      </c>
      <c r="F38" s="3">
        <v>8257</v>
      </c>
      <c r="G38" s="3">
        <v>8048</v>
      </c>
      <c r="H38" s="3">
        <v>7999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>
        <v>121</v>
      </c>
      <c r="W38" s="3"/>
    </row>
    <row r="39" spans="1:23" x14ac:dyDescent="0.35">
      <c r="A39" s="1">
        <v>45107</v>
      </c>
      <c r="B39" t="s">
        <v>1</v>
      </c>
      <c r="C39" t="s">
        <v>90</v>
      </c>
      <c r="D39" t="s">
        <v>169</v>
      </c>
      <c r="E39" t="s">
        <v>168</v>
      </c>
      <c r="F39" s="3">
        <v>514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35">
      <c r="A40" s="1">
        <v>45107</v>
      </c>
      <c r="B40" t="s">
        <v>1</v>
      </c>
      <c r="C40" t="s">
        <v>93</v>
      </c>
      <c r="D40" t="s">
        <v>171</v>
      </c>
      <c r="E40" t="s">
        <v>170</v>
      </c>
      <c r="F40" s="3">
        <v>1715</v>
      </c>
      <c r="G40" s="3">
        <v>1346</v>
      </c>
      <c r="H40" s="3">
        <v>80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>
        <v>1342</v>
      </c>
      <c r="W40" s="3"/>
    </row>
    <row r="41" spans="1:23" x14ac:dyDescent="0.35">
      <c r="A41" s="1">
        <v>45107</v>
      </c>
      <c r="B41" t="s">
        <v>1</v>
      </c>
      <c r="C41" t="s">
        <v>90</v>
      </c>
      <c r="D41" t="s">
        <v>173</v>
      </c>
      <c r="E41" t="s">
        <v>172</v>
      </c>
      <c r="F41" s="3">
        <v>3321</v>
      </c>
      <c r="G41" s="3">
        <v>2340</v>
      </c>
      <c r="H41" s="3">
        <v>2340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35">
      <c r="A42" s="1">
        <v>45107</v>
      </c>
      <c r="B42" t="s">
        <v>1</v>
      </c>
      <c r="C42" t="s">
        <v>93</v>
      </c>
      <c r="D42" t="s">
        <v>175</v>
      </c>
      <c r="E42" t="s">
        <v>174</v>
      </c>
      <c r="F42" s="3">
        <v>476</v>
      </c>
      <c r="G42" s="3">
        <v>1</v>
      </c>
      <c r="H42" s="3">
        <v>1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35">
      <c r="A43" s="1">
        <v>45107</v>
      </c>
      <c r="B43" t="s">
        <v>1</v>
      </c>
      <c r="C43" t="s">
        <v>90</v>
      </c>
      <c r="D43" t="s">
        <v>177</v>
      </c>
      <c r="E43" t="s">
        <v>176</v>
      </c>
      <c r="F43" s="3">
        <v>5789</v>
      </c>
      <c r="G43" s="3">
        <v>3940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>
        <v>3940</v>
      </c>
      <c r="W43" s="3"/>
    </row>
    <row r="44" spans="1:23" x14ac:dyDescent="0.35">
      <c r="A44" s="1">
        <v>45107</v>
      </c>
      <c r="B44" t="s">
        <v>1</v>
      </c>
      <c r="C44" t="s">
        <v>93</v>
      </c>
      <c r="D44" t="s">
        <v>179</v>
      </c>
      <c r="E44" t="s">
        <v>178</v>
      </c>
      <c r="F44" s="3">
        <v>1175</v>
      </c>
      <c r="G44" s="3">
        <v>752</v>
      </c>
      <c r="H44" s="3">
        <v>17</v>
      </c>
      <c r="I44" s="3"/>
      <c r="J44" s="3">
        <v>752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35">
      <c r="A45" s="1">
        <v>45107</v>
      </c>
      <c r="B45" t="s">
        <v>1</v>
      </c>
      <c r="C45" t="s">
        <v>180</v>
      </c>
      <c r="D45" t="s">
        <v>182</v>
      </c>
      <c r="E45" t="s">
        <v>181</v>
      </c>
      <c r="F45" s="3">
        <v>1071</v>
      </c>
      <c r="G45" s="3">
        <v>262</v>
      </c>
      <c r="H45" s="3"/>
      <c r="I45" s="3"/>
      <c r="J45" s="3">
        <v>3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>
        <v>259</v>
      </c>
      <c r="V45" s="3"/>
      <c r="W45" s="3"/>
    </row>
    <row r="46" spans="1:23" x14ac:dyDescent="0.35">
      <c r="A46" s="1">
        <v>45107</v>
      </c>
      <c r="B46" t="s">
        <v>1</v>
      </c>
      <c r="C46" t="s">
        <v>90</v>
      </c>
      <c r="D46" t="s">
        <v>184</v>
      </c>
      <c r="E46" t="s">
        <v>183</v>
      </c>
      <c r="F46" s="3">
        <v>9150</v>
      </c>
      <c r="G46" s="3">
        <v>9094</v>
      </c>
      <c r="H46" s="3"/>
      <c r="I46" s="3"/>
      <c r="J46" s="3">
        <v>10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>
        <v>9094</v>
      </c>
      <c r="W46" s="3"/>
    </row>
    <row r="47" spans="1:23" x14ac:dyDescent="0.35">
      <c r="A47" s="1">
        <v>45107</v>
      </c>
      <c r="B47" t="s">
        <v>1</v>
      </c>
      <c r="C47" t="s">
        <v>106</v>
      </c>
      <c r="D47" t="s">
        <v>186</v>
      </c>
      <c r="E47" t="s">
        <v>185</v>
      </c>
      <c r="F47" s="3">
        <v>627</v>
      </c>
      <c r="G47" s="3">
        <v>564</v>
      </c>
      <c r="H47" s="3"/>
      <c r="I47" s="3"/>
      <c r="J47" s="3">
        <v>564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35">
      <c r="A48" s="1">
        <v>45107</v>
      </c>
      <c r="B48" t="s">
        <v>1</v>
      </c>
      <c r="C48" t="s">
        <v>90</v>
      </c>
      <c r="D48" t="s">
        <v>188</v>
      </c>
      <c r="E48" t="s">
        <v>187</v>
      </c>
      <c r="F48" s="3">
        <v>7983</v>
      </c>
      <c r="G48" s="3">
        <v>2146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>
        <v>2146</v>
      </c>
      <c r="W48" s="3"/>
    </row>
    <row r="49" spans="1:23" x14ac:dyDescent="0.35">
      <c r="A49" s="1">
        <v>45107</v>
      </c>
      <c r="B49" t="s">
        <v>1</v>
      </c>
      <c r="C49" t="s">
        <v>93</v>
      </c>
      <c r="D49" t="s">
        <v>190</v>
      </c>
      <c r="E49" t="s">
        <v>189</v>
      </c>
      <c r="F49" s="3">
        <v>2577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35">
      <c r="A50" s="1">
        <v>45107</v>
      </c>
      <c r="B50" t="s">
        <v>1</v>
      </c>
      <c r="C50" t="s">
        <v>90</v>
      </c>
      <c r="D50" t="s">
        <v>192</v>
      </c>
      <c r="E50" t="s">
        <v>191</v>
      </c>
      <c r="F50" s="3">
        <v>2171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35">
      <c r="A51" s="1">
        <v>45107</v>
      </c>
      <c r="B51" t="s">
        <v>1</v>
      </c>
      <c r="C51" t="s">
        <v>93</v>
      </c>
      <c r="D51" t="s">
        <v>194</v>
      </c>
      <c r="E51" t="s">
        <v>193</v>
      </c>
      <c r="F51" s="3">
        <v>572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35">
      <c r="A52" s="1">
        <v>45107</v>
      </c>
      <c r="B52" t="s">
        <v>1</v>
      </c>
      <c r="C52" t="s">
        <v>90</v>
      </c>
      <c r="D52" t="s">
        <v>196</v>
      </c>
      <c r="E52" t="s">
        <v>195</v>
      </c>
      <c r="F52" s="3">
        <v>3202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35">
      <c r="A53" s="1">
        <v>45107</v>
      </c>
      <c r="B53" t="s">
        <v>1</v>
      </c>
      <c r="C53" t="s">
        <v>93</v>
      </c>
      <c r="D53" t="s">
        <v>198</v>
      </c>
      <c r="E53" t="s">
        <v>197</v>
      </c>
      <c r="F53" s="3">
        <v>4865</v>
      </c>
      <c r="G53" s="3">
        <v>2911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>
        <v>2911</v>
      </c>
      <c r="W53" s="3"/>
    </row>
    <row r="54" spans="1:23" x14ac:dyDescent="0.35">
      <c r="A54" s="1">
        <v>45107</v>
      </c>
      <c r="B54" t="s">
        <v>1</v>
      </c>
      <c r="C54" t="s">
        <v>93</v>
      </c>
      <c r="D54" t="s">
        <v>200</v>
      </c>
      <c r="E54" t="s">
        <v>199</v>
      </c>
      <c r="F54" s="3">
        <v>390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35">
      <c r="A55" s="1">
        <v>45107</v>
      </c>
      <c r="B55" t="s">
        <v>1</v>
      </c>
      <c r="C55" t="s">
        <v>90</v>
      </c>
      <c r="D55" t="s">
        <v>202</v>
      </c>
      <c r="E55" t="s">
        <v>201</v>
      </c>
      <c r="F55" s="3">
        <v>8772</v>
      </c>
      <c r="G55" s="3">
        <v>6922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>
        <v>6922</v>
      </c>
      <c r="W55" s="3"/>
    </row>
    <row r="56" spans="1:23" x14ac:dyDescent="0.35">
      <c r="A56" s="1">
        <v>45107</v>
      </c>
      <c r="B56" t="s">
        <v>1</v>
      </c>
      <c r="C56" t="s">
        <v>90</v>
      </c>
      <c r="D56" t="s">
        <v>204</v>
      </c>
      <c r="E56" t="s">
        <v>203</v>
      </c>
      <c r="F56" s="3">
        <v>3901</v>
      </c>
      <c r="G56" s="3">
        <v>3181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>
        <v>3181</v>
      </c>
      <c r="U56" s="3"/>
      <c r="V56" s="3"/>
      <c r="W56" s="3"/>
    </row>
    <row r="57" spans="1:23" x14ac:dyDescent="0.35">
      <c r="A57" s="1">
        <v>45107</v>
      </c>
      <c r="B57" t="s">
        <v>1</v>
      </c>
      <c r="C57" t="s">
        <v>117</v>
      </c>
      <c r="D57" t="s">
        <v>206</v>
      </c>
      <c r="E57" t="s">
        <v>205</v>
      </c>
      <c r="F57" s="3">
        <v>3679</v>
      </c>
      <c r="G57" s="3">
        <v>7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>
        <v>7</v>
      </c>
      <c r="S57" s="3"/>
      <c r="T57" s="3"/>
      <c r="U57" s="3"/>
      <c r="V57" s="3"/>
      <c r="W57" s="3"/>
    </row>
    <row r="58" spans="1:23" x14ac:dyDescent="0.35">
      <c r="A58" s="1">
        <v>45107</v>
      </c>
      <c r="B58" t="s">
        <v>1</v>
      </c>
      <c r="C58" t="s">
        <v>90</v>
      </c>
      <c r="D58" t="s">
        <v>208</v>
      </c>
      <c r="E58" t="s">
        <v>207</v>
      </c>
      <c r="F58" s="3">
        <v>1104</v>
      </c>
      <c r="G58" s="3">
        <v>438</v>
      </c>
      <c r="H58" s="3"/>
      <c r="I58" s="3">
        <v>438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35">
      <c r="A59" s="1">
        <v>45107</v>
      </c>
      <c r="B59" t="s">
        <v>1</v>
      </c>
      <c r="C59" t="s">
        <v>93</v>
      </c>
      <c r="D59" t="s">
        <v>210</v>
      </c>
      <c r="E59" t="s">
        <v>209</v>
      </c>
      <c r="F59" s="3">
        <v>268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35">
      <c r="A60" s="1">
        <v>45107</v>
      </c>
      <c r="B60" t="s">
        <v>1</v>
      </c>
      <c r="C60" t="s">
        <v>90</v>
      </c>
      <c r="D60" t="s">
        <v>212</v>
      </c>
      <c r="E60" t="s">
        <v>211</v>
      </c>
      <c r="F60" s="3">
        <v>15939</v>
      </c>
      <c r="G60" s="3">
        <v>15875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>
        <v>15875</v>
      </c>
      <c r="W60" s="3"/>
    </row>
    <row r="61" spans="1:23" x14ac:dyDescent="0.35">
      <c r="A61" s="1">
        <v>45107</v>
      </c>
      <c r="B61" t="s">
        <v>1</v>
      </c>
      <c r="C61" t="s">
        <v>93</v>
      </c>
      <c r="D61" t="s">
        <v>214</v>
      </c>
      <c r="E61" t="s">
        <v>213</v>
      </c>
      <c r="F61" s="3">
        <v>3235</v>
      </c>
      <c r="G61" s="3">
        <v>2730</v>
      </c>
      <c r="H61" s="3">
        <v>2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>
        <v>2730</v>
      </c>
      <c r="W61" s="3"/>
    </row>
    <row r="62" spans="1:23" x14ac:dyDescent="0.35">
      <c r="A62" s="1">
        <v>45107</v>
      </c>
      <c r="B62" t="s">
        <v>1</v>
      </c>
      <c r="C62" t="s">
        <v>117</v>
      </c>
      <c r="D62" t="s">
        <v>216</v>
      </c>
      <c r="E62" t="s">
        <v>215</v>
      </c>
      <c r="F62" s="3">
        <v>4932</v>
      </c>
      <c r="G62" s="3">
        <v>1601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>
        <v>1601</v>
      </c>
    </row>
    <row r="63" spans="1:23" x14ac:dyDescent="0.35">
      <c r="A63" s="1">
        <v>45107</v>
      </c>
      <c r="B63" t="s">
        <v>1</v>
      </c>
      <c r="C63" t="s">
        <v>93</v>
      </c>
      <c r="D63" t="s">
        <v>218</v>
      </c>
      <c r="E63" t="s">
        <v>217</v>
      </c>
      <c r="F63" s="3">
        <v>3278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35">
      <c r="A64" s="1">
        <v>45107</v>
      </c>
      <c r="B64" t="s">
        <v>1</v>
      </c>
      <c r="C64" t="s">
        <v>106</v>
      </c>
      <c r="D64" t="s">
        <v>220</v>
      </c>
      <c r="E64" t="s">
        <v>219</v>
      </c>
      <c r="F64" s="3">
        <v>4511</v>
      </c>
      <c r="G64" s="3">
        <v>3210</v>
      </c>
      <c r="H64" s="3"/>
      <c r="I64" s="3"/>
      <c r="J64" s="3">
        <v>3210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35">
      <c r="A65" s="1">
        <v>45107</v>
      </c>
      <c r="B65" t="s">
        <v>1</v>
      </c>
      <c r="C65" t="s">
        <v>93</v>
      </c>
      <c r="D65" t="s">
        <v>222</v>
      </c>
      <c r="E65" t="s">
        <v>221</v>
      </c>
      <c r="F65" s="3">
        <v>21913</v>
      </c>
      <c r="G65" s="3">
        <v>20704</v>
      </c>
      <c r="H65" s="3">
        <v>2734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>
        <v>18003</v>
      </c>
      <c r="W65" s="3"/>
    </row>
    <row r="66" spans="1:23" x14ac:dyDescent="0.35">
      <c r="A66" s="1">
        <v>45107</v>
      </c>
      <c r="B66" t="s">
        <v>1</v>
      </c>
      <c r="C66" t="s">
        <v>106</v>
      </c>
      <c r="D66" t="s">
        <v>224</v>
      </c>
      <c r="E66" t="s">
        <v>223</v>
      </c>
      <c r="F66" s="3">
        <v>4513</v>
      </c>
      <c r="G66" s="3">
        <v>1670</v>
      </c>
      <c r="H66" s="3"/>
      <c r="I66" s="3"/>
      <c r="J66" s="3"/>
      <c r="K66" s="3"/>
      <c r="L66" s="3"/>
      <c r="M66" s="3"/>
      <c r="N66" s="3"/>
      <c r="O66" s="3"/>
      <c r="P66" s="3"/>
      <c r="Q66" s="3">
        <v>1670</v>
      </c>
      <c r="R66" s="3"/>
      <c r="S66" s="3"/>
      <c r="T66" s="3"/>
      <c r="U66" s="3"/>
      <c r="V66" s="3"/>
      <c r="W66" s="3"/>
    </row>
    <row r="67" spans="1:23" x14ac:dyDescent="0.35">
      <c r="A67" s="1">
        <v>45107</v>
      </c>
      <c r="B67" t="s">
        <v>1</v>
      </c>
      <c r="C67" t="s">
        <v>106</v>
      </c>
      <c r="D67" t="s">
        <v>226</v>
      </c>
      <c r="E67" t="s">
        <v>225</v>
      </c>
      <c r="F67" s="3">
        <v>296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35">
      <c r="A68" s="1">
        <v>45107</v>
      </c>
      <c r="B68" t="s">
        <v>1</v>
      </c>
      <c r="C68" t="s">
        <v>90</v>
      </c>
      <c r="D68" t="s">
        <v>228</v>
      </c>
      <c r="E68" t="s">
        <v>227</v>
      </c>
      <c r="F68" s="3">
        <v>3192</v>
      </c>
      <c r="G68" s="3">
        <v>585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>
        <v>585</v>
      </c>
      <c r="W68" s="3"/>
    </row>
    <row r="69" spans="1:23" x14ac:dyDescent="0.35">
      <c r="A69" s="1">
        <v>45107</v>
      </c>
      <c r="B69" t="s">
        <v>1</v>
      </c>
      <c r="C69" t="s">
        <v>90</v>
      </c>
      <c r="D69" t="s">
        <v>230</v>
      </c>
      <c r="E69" t="s">
        <v>229</v>
      </c>
      <c r="F69" s="3">
        <v>28167</v>
      </c>
      <c r="G69" s="3">
        <v>26070</v>
      </c>
      <c r="H69" s="3"/>
      <c r="I69" s="3"/>
      <c r="J69" s="3">
        <v>1</v>
      </c>
      <c r="K69" s="3"/>
      <c r="L69" s="3"/>
      <c r="M69" s="3"/>
      <c r="N69" s="3"/>
      <c r="O69" s="3">
        <v>4998</v>
      </c>
      <c r="P69" s="3"/>
      <c r="Q69" s="3"/>
      <c r="R69" s="3"/>
      <c r="S69" s="3"/>
      <c r="T69" s="3"/>
      <c r="U69" s="3"/>
      <c r="V69" s="3">
        <v>25762</v>
      </c>
      <c r="W69" s="3"/>
    </row>
    <row r="70" spans="1:23" x14ac:dyDescent="0.35">
      <c r="A70" s="1">
        <v>45107</v>
      </c>
      <c r="B70" t="s">
        <v>1</v>
      </c>
      <c r="C70" t="s">
        <v>106</v>
      </c>
      <c r="D70" t="s">
        <v>232</v>
      </c>
      <c r="E70" t="s">
        <v>231</v>
      </c>
      <c r="F70" s="3">
        <v>1638</v>
      </c>
      <c r="G70" s="3">
        <v>988</v>
      </c>
      <c r="H70" s="3"/>
      <c r="I70" s="3"/>
      <c r="J70" s="3">
        <v>988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35">
      <c r="A71" s="1">
        <v>45107</v>
      </c>
      <c r="B71" t="s">
        <v>1</v>
      </c>
      <c r="C71" t="s">
        <v>106</v>
      </c>
      <c r="D71" t="s">
        <v>234</v>
      </c>
      <c r="E71" t="s">
        <v>233</v>
      </c>
      <c r="F71" s="3">
        <v>243</v>
      </c>
      <c r="G71" s="3">
        <v>1</v>
      </c>
      <c r="H71" s="3">
        <v>1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35">
      <c r="A72" s="1">
        <v>45107</v>
      </c>
      <c r="B72" t="s">
        <v>1</v>
      </c>
      <c r="C72" t="s">
        <v>90</v>
      </c>
      <c r="D72" t="s">
        <v>236</v>
      </c>
      <c r="E72" t="s">
        <v>235</v>
      </c>
      <c r="F72" s="3">
        <v>3069</v>
      </c>
      <c r="G72" s="3">
        <v>2173</v>
      </c>
      <c r="H72" s="3"/>
      <c r="I72" s="3"/>
      <c r="J72" s="3"/>
      <c r="K72" s="3"/>
      <c r="L72" s="3"/>
      <c r="M72" s="3">
        <v>2173</v>
      </c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35">
      <c r="A73" s="1">
        <v>45107</v>
      </c>
      <c r="B73" t="s">
        <v>1</v>
      </c>
      <c r="C73" t="s">
        <v>93</v>
      </c>
      <c r="D73" t="s">
        <v>238</v>
      </c>
      <c r="E73" t="s">
        <v>237</v>
      </c>
      <c r="F73" s="3">
        <v>360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35">
      <c r="A74" s="1">
        <v>45107</v>
      </c>
      <c r="B74" t="s">
        <v>1</v>
      </c>
      <c r="C74" t="s">
        <v>106</v>
      </c>
      <c r="D74" t="s">
        <v>240</v>
      </c>
      <c r="E74" t="s">
        <v>239</v>
      </c>
      <c r="F74" s="3">
        <v>1123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35">
      <c r="A75" s="1">
        <v>45107</v>
      </c>
      <c r="B75" t="s">
        <v>1</v>
      </c>
      <c r="C75" t="s">
        <v>93</v>
      </c>
      <c r="D75" t="s">
        <v>242</v>
      </c>
      <c r="E75" t="s">
        <v>241</v>
      </c>
      <c r="F75" s="3">
        <v>510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35">
      <c r="A76" s="1">
        <v>45107</v>
      </c>
      <c r="B76" t="s">
        <v>1</v>
      </c>
      <c r="C76" t="s">
        <v>93</v>
      </c>
      <c r="D76" t="s">
        <v>244</v>
      </c>
      <c r="E76" t="s">
        <v>243</v>
      </c>
      <c r="F76" s="3">
        <v>1773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35">
      <c r="A77" s="1">
        <v>45107</v>
      </c>
      <c r="B77" t="s">
        <v>1</v>
      </c>
      <c r="C77" t="s">
        <v>90</v>
      </c>
      <c r="D77" t="s">
        <v>246</v>
      </c>
      <c r="E77" t="s">
        <v>245</v>
      </c>
      <c r="F77" s="3">
        <v>22180</v>
      </c>
      <c r="G77" s="3">
        <v>21772</v>
      </c>
      <c r="H77" s="3">
        <v>2075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>
        <v>21497</v>
      </c>
      <c r="W77" s="3"/>
    </row>
    <row r="78" spans="1:23" x14ac:dyDescent="0.35">
      <c r="A78" s="1">
        <v>45107</v>
      </c>
      <c r="B78" t="s">
        <v>1</v>
      </c>
      <c r="C78" t="s">
        <v>90</v>
      </c>
      <c r="D78" t="s">
        <v>248</v>
      </c>
      <c r="E78" t="s">
        <v>247</v>
      </c>
      <c r="F78" s="3">
        <v>1440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35">
      <c r="A79" s="1">
        <v>45107</v>
      </c>
      <c r="B79" t="s">
        <v>1</v>
      </c>
      <c r="C79" t="s">
        <v>90</v>
      </c>
      <c r="D79" t="s">
        <v>250</v>
      </c>
      <c r="E79" t="s">
        <v>249</v>
      </c>
      <c r="F79" s="3">
        <v>20622</v>
      </c>
      <c r="G79" s="3">
        <v>20355</v>
      </c>
      <c r="H79" s="3">
        <v>4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>
        <v>20355</v>
      </c>
      <c r="W79" s="3"/>
    </row>
    <row r="80" spans="1:23" x14ac:dyDescent="0.35">
      <c r="A80" s="1">
        <v>45107</v>
      </c>
      <c r="B80" t="s">
        <v>1</v>
      </c>
      <c r="C80" t="s">
        <v>90</v>
      </c>
      <c r="D80" t="s">
        <v>252</v>
      </c>
      <c r="E80" t="s">
        <v>251</v>
      </c>
      <c r="F80" s="3">
        <v>21185</v>
      </c>
      <c r="G80" s="3">
        <v>20724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>
        <v>20724</v>
      </c>
      <c r="W80" s="3"/>
    </row>
    <row r="81" spans="1:23" x14ac:dyDescent="0.35">
      <c r="A81" s="1">
        <v>45107</v>
      </c>
      <c r="B81" t="s">
        <v>1</v>
      </c>
      <c r="C81" t="s">
        <v>90</v>
      </c>
      <c r="D81" t="s">
        <v>254</v>
      </c>
      <c r="E81" t="s">
        <v>253</v>
      </c>
      <c r="F81" s="3">
        <v>2210</v>
      </c>
      <c r="G81" s="3">
        <v>1985</v>
      </c>
      <c r="H81" s="3"/>
      <c r="I81" s="3"/>
      <c r="J81" s="3">
        <v>13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>
        <v>1982</v>
      </c>
      <c r="W81" s="3"/>
    </row>
    <row r="82" spans="1:23" x14ac:dyDescent="0.35">
      <c r="A82" s="1">
        <v>45107</v>
      </c>
      <c r="B82" t="s">
        <v>1</v>
      </c>
      <c r="C82" t="s">
        <v>93</v>
      </c>
      <c r="D82" t="s">
        <v>256</v>
      </c>
      <c r="E82" t="s">
        <v>255</v>
      </c>
      <c r="F82" s="3">
        <v>6660</v>
      </c>
      <c r="G82" s="3">
        <v>4913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>
        <v>4913</v>
      </c>
      <c r="W82" s="3"/>
    </row>
    <row r="83" spans="1:23" x14ac:dyDescent="0.35">
      <c r="A83" s="1">
        <v>45107</v>
      </c>
      <c r="B83" t="s">
        <v>1</v>
      </c>
      <c r="C83" t="s">
        <v>93</v>
      </c>
      <c r="D83" t="s">
        <v>258</v>
      </c>
      <c r="E83" t="s">
        <v>257</v>
      </c>
      <c r="F83" s="3">
        <v>208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35">
      <c r="A84" s="1">
        <v>45107</v>
      </c>
      <c r="B84" t="s">
        <v>1</v>
      </c>
      <c r="C84" t="s">
        <v>106</v>
      </c>
      <c r="D84" t="s">
        <v>260</v>
      </c>
      <c r="E84" t="s">
        <v>259</v>
      </c>
      <c r="F84" s="3">
        <v>360</v>
      </c>
      <c r="G84" s="3">
        <v>258</v>
      </c>
      <c r="H84" s="3"/>
      <c r="I84" s="3"/>
      <c r="J84" s="3">
        <v>258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35">
      <c r="A85" s="1">
        <v>45107</v>
      </c>
      <c r="B85" t="s">
        <v>1</v>
      </c>
      <c r="C85" t="s">
        <v>93</v>
      </c>
      <c r="D85" t="s">
        <v>262</v>
      </c>
      <c r="E85" t="s">
        <v>261</v>
      </c>
      <c r="F85" s="3">
        <v>2956</v>
      </c>
      <c r="G85" s="3">
        <v>1038</v>
      </c>
      <c r="H85" s="3"/>
      <c r="I85" s="3"/>
      <c r="J85" s="3">
        <v>1038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x14ac:dyDescent="0.35">
      <c r="A86" s="1">
        <v>45107</v>
      </c>
      <c r="B86" t="s">
        <v>1</v>
      </c>
      <c r="C86" t="s">
        <v>90</v>
      </c>
      <c r="D86" t="s">
        <v>264</v>
      </c>
      <c r="E86" t="s">
        <v>263</v>
      </c>
      <c r="F86" s="3">
        <v>43006</v>
      </c>
      <c r="G86" s="3">
        <v>42176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>
        <v>42176</v>
      </c>
      <c r="W86" s="3"/>
    </row>
    <row r="87" spans="1:23" x14ac:dyDescent="0.35">
      <c r="A87" s="1">
        <v>45107</v>
      </c>
      <c r="B87" t="s">
        <v>1</v>
      </c>
      <c r="C87" t="s">
        <v>90</v>
      </c>
      <c r="D87" t="s">
        <v>266</v>
      </c>
      <c r="E87" t="s">
        <v>265</v>
      </c>
      <c r="F87" s="3">
        <v>1043</v>
      </c>
      <c r="G87" s="3">
        <v>895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>
        <v>895</v>
      </c>
      <c r="W87" s="3"/>
    </row>
    <row r="88" spans="1:23" x14ac:dyDescent="0.35">
      <c r="A88" s="1">
        <v>45107</v>
      </c>
      <c r="B88" t="s">
        <v>1</v>
      </c>
      <c r="C88" t="s">
        <v>90</v>
      </c>
      <c r="D88" t="s">
        <v>268</v>
      </c>
      <c r="E88" t="s">
        <v>267</v>
      </c>
      <c r="F88" s="3">
        <v>27877</v>
      </c>
      <c r="G88" s="3">
        <v>24306</v>
      </c>
      <c r="H88" s="3">
        <v>36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>
        <v>24306</v>
      </c>
      <c r="W88" s="3"/>
    </row>
    <row r="89" spans="1:23" x14ac:dyDescent="0.35">
      <c r="A89" s="1">
        <v>45107</v>
      </c>
      <c r="B89" t="s">
        <v>1</v>
      </c>
      <c r="C89" t="s">
        <v>93</v>
      </c>
      <c r="D89" t="s">
        <v>270</v>
      </c>
      <c r="E89" t="s">
        <v>269</v>
      </c>
      <c r="F89" s="3">
        <v>552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35">
      <c r="A90" s="1">
        <v>45107</v>
      </c>
      <c r="B90" t="s">
        <v>1</v>
      </c>
      <c r="C90" t="s">
        <v>93</v>
      </c>
      <c r="D90" t="s">
        <v>272</v>
      </c>
      <c r="E90" t="s">
        <v>271</v>
      </c>
      <c r="F90" s="3">
        <v>7016</v>
      </c>
      <c r="G90" s="3">
        <v>3579</v>
      </c>
      <c r="H90" s="3">
        <v>2191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>
        <v>1437</v>
      </c>
      <c r="W90" s="3"/>
    </row>
    <row r="91" spans="1:23" x14ac:dyDescent="0.35">
      <c r="A91" s="1">
        <v>45107</v>
      </c>
      <c r="B91" t="s">
        <v>1</v>
      </c>
      <c r="C91" t="s">
        <v>93</v>
      </c>
      <c r="D91" t="s">
        <v>274</v>
      </c>
      <c r="E91" t="s">
        <v>273</v>
      </c>
      <c r="F91" s="3">
        <v>443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35">
      <c r="A92" s="1">
        <v>45107</v>
      </c>
      <c r="B92" t="s">
        <v>1</v>
      </c>
      <c r="C92" t="s">
        <v>93</v>
      </c>
      <c r="D92" t="s">
        <v>276</v>
      </c>
      <c r="E92" t="s">
        <v>275</v>
      </c>
      <c r="F92" s="3">
        <v>4749</v>
      </c>
      <c r="G92" s="3">
        <v>4179</v>
      </c>
      <c r="H92" s="3"/>
      <c r="I92" s="3"/>
      <c r="J92" s="3">
        <v>4179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35">
      <c r="A93" s="1">
        <v>45107</v>
      </c>
      <c r="B93" t="s">
        <v>1</v>
      </c>
      <c r="C93" t="s">
        <v>90</v>
      </c>
      <c r="D93" t="s">
        <v>278</v>
      </c>
      <c r="E93" t="s">
        <v>277</v>
      </c>
      <c r="F93" s="3">
        <v>2224</v>
      </c>
      <c r="G93" s="3">
        <v>1351</v>
      </c>
      <c r="H93" s="3"/>
      <c r="I93" s="3"/>
      <c r="J93" s="3">
        <v>1351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35">
      <c r="A94" s="1">
        <v>45107</v>
      </c>
      <c r="B94" t="s">
        <v>1</v>
      </c>
      <c r="C94" t="s">
        <v>117</v>
      </c>
      <c r="D94" t="s">
        <v>280</v>
      </c>
      <c r="E94" t="s">
        <v>279</v>
      </c>
      <c r="F94" s="3">
        <v>2367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35">
      <c r="A95" s="1">
        <v>45107</v>
      </c>
      <c r="B95" t="s">
        <v>1</v>
      </c>
      <c r="C95" t="s">
        <v>106</v>
      </c>
      <c r="D95" t="s">
        <v>282</v>
      </c>
      <c r="E95" t="s">
        <v>281</v>
      </c>
      <c r="F95" s="3">
        <v>1057</v>
      </c>
      <c r="G95" s="3">
        <v>126</v>
      </c>
      <c r="H95" s="3"/>
      <c r="I95" s="3"/>
      <c r="J95" s="3">
        <v>126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35">
      <c r="A96" s="1">
        <v>45107</v>
      </c>
      <c r="B96" t="s">
        <v>1</v>
      </c>
      <c r="C96" t="s">
        <v>106</v>
      </c>
      <c r="D96" t="s">
        <v>284</v>
      </c>
      <c r="E96" t="s">
        <v>283</v>
      </c>
      <c r="F96" s="3">
        <v>1106</v>
      </c>
      <c r="G96" s="3">
        <v>672</v>
      </c>
      <c r="H96" s="3"/>
      <c r="I96" s="3"/>
      <c r="J96" s="3">
        <v>672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35">
      <c r="A97" s="1">
        <v>45107</v>
      </c>
      <c r="B97" t="s">
        <v>1</v>
      </c>
      <c r="C97" t="s">
        <v>93</v>
      </c>
      <c r="D97" t="s">
        <v>286</v>
      </c>
      <c r="E97" t="s">
        <v>285</v>
      </c>
      <c r="F97" s="3">
        <v>1534</v>
      </c>
      <c r="G97" s="3">
        <v>1308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>
        <v>1308</v>
      </c>
      <c r="W97" s="3"/>
    </row>
    <row r="98" spans="1:23" x14ac:dyDescent="0.35">
      <c r="A98" s="1">
        <v>45107</v>
      </c>
      <c r="B98" t="s">
        <v>1</v>
      </c>
      <c r="C98" t="s">
        <v>93</v>
      </c>
      <c r="D98" t="s">
        <v>288</v>
      </c>
      <c r="E98" t="s">
        <v>287</v>
      </c>
      <c r="F98" s="3">
        <v>3425</v>
      </c>
      <c r="G98" s="3">
        <v>1853</v>
      </c>
      <c r="H98" s="3"/>
      <c r="I98" s="3"/>
      <c r="J98" s="3"/>
      <c r="K98" s="3"/>
      <c r="L98" s="3">
        <v>1812</v>
      </c>
      <c r="M98" s="3"/>
      <c r="N98" s="3"/>
      <c r="O98" s="3"/>
      <c r="P98" s="3"/>
      <c r="Q98" s="3"/>
      <c r="R98" s="3"/>
      <c r="S98" s="3"/>
      <c r="T98" s="3"/>
      <c r="U98" s="3"/>
      <c r="V98" s="3">
        <v>535</v>
      </c>
      <c r="W98" s="3"/>
    </row>
    <row r="99" spans="1:23" x14ac:dyDescent="0.35">
      <c r="A99" s="1">
        <v>45107</v>
      </c>
      <c r="B99" t="s">
        <v>1</v>
      </c>
      <c r="C99" t="s">
        <v>93</v>
      </c>
      <c r="D99" t="s">
        <v>290</v>
      </c>
      <c r="E99" t="s">
        <v>289</v>
      </c>
      <c r="F99" s="3">
        <v>341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35">
      <c r="A100" s="1">
        <v>45107</v>
      </c>
      <c r="B100" t="s">
        <v>1</v>
      </c>
      <c r="C100" t="s">
        <v>93</v>
      </c>
      <c r="D100" t="s">
        <v>292</v>
      </c>
      <c r="E100" t="s">
        <v>291</v>
      </c>
      <c r="F100" s="3">
        <v>3535</v>
      </c>
      <c r="G100" s="3">
        <v>2979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>
        <v>2979</v>
      </c>
      <c r="W100" s="3"/>
    </row>
    <row r="101" spans="1:23" x14ac:dyDescent="0.35">
      <c r="A101" s="1">
        <v>45107</v>
      </c>
      <c r="B101" t="s">
        <v>1</v>
      </c>
      <c r="C101" t="s">
        <v>90</v>
      </c>
      <c r="D101" t="s">
        <v>294</v>
      </c>
      <c r="E101" t="s">
        <v>293</v>
      </c>
      <c r="F101" s="3">
        <v>14184</v>
      </c>
      <c r="G101" s="3">
        <v>13291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>
        <v>13291</v>
      </c>
      <c r="W101" s="3"/>
    </row>
    <row r="102" spans="1:23" x14ac:dyDescent="0.35">
      <c r="A102" s="1">
        <v>45107</v>
      </c>
      <c r="B102" t="s">
        <v>1</v>
      </c>
      <c r="C102" t="s">
        <v>90</v>
      </c>
      <c r="D102" t="s">
        <v>296</v>
      </c>
      <c r="E102" t="s">
        <v>295</v>
      </c>
      <c r="F102" s="3">
        <v>6583</v>
      </c>
      <c r="G102" s="3">
        <v>6548</v>
      </c>
      <c r="H102" s="3">
        <v>1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>
        <v>6548</v>
      </c>
      <c r="W102" s="3"/>
    </row>
    <row r="103" spans="1:23" x14ac:dyDescent="0.35">
      <c r="A103" s="1">
        <v>45107</v>
      </c>
      <c r="B103" t="s">
        <v>1</v>
      </c>
      <c r="C103" t="s">
        <v>93</v>
      </c>
      <c r="D103" t="s">
        <v>298</v>
      </c>
      <c r="E103" t="s">
        <v>297</v>
      </c>
      <c r="F103" s="3">
        <v>2460</v>
      </c>
      <c r="G103" s="3">
        <v>1179</v>
      </c>
      <c r="H103" s="3">
        <v>1179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35">
      <c r="A104" s="1">
        <v>45107</v>
      </c>
      <c r="B104" t="s">
        <v>1</v>
      </c>
      <c r="C104" t="s">
        <v>90</v>
      </c>
      <c r="D104" t="s">
        <v>300</v>
      </c>
      <c r="E104" t="s">
        <v>299</v>
      </c>
      <c r="F104" s="3">
        <v>13948</v>
      </c>
      <c r="G104" s="3">
        <v>10568</v>
      </c>
      <c r="H104" s="3"/>
      <c r="I104" s="3"/>
      <c r="J104" s="3">
        <v>8</v>
      </c>
      <c r="K104" s="3"/>
      <c r="L104" s="3"/>
      <c r="M104" s="3"/>
      <c r="N104" s="3"/>
      <c r="O104" s="3"/>
      <c r="P104" s="3"/>
      <c r="Q104" s="3"/>
      <c r="R104" s="3"/>
      <c r="S104" s="3"/>
      <c r="T104" s="3">
        <v>10568</v>
      </c>
      <c r="U104" s="3"/>
      <c r="V104" s="3"/>
      <c r="W104" s="3"/>
    </row>
    <row r="105" spans="1:23" x14ac:dyDescent="0.35">
      <c r="A105" s="1">
        <v>45107</v>
      </c>
      <c r="B105" t="s">
        <v>1</v>
      </c>
      <c r="C105" t="s">
        <v>90</v>
      </c>
      <c r="D105" t="s">
        <v>302</v>
      </c>
      <c r="E105" t="s">
        <v>301</v>
      </c>
      <c r="F105" s="3">
        <v>2615</v>
      </c>
      <c r="G105" s="3">
        <v>1943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>
        <v>1943</v>
      </c>
      <c r="U105" s="3"/>
      <c r="V105" s="3"/>
      <c r="W105" s="3"/>
    </row>
    <row r="106" spans="1:23" x14ac:dyDescent="0.35">
      <c r="A106" s="1">
        <v>45107</v>
      </c>
      <c r="B106" t="s">
        <v>1</v>
      </c>
      <c r="C106" t="s">
        <v>93</v>
      </c>
      <c r="D106" t="s">
        <v>304</v>
      </c>
      <c r="E106" t="s">
        <v>303</v>
      </c>
      <c r="F106" s="3">
        <v>477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35">
      <c r="A107" s="1">
        <v>45107</v>
      </c>
      <c r="B107" t="s">
        <v>1</v>
      </c>
      <c r="C107" t="s">
        <v>106</v>
      </c>
      <c r="D107" t="s">
        <v>306</v>
      </c>
      <c r="E107" t="s">
        <v>305</v>
      </c>
      <c r="F107" s="3">
        <v>2957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35">
      <c r="A108" s="1">
        <v>45107</v>
      </c>
      <c r="B108" t="s">
        <v>1</v>
      </c>
      <c r="C108" t="s">
        <v>93</v>
      </c>
      <c r="D108" t="s">
        <v>308</v>
      </c>
      <c r="E108" t="s">
        <v>307</v>
      </c>
      <c r="F108" s="3">
        <v>10749</v>
      </c>
      <c r="G108" s="3">
        <v>10249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>
        <v>10249</v>
      </c>
      <c r="W108" s="3"/>
    </row>
    <row r="109" spans="1:23" x14ac:dyDescent="0.35">
      <c r="A109" s="1">
        <v>45107</v>
      </c>
      <c r="B109" t="s">
        <v>1</v>
      </c>
      <c r="C109" t="s">
        <v>93</v>
      </c>
      <c r="D109" t="s">
        <v>310</v>
      </c>
      <c r="E109" t="s">
        <v>309</v>
      </c>
      <c r="F109" s="3">
        <v>535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35">
      <c r="A110" s="1">
        <v>45107</v>
      </c>
      <c r="B110" t="s">
        <v>1</v>
      </c>
      <c r="C110" t="s">
        <v>90</v>
      </c>
      <c r="D110" t="s">
        <v>312</v>
      </c>
      <c r="E110" t="s">
        <v>311</v>
      </c>
      <c r="F110" s="3">
        <v>1464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35">
      <c r="A111" s="1">
        <v>45107</v>
      </c>
      <c r="B111" t="s">
        <v>1</v>
      </c>
      <c r="C111" t="s">
        <v>90</v>
      </c>
      <c r="D111" t="s">
        <v>314</v>
      </c>
      <c r="E111" t="s">
        <v>313</v>
      </c>
      <c r="F111" s="3">
        <v>2962</v>
      </c>
      <c r="G111" s="3">
        <v>1026</v>
      </c>
      <c r="H111" s="3">
        <v>807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>
        <v>219</v>
      </c>
      <c r="W111" s="3"/>
    </row>
    <row r="112" spans="1:23" x14ac:dyDescent="0.35">
      <c r="A112" s="1">
        <v>45107</v>
      </c>
      <c r="B112" t="s">
        <v>1</v>
      </c>
      <c r="C112" t="s">
        <v>93</v>
      </c>
      <c r="D112" t="s">
        <v>316</v>
      </c>
      <c r="E112" t="s">
        <v>315</v>
      </c>
      <c r="F112" s="3">
        <v>654</v>
      </c>
      <c r="G112" s="3">
        <v>1</v>
      </c>
      <c r="H112" s="3"/>
      <c r="I112" s="3"/>
      <c r="J112" s="3">
        <v>1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35">
      <c r="A113" s="1">
        <v>45107</v>
      </c>
      <c r="B113" t="s">
        <v>1</v>
      </c>
      <c r="C113" t="s">
        <v>90</v>
      </c>
      <c r="D113" t="s">
        <v>318</v>
      </c>
      <c r="E113" t="s">
        <v>317</v>
      </c>
      <c r="F113" s="3">
        <v>2673</v>
      </c>
      <c r="G113" s="3">
        <v>2224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>
        <v>2224</v>
      </c>
      <c r="W113" s="3"/>
    </row>
    <row r="114" spans="1:23" x14ac:dyDescent="0.35">
      <c r="A114" s="1">
        <v>45107</v>
      </c>
      <c r="B114" t="s">
        <v>1</v>
      </c>
      <c r="C114" t="s">
        <v>93</v>
      </c>
      <c r="D114" t="s">
        <v>320</v>
      </c>
      <c r="E114" t="s">
        <v>319</v>
      </c>
      <c r="F114" s="3">
        <v>5695</v>
      </c>
      <c r="G114" s="3">
        <v>5164</v>
      </c>
      <c r="H114" s="3"/>
      <c r="I114" s="3"/>
      <c r="J114" s="3">
        <v>5164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35">
      <c r="A115" s="1">
        <v>45107</v>
      </c>
      <c r="B115" t="s">
        <v>1</v>
      </c>
      <c r="C115" t="s">
        <v>90</v>
      </c>
      <c r="D115" t="s">
        <v>322</v>
      </c>
      <c r="E115" t="s">
        <v>321</v>
      </c>
      <c r="F115" s="3">
        <v>6362</v>
      </c>
      <c r="G115" s="3">
        <v>5878</v>
      </c>
      <c r="H115" s="3"/>
      <c r="I115" s="3"/>
      <c r="J115" s="3"/>
      <c r="K115" s="3">
        <v>5877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>
        <v>1</v>
      </c>
      <c r="W115" s="3"/>
    </row>
    <row r="116" spans="1:23" x14ac:dyDescent="0.35">
      <c r="A116" s="1">
        <v>45107</v>
      </c>
      <c r="B116" t="s">
        <v>1</v>
      </c>
      <c r="C116" t="s">
        <v>93</v>
      </c>
      <c r="D116" t="s">
        <v>324</v>
      </c>
      <c r="E116" t="s">
        <v>323</v>
      </c>
      <c r="F116" s="3">
        <v>448</v>
      </c>
      <c r="G116" s="3">
        <v>402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>
        <v>402</v>
      </c>
      <c r="W116" s="3"/>
    </row>
    <row r="117" spans="1:23" x14ac:dyDescent="0.35">
      <c r="A117" s="1">
        <v>45107</v>
      </c>
      <c r="B117" t="s">
        <v>1</v>
      </c>
      <c r="C117" t="s">
        <v>93</v>
      </c>
      <c r="D117" t="s">
        <v>326</v>
      </c>
      <c r="E117" t="s">
        <v>325</v>
      </c>
      <c r="F117" s="3">
        <v>974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35">
      <c r="A118" s="1">
        <v>45107</v>
      </c>
      <c r="B118" t="s">
        <v>1</v>
      </c>
      <c r="C118" t="s">
        <v>90</v>
      </c>
      <c r="D118" t="s">
        <v>328</v>
      </c>
      <c r="E118" t="s">
        <v>327</v>
      </c>
      <c r="F118" s="3">
        <v>32538</v>
      </c>
      <c r="G118" s="3">
        <v>31200</v>
      </c>
      <c r="H118" s="3"/>
      <c r="I118" s="3"/>
      <c r="J118" s="3">
        <v>33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>
        <v>31199</v>
      </c>
      <c r="W118" s="3"/>
    </row>
    <row r="119" spans="1:23" x14ac:dyDescent="0.35">
      <c r="A119" s="1">
        <v>45107</v>
      </c>
      <c r="B119" t="s">
        <v>1</v>
      </c>
      <c r="C119" t="s">
        <v>90</v>
      </c>
      <c r="D119" t="s">
        <v>330</v>
      </c>
      <c r="E119" t="s">
        <v>329</v>
      </c>
      <c r="F119" s="3">
        <v>7139</v>
      </c>
      <c r="G119" s="3">
        <v>6471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>
        <v>6471</v>
      </c>
      <c r="W119" s="3"/>
    </row>
    <row r="120" spans="1:23" x14ac:dyDescent="0.35">
      <c r="A120" s="1">
        <v>45107</v>
      </c>
      <c r="B120" t="s">
        <v>1</v>
      </c>
      <c r="C120" t="s">
        <v>90</v>
      </c>
      <c r="D120" t="s">
        <v>332</v>
      </c>
      <c r="E120" t="s">
        <v>331</v>
      </c>
      <c r="F120" s="3">
        <v>7382</v>
      </c>
      <c r="G120" s="3">
        <v>3943</v>
      </c>
      <c r="H120" s="3"/>
      <c r="I120" s="3"/>
      <c r="J120" s="3">
        <v>3943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35">
      <c r="A121" s="1">
        <v>45107</v>
      </c>
      <c r="B121" t="s">
        <v>1</v>
      </c>
      <c r="C121" t="s">
        <v>90</v>
      </c>
      <c r="D121" t="s">
        <v>334</v>
      </c>
      <c r="E121" t="s">
        <v>333</v>
      </c>
      <c r="F121" s="3">
        <v>59533</v>
      </c>
      <c r="G121" s="3">
        <v>57418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>
        <v>57418</v>
      </c>
      <c r="W121" s="3"/>
    </row>
    <row r="122" spans="1:23" x14ac:dyDescent="0.35">
      <c r="A122" s="1">
        <v>45107</v>
      </c>
      <c r="B122" t="s">
        <v>1</v>
      </c>
      <c r="C122" t="s">
        <v>93</v>
      </c>
      <c r="D122" t="s">
        <v>336</v>
      </c>
      <c r="E122" t="s">
        <v>335</v>
      </c>
      <c r="F122" s="3">
        <v>8506</v>
      </c>
      <c r="G122" s="3">
        <v>6857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>
        <v>6857</v>
      </c>
      <c r="W122" s="3"/>
    </row>
    <row r="123" spans="1:23" x14ac:dyDescent="0.35">
      <c r="A123" s="1">
        <v>45107</v>
      </c>
      <c r="B123" t="s">
        <v>1</v>
      </c>
      <c r="C123" t="s">
        <v>90</v>
      </c>
      <c r="D123" t="s">
        <v>338</v>
      </c>
      <c r="E123" t="s">
        <v>337</v>
      </c>
      <c r="F123" s="3">
        <v>2322</v>
      </c>
      <c r="G123" s="3">
        <v>1158</v>
      </c>
      <c r="H123" s="3"/>
      <c r="I123" s="3"/>
      <c r="J123" s="3">
        <v>1158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35">
      <c r="A124" s="1">
        <v>45107</v>
      </c>
      <c r="B124" t="s">
        <v>1</v>
      </c>
      <c r="C124" t="s">
        <v>90</v>
      </c>
      <c r="D124" t="s">
        <v>340</v>
      </c>
      <c r="E124" t="s">
        <v>339</v>
      </c>
      <c r="F124" s="3">
        <v>5021</v>
      </c>
      <c r="G124" s="3">
        <v>3125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>
        <v>3125</v>
      </c>
      <c r="U124" s="3"/>
      <c r="V124" s="3"/>
      <c r="W124" s="3"/>
    </row>
    <row r="125" spans="1:23" x14ac:dyDescent="0.35">
      <c r="A125" s="1">
        <v>45107</v>
      </c>
      <c r="B125" t="s">
        <v>1</v>
      </c>
      <c r="C125" t="s">
        <v>90</v>
      </c>
      <c r="D125" t="s">
        <v>342</v>
      </c>
      <c r="E125" t="s">
        <v>341</v>
      </c>
      <c r="F125" s="3">
        <v>26433</v>
      </c>
      <c r="G125" s="3">
        <v>24349</v>
      </c>
      <c r="H125" s="3"/>
      <c r="I125" s="3"/>
      <c r="J125" s="3">
        <v>24349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35">
      <c r="A126" s="1">
        <v>45107</v>
      </c>
      <c r="B126" t="s">
        <v>1</v>
      </c>
      <c r="C126" t="s">
        <v>106</v>
      </c>
      <c r="D126" t="s">
        <v>344</v>
      </c>
      <c r="E126" t="s">
        <v>343</v>
      </c>
      <c r="F126" s="3">
        <v>135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35">
      <c r="A127" s="1">
        <v>45107</v>
      </c>
      <c r="B127" t="s">
        <v>1</v>
      </c>
      <c r="C127" t="s">
        <v>93</v>
      </c>
      <c r="D127" t="s">
        <v>346</v>
      </c>
      <c r="E127" t="s">
        <v>345</v>
      </c>
      <c r="F127" s="3">
        <v>1377</v>
      </c>
      <c r="G127" s="3">
        <v>997</v>
      </c>
      <c r="H127" s="3"/>
      <c r="I127" s="3"/>
      <c r="J127" s="3"/>
      <c r="K127" s="3">
        <v>997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35">
      <c r="A128" s="1">
        <v>45107</v>
      </c>
      <c r="B128" t="s">
        <v>1</v>
      </c>
      <c r="C128" t="s">
        <v>93</v>
      </c>
      <c r="D128" t="s">
        <v>348</v>
      </c>
      <c r="E128" t="s">
        <v>347</v>
      </c>
      <c r="F128" s="3">
        <v>1749</v>
      </c>
      <c r="G128" s="3">
        <v>1393</v>
      </c>
      <c r="H128" s="3">
        <v>1393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35">
      <c r="A129" s="1">
        <v>45107</v>
      </c>
      <c r="B129" t="s">
        <v>1</v>
      </c>
      <c r="C129" t="s">
        <v>93</v>
      </c>
      <c r="D129" t="s">
        <v>350</v>
      </c>
      <c r="E129" t="s">
        <v>349</v>
      </c>
      <c r="F129" s="3">
        <v>994</v>
      </c>
      <c r="G129" s="3">
        <v>11</v>
      </c>
      <c r="H129" s="3">
        <v>11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35">
      <c r="A130" s="1">
        <v>45107</v>
      </c>
      <c r="B130" t="s">
        <v>1</v>
      </c>
      <c r="C130" t="s">
        <v>93</v>
      </c>
      <c r="D130" t="s">
        <v>352</v>
      </c>
      <c r="E130" t="s">
        <v>351</v>
      </c>
      <c r="F130" s="3">
        <v>403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35">
      <c r="A131" s="1">
        <v>45107</v>
      </c>
      <c r="B131" t="s">
        <v>1</v>
      </c>
      <c r="C131" t="s">
        <v>106</v>
      </c>
      <c r="D131" t="s">
        <v>354</v>
      </c>
      <c r="E131" t="s">
        <v>353</v>
      </c>
      <c r="F131" s="3">
        <v>14811</v>
      </c>
      <c r="G131" s="3">
        <v>12770</v>
      </c>
      <c r="H131" s="3">
        <v>2902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>
        <v>10271</v>
      </c>
      <c r="W131" s="3"/>
    </row>
    <row r="132" spans="1:23" x14ac:dyDescent="0.35">
      <c r="A132" s="1">
        <v>45107</v>
      </c>
      <c r="B132" t="s">
        <v>1</v>
      </c>
      <c r="C132" t="s">
        <v>90</v>
      </c>
      <c r="D132" t="s">
        <v>356</v>
      </c>
      <c r="E132" t="s">
        <v>355</v>
      </c>
      <c r="F132" s="3">
        <v>1590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35">
      <c r="A133" s="1">
        <v>45107</v>
      </c>
      <c r="B133" t="s">
        <v>1</v>
      </c>
      <c r="C133" t="s">
        <v>106</v>
      </c>
      <c r="D133" t="s">
        <v>358</v>
      </c>
      <c r="E133" t="s">
        <v>357</v>
      </c>
      <c r="F133" s="3">
        <v>3841</v>
      </c>
      <c r="G133" s="3">
        <v>2276</v>
      </c>
      <c r="H133" s="3"/>
      <c r="I133" s="3"/>
      <c r="J133" s="3">
        <v>2276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35">
      <c r="A134" s="1">
        <v>45107</v>
      </c>
      <c r="B134" t="s">
        <v>1</v>
      </c>
      <c r="C134" t="s">
        <v>90</v>
      </c>
      <c r="D134" t="s">
        <v>360</v>
      </c>
      <c r="E134" t="s">
        <v>359</v>
      </c>
      <c r="F134" s="3">
        <v>14921</v>
      </c>
      <c r="G134" s="3">
        <v>12020</v>
      </c>
      <c r="H134" s="3">
        <v>12020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35">
      <c r="A135" s="1">
        <v>45107</v>
      </c>
      <c r="B135" t="s">
        <v>1</v>
      </c>
      <c r="C135" t="s">
        <v>90</v>
      </c>
      <c r="D135" t="s">
        <v>362</v>
      </c>
      <c r="E135" t="s">
        <v>361</v>
      </c>
      <c r="F135" s="3">
        <v>2759</v>
      </c>
      <c r="G135" s="3">
        <v>2409</v>
      </c>
      <c r="H135" s="3">
        <v>2409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35">
      <c r="A136" s="1">
        <v>45107</v>
      </c>
      <c r="B136" t="s">
        <v>1</v>
      </c>
      <c r="C136" t="s">
        <v>90</v>
      </c>
      <c r="D136" t="s">
        <v>364</v>
      </c>
      <c r="E136" t="s">
        <v>363</v>
      </c>
      <c r="F136" s="3">
        <v>14150</v>
      </c>
      <c r="G136" s="3">
        <v>13330</v>
      </c>
      <c r="H136" s="3">
        <v>13307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>
        <v>84</v>
      </c>
      <c r="W136" s="3"/>
    </row>
    <row r="137" spans="1:23" x14ac:dyDescent="0.35">
      <c r="A137" s="1">
        <v>45107</v>
      </c>
      <c r="B137" t="s">
        <v>1</v>
      </c>
      <c r="C137" t="s">
        <v>90</v>
      </c>
      <c r="D137" t="s">
        <v>366</v>
      </c>
      <c r="E137" t="s">
        <v>365</v>
      </c>
      <c r="F137" s="3">
        <v>976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35">
      <c r="A138" s="1">
        <v>45107</v>
      </c>
      <c r="B138" t="s">
        <v>1</v>
      </c>
      <c r="C138" t="s">
        <v>90</v>
      </c>
      <c r="D138" t="s">
        <v>368</v>
      </c>
      <c r="E138" t="s">
        <v>367</v>
      </c>
      <c r="F138" s="3">
        <v>9576</v>
      </c>
      <c r="G138" s="3">
        <v>7953</v>
      </c>
      <c r="H138" s="3">
        <v>7953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35">
      <c r="A139" s="1">
        <v>45107</v>
      </c>
      <c r="B139" t="s">
        <v>1</v>
      </c>
      <c r="C139" t="s">
        <v>90</v>
      </c>
      <c r="D139" t="s">
        <v>370</v>
      </c>
      <c r="E139" t="s">
        <v>369</v>
      </c>
      <c r="F139" s="3">
        <v>35342</v>
      </c>
      <c r="G139" s="3">
        <v>35051</v>
      </c>
      <c r="H139" s="3"/>
      <c r="I139" s="3"/>
      <c r="J139" s="3"/>
      <c r="K139" s="3"/>
      <c r="L139" s="3"/>
      <c r="M139" s="3"/>
      <c r="N139" s="3"/>
      <c r="O139" s="3">
        <v>2533</v>
      </c>
      <c r="P139" s="3"/>
      <c r="Q139" s="3"/>
      <c r="R139" s="3"/>
      <c r="S139" s="3"/>
      <c r="T139" s="3"/>
      <c r="U139" s="3"/>
      <c r="V139" s="3">
        <v>35044</v>
      </c>
      <c r="W139" s="3"/>
    </row>
    <row r="140" spans="1:23" x14ac:dyDescent="0.35">
      <c r="A140" s="1">
        <v>45107</v>
      </c>
      <c r="B140" t="s">
        <v>1</v>
      </c>
      <c r="C140" t="s">
        <v>106</v>
      </c>
      <c r="D140" t="s">
        <v>372</v>
      </c>
      <c r="E140" t="s">
        <v>371</v>
      </c>
      <c r="F140" s="3">
        <v>1571</v>
      </c>
      <c r="G140" s="3">
        <v>436</v>
      </c>
      <c r="H140" s="3">
        <v>436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35">
      <c r="A141" s="1">
        <v>45107</v>
      </c>
      <c r="B141" t="s">
        <v>1</v>
      </c>
      <c r="C141" t="s">
        <v>93</v>
      </c>
      <c r="D141" t="s">
        <v>374</v>
      </c>
      <c r="E141" t="s">
        <v>373</v>
      </c>
      <c r="F141" s="3">
        <v>1168</v>
      </c>
      <c r="G141" s="3">
        <v>524</v>
      </c>
      <c r="H141" s="3">
        <v>524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35">
      <c r="A142" s="1">
        <v>45107</v>
      </c>
      <c r="B142" t="s">
        <v>1</v>
      </c>
      <c r="C142" t="s">
        <v>90</v>
      </c>
      <c r="D142" t="s">
        <v>376</v>
      </c>
      <c r="E142" t="s">
        <v>375</v>
      </c>
      <c r="F142" s="3">
        <v>7167</v>
      </c>
      <c r="G142" s="3">
        <v>6278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>
        <v>6278</v>
      </c>
      <c r="W142" s="3"/>
    </row>
    <row r="143" spans="1:23" x14ac:dyDescent="0.35">
      <c r="A143" s="1">
        <v>45107</v>
      </c>
      <c r="B143" t="s">
        <v>1</v>
      </c>
      <c r="C143" t="s">
        <v>180</v>
      </c>
      <c r="D143" t="s">
        <v>378</v>
      </c>
      <c r="E143" t="s">
        <v>377</v>
      </c>
      <c r="F143" s="3">
        <v>180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35">
      <c r="A144" s="1">
        <v>45107</v>
      </c>
      <c r="B144" t="s">
        <v>1</v>
      </c>
      <c r="C144" t="s">
        <v>90</v>
      </c>
      <c r="D144" t="s">
        <v>380</v>
      </c>
      <c r="E144" t="s">
        <v>379</v>
      </c>
      <c r="F144" s="3">
        <v>48037</v>
      </c>
      <c r="G144" s="3">
        <v>47522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>
        <v>47522</v>
      </c>
      <c r="W144" s="3"/>
    </row>
    <row r="145" spans="1:23" x14ac:dyDescent="0.35">
      <c r="A145" s="1">
        <v>45107</v>
      </c>
      <c r="B145" t="s">
        <v>1</v>
      </c>
      <c r="C145" t="s">
        <v>90</v>
      </c>
      <c r="D145" t="s">
        <v>382</v>
      </c>
      <c r="E145" t="s">
        <v>381</v>
      </c>
      <c r="F145" s="3">
        <v>6841</v>
      </c>
      <c r="G145" s="3">
        <v>4666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>
        <v>4666</v>
      </c>
      <c r="W145" s="3"/>
    </row>
    <row r="146" spans="1:23" x14ac:dyDescent="0.35">
      <c r="A146" s="1">
        <v>45107</v>
      </c>
      <c r="B146" t="s">
        <v>1</v>
      </c>
      <c r="C146" t="s">
        <v>90</v>
      </c>
      <c r="D146" t="s">
        <v>384</v>
      </c>
      <c r="E146" t="s">
        <v>383</v>
      </c>
      <c r="F146" s="3">
        <v>2710</v>
      </c>
      <c r="G146" s="3">
        <v>989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>
        <v>989</v>
      </c>
      <c r="W146" s="3"/>
    </row>
    <row r="147" spans="1:23" x14ac:dyDescent="0.35">
      <c r="A147" s="1">
        <v>45107</v>
      </c>
      <c r="B147" t="s">
        <v>1</v>
      </c>
      <c r="C147" t="s">
        <v>93</v>
      </c>
      <c r="D147" t="s">
        <v>386</v>
      </c>
      <c r="E147" t="s">
        <v>385</v>
      </c>
      <c r="F147" s="3">
        <v>1769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35">
      <c r="A148" s="1">
        <v>45107</v>
      </c>
      <c r="B148" t="s">
        <v>1</v>
      </c>
      <c r="C148" t="s">
        <v>106</v>
      </c>
      <c r="D148" t="s">
        <v>388</v>
      </c>
      <c r="E148" t="s">
        <v>387</v>
      </c>
      <c r="F148" s="3">
        <v>146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35">
      <c r="A149" s="1">
        <v>45107</v>
      </c>
      <c r="B149" t="s">
        <v>1</v>
      </c>
      <c r="C149" t="s">
        <v>93</v>
      </c>
      <c r="D149" t="s">
        <v>390</v>
      </c>
      <c r="E149" t="s">
        <v>389</v>
      </c>
      <c r="F149" s="3">
        <v>1611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35">
      <c r="A150" s="1">
        <v>45107</v>
      </c>
      <c r="B150" t="s">
        <v>1</v>
      </c>
      <c r="C150" t="s">
        <v>93</v>
      </c>
      <c r="D150" t="s">
        <v>392</v>
      </c>
      <c r="E150" t="s">
        <v>391</v>
      </c>
      <c r="F150" s="3">
        <v>2257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35">
      <c r="A151" s="1">
        <v>45107</v>
      </c>
      <c r="B151" t="s">
        <v>1</v>
      </c>
      <c r="C151" t="s">
        <v>93</v>
      </c>
      <c r="D151" t="s">
        <v>394</v>
      </c>
      <c r="E151" t="s">
        <v>393</v>
      </c>
      <c r="F151" s="3">
        <v>3043</v>
      </c>
      <c r="G151" s="3">
        <v>2094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>
        <v>2094</v>
      </c>
      <c r="W151" s="3"/>
    </row>
    <row r="152" spans="1:23" x14ac:dyDescent="0.35">
      <c r="A152" s="1">
        <v>45107</v>
      </c>
      <c r="B152" t="s">
        <v>1</v>
      </c>
      <c r="C152" t="s">
        <v>93</v>
      </c>
      <c r="D152" t="s">
        <v>396</v>
      </c>
      <c r="E152" t="s">
        <v>395</v>
      </c>
      <c r="F152" s="3">
        <v>1461</v>
      </c>
      <c r="G152" s="3">
        <v>953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>
        <v>953</v>
      </c>
      <c r="W152" s="3"/>
    </row>
    <row r="153" spans="1:23" x14ac:dyDescent="0.35">
      <c r="A153" s="1">
        <v>45107</v>
      </c>
      <c r="B153" t="s">
        <v>1</v>
      </c>
      <c r="C153" t="s">
        <v>90</v>
      </c>
      <c r="D153" t="s">
        <v>398</v>
      </c>
      <c r="E153" t="s">
        <v>397</v>
      </c>
      <c r="F153" s="3">
        <v>14195</v>
      </c>
      <c r="G153" s="3">
        <v>10094</v>
      </c>
      <c r="H153" s="3">
        <v>10094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35">
      <c r="A154" s="1">
        <v>45107</v>
      </c>
      <c r="B154" t="s">
        <v>1</v>
      </c>
      <c r="C154" t="s">
        <v>90</v>
      </c>
      <c r="D154" t="s">
        <v>400</v>
      </c>
      <c r="E154" t="s">
        <v>399</v>
      </c>
      <c r="F154" s="3">
        <v>17845</v>
      </c>
      <c r="G154" s="3">
        <v>12108</v>
      </c>
      <c r="H154" s="3">
        <v>922</v>
      </c>
      <c r="I154" s="3"/>
      <c r="J154" s="3"/>
      <c r="K154" s="3"/>
      <c r="L154" s="3"/>
      <c r="M154" s="3">
        <v>4676</v>
      </c>
      <c r="N154" s="3"/>
      <c r="O154" s="3"/>
      <c r="P154" s="3"/>
      <c r="Q154" s="3"/>
      <c r="R154" s="3"/>
      <c r="S154" s="3"/>
      <c r="T154" s="3"/>
      <c r="U154" s="3"/>
      <c r="V154" s="3">
        <v>7945</v>
      </c>
      <c r="W154" s="3"/>
    </row>
    <row r="155" spans="1:23" x14ac:dyDescent="0.35">
      <c r="A155" s="1">
        <v>45107</v>
      </c>
      <c r="B155" t="s">
        <v>1</v>
      </c>
      <c r="C155" t="s">
        <v>90</v>
      </c>
      <c r="D155" t="s">
        <v>402</v>
      </c>
      <c r="E155" t="s">
        <v>401</v>
      </c>
      <c r="F155" s="3">
        <v>13400</v>
      </c>
      <c r="G155" s="3">
        <v>13104</v>
      </c>
      <c r="H155" s="3">
        <v>7328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>
        <v>6895</v>
      </c>
      <c r="W155" s="3"/>
    </row>
    <row r="156" spans="1:23" x14ac:dyDescent="0.35">
      <c r="A156" s="1">
        <v>45107</v>
      </c>
      <c r="B156" t="s">
        <v>1</v>
      </c>
      <c r="C156" t="s">
        <v>90</v>
      </c>
      <c r="D156" t="s">
        <v>404</v>
      </c>
      <c r="E156" t="s">
        <v>403</v>
      </c>
      <c r="F156" s="3">
        <v>8973</v>
      </c>
      <c r="G156" s="3">
        <v>8775</v>
      </c>
      <c r="H156" s="3">
        <v>11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>
        <v>8775</v>
      </c>
      <c r="W156" s="3"/>
    </row>
    <row r="157" spans="1:23" x14ac:dyDescent="0.35">
      <c r="A157" s="1">
        <v>45107</v>
      </c>
      <c r="B157" t="s">
        <v>1</v>
      </c>
      <c r="C157" t="s">
        <v>93</v>
      </c>
      <c r="D157" t="s">
        <v>406</v>
      </c>
      <c r="E157" t="s">
        <v>405</v>
      </c>
      <c r="F157" s="3">
        <v>568</v>
      </c>
      <c r="G157" s="3">
        <v>316</v>
      </c>
      <c r="H157" s="3"/>
      <c r="I157" s="3">
        <v>314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>
        <v>2</v>
      </c>
      <c r="W157" s="3"/>
    </row>
    <row r="158" spans="1:23" x14ac:dyDescent="0.35">
      <c r="A158" s="1">
        <v>45107</v>
      </c>
      <c r="B158" t="s">
        <v>1</v>
      </c>
      <c r="C158" t="s">
        <v>106</v>
      </c>
      <c r="D158" t="s">
        <v>408</v>
      </c>
      <c r="E158" t="s">
        <v>407</v>
      </c>
      <c r="F158" s="3">
        <v>7699</v>
      </c>
      <c r="G158" s="3">
        <v>5173</v>
      </c>
      <c r="H158" s="3"/>
      <c r="I158" s="3"/>
      <c r="J158" s="3">
        <v>5173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35">
      <c r="A159" s="1">
        <v>45107</v>
      </c>
      <c r="B159" t="s">
        <v>1</v>
      </c>
      <c r="C159" t="s">
        <v>90</v>
      </c>
      <c r="D159" t="s">
        <v>410</v>
      </c>
      <c r="E159" t="s">
        <v>409</v>
      </c>
      <c r="F159" s="3">
        <v>779</v>
      </c>
      <c r="G159" s="3">
        <v>671</v>
      </c>
      <c r="H159" s="3">
        <v>671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35">
      <c r="A160" s="1">
        <v>45107</v>
      </c>
      <c r="B160" t="s">
        <v>1</v>
      </c>
      <c r="C160" t="s">
        <v>90</v>
      </c>
      <c r="D160" t="s">
        <v>412</v>
      </c>
      <c r="E160" t="s">
        <v>411</v>
      </c>
      <c r="F160" s="3">
        <v>1898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35">
      <c r="A161" s="1">
        <v>45107</v>
      </c>
      <c r="B161" t="s">
        <v>1</v>
      </c>
      <c r="C161" t="s">
        <v>90</v>
      </c>
      <c r="D161" t="s">
        <v>414</v>
      </c>
      <c r="E161" t="s">
        <v>413</v>
      </c>
      <c r="F161" s="3">
        <v>17135</v>
      </c>
      <c r="G161" s="3">
        <v>15482</v>
      </c>
      <c r="H161" s="3"/>
      <c r="I161" s="3"/>
      <c r="J161" s="3">
        <v>21</v>
      </c>
      <c r="K161" s="3"/>
      <c r="L161" s="3">
        <v>126</v>
      </c>
      <c r="M161" s="3"/>
      <c r="N161" s="3"/>
      <c r="O161" s="3"/>
      <c r="P161" s="3"/>
      <c r="Q161" s="3"/>
      <c r="R161" s="3"/>
      <c r="S161" s="3"/>
      <c r="T161" s="3"/>
      <c r="U161" s="3"/>
      <c r="V161" s="3">
        <v>15356</v>
      </c>
      <c r="W161" s="3"/>
    </row>
    <row r="162" spans="1:23" x14ac:dyDescent="0.35">
      <c r="A162" s="1">
        <v>45107</v>
      </c>
      <c r="B162" t="s">
        <v>1</v>
      </c>
      <c r="C162" t="s">
        <v>90</v>
      </c>
      <c r="D162" t="s">
        <v>416</v>
      </c>
      <c r="E162" t="s">
        <v>415</v>
      </c>
      <c r="F162" s="3">
        <v>3530</v>
      </c>
      <c r="G162" s="3">
        <v>2408</v>
      </c>
      <c r="H162" s="3"/>
      <c r="I162" s="3"/>
      <c r="J162" s="3"/>
      <c r="K162" s="3"/>
      <c r="L162" s="3">
        <v>1</v>
      </c>
      <c r="M162" s="3"/>
      <c r="N162" s="3"/>
      <c r="O162" s="3"/>
      <c r="P162" s="3"/>
      <c r="Q162" s="3"/>
      <c r="R162" s="3"/>
      <c r="S162" s="3"/>
      <c r="T162" s="3"/>
      <c r="U162" s="3"/>
      <c r="V162" s="3">
        <v>2408</v>
      </c>
      <c r="W162" s="3"/>
    </row>
    <row r="163" spans="1:23" x14ac:dyDescent="0.35">
      <c r="A163" s="1">
        <v>45107</v>
      </c>
      <c r="B163" t="s">
        <v>1</v>
      </c>
      <c r="C163" t="s">
        <v>90</v>
      </c>
      <c r="D163" t="s">
        <v>418</v>
      </c>
      <c r="E163" t="s">
        <v>417</v>
      </c>
      <c r="F163" s="3">
        <v>24078</v>
      </c>
      <c r="G163" s="3">
        <v>24047</v>
      </c>
      <c r="H163" s="3"/>
      <c r="I163" s="3"/>
      <c r="J163" s="3">
        <v>26</v>
      </c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>
        <v>24047</v>
      </c>
      <c r="W163" s="3"/>
    </row>
    <row r="164" spans="1:23" x14ac:dyDescent="0.35">
      <c r="A164" s="1">
        <v>45107</v>
      </c>
      <c r="B164" t="s">
        <v>1</v>
      </c>
      <c r="C164" t="s">
        <v>90</v>
      </c>
      <c r="D164" t="s">
        <v>420</v>
      </c>
      <c r="E164" t="s">
        <v>419</v>
      </c>
      <c r="F164" s="3">
        <v>17271</v>
      </c>
      <c r="G164" s="3">
        <v>17098</v>
      </c>
      <c r="H164" s="3"/>
      <c r="I164" s="3"/>
      <c r="J164" s="3">
        <v>24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>
        <v>17098</v>
      </c>
      <c r="W164" s="3"/>
    </row>
    <row r="165" spans="1:23" x14ac:dyDescent="0.35">
      <c r="A165" s="1">
        <v>45107</v>
      </c>
      <c r="B165" t="s">
        <v>1</v>
      </c>
      <c r="C165" t="s">
        <v>90</v>
      </c>
      <c r="D165" t="s">
        <v>422</v>
      </c>
      <c r="E165" t="s">
        <v>421</v>
      </c>
      <c r="F165" s="3">
        <v>14264</v>
      </c>
      <c r="G165" s="3">
        <v>14163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>
        <v>14163</v>
      </c>
      <c r="W165" s="3"/>
    </row>
    <row r="166" spans="1:23" x14ac:dyDescent="0.35">
      <c r="A166" s="1">
        <v>45107</v>
      </c>
      <c r="B166" t="s">
        <v>1</v>
      </c>
      <c r="C166" t="s">
        <v>90</v>
      </c>
      <c r="D166" t="s">
        <v>424</v>
      </c>
      <c r="E166" t="s">
        <v>423</v>
      </c>
      <c r="F166" s="3">
        <v>11238</v>
      </c>
      <c r="G166" s="3">
        <v>8567</v>
      </c>
      <c r="H166" s="3"/>
      <c r="I166" s="3"/>
      <c r="J166" s="3">
        <v>6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>
        <v>8566</v>
      </c>
      <c r="W166" s="3"/>
    </row>
    <row r="167" spans="1:23" x14ac:dyDescent="0.35">
      <c r="A167" s="1">
        <v>45107</v>
      </c>
      <c r="B167" t="s">
        <v>1</v>
      </c>
      <c r="C167" t="s">
        <v>90</v>
      </c>
      <c r="D167" t="s">
        <v>426</v>
      </c>
      <c r="E167" t="s">
        <v>425</v>
      </c>
      <c r="F167" s="3">
        <v>47995</v>
      </c>
      <c r="G167" s="3">
        <v>44941</v>
      </c>
      <c r="H167" s="3"/>
      <c r="I167" s="3"/>
      <c r="J167" s="3">
        <v>6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>
        <v>44941</v>
      </c>
      <c r="W167" s="3"/>
    </row>
    <row r="168" spans="1:23" x14ac:dyDescent="0.35">
      <c r="A168" s="1">
        <v>45107</v>
      </c>
      <c r="B168" t="s">
        <v>1</v>
      </c>
      <c r="C168" t="s">
        <v>90</v>
      </c>
      <c r="D168" t="s">
        <v>428</v>
      </c>
      <c r="E168" t="s">
        <v>427</v>
      </c>
      <c r="F168" s="3">
        <v>27232</v>
      </c>
      <c r="G168" s="3">
        <v>24079</v>
      </c>
      <c r="H168" s="3"/>
      <c r="I168" s="3"/>
      <c r="J168" s="3">
        <v>17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>
        <v>24079</v>
      </c>
      <c r="W168" s="3"/>
    </row>
    <row r="169" spans="1:23" x14ac:dyDescent="0.35">
      <c r="A169" s="1">
        <v>45107</v>
      </c>
      <c r="B169" t="s">
        <v>1</v>
      </c>
      <c r="C169" t="s">
        <v>93</v>
      </c>
      <c r="D169" t="s">
        <v>430</v>
      </c>
      <c r="E169" t="s">
        <v>429</v>
      </c>
      <c r="F169" s="3">
        <v>599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35">
      <c r="A170" s="1">
        <v>45107</v>
      </c>
      <c r="B170" t="s">
        <v>1</v>
      </c>
      <c r="C170" t="s">
        <v>93</v>
      </c>
      <c r="D170" t="s">
        <v>432</v>
      </c>
      <c r="E170" t="s">
        <v>431</v>
      </c>
      <c r="F170" s="3">
        <v>635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35">
      <c r="A171" s="1">
        <v>45107</v>
      </c>
      <c r="B171" t="s">
        <v>1</v>
      </c>
      <c r="C171" t="s">
        <v>93</v>
      </c>
      <c r="D171" t="s">
        <v>434</v>
      </c>
      <c r="E171" t="s">
        <v>433</v>
      </c>
      <c r="F171" s="3">
        <v>5267</v>
      </c>
      <c r="G171" s="3">
        <v>4554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>
        <v>4554</v>
      </c>
      <c r="W171" s="3"/>
    </row>
    <row r="172" spans="1:23" x14ac:dyDescent="0.35">
      <c r="A172" s="1">
        <v>45107</v>
      </c>
      <c r="B172" t="s">
        <v>1</v>
      </c>
      <c r="C172" t="s">
        <v>93</v>
      </c>
      <c r="D172" t="s">
        <v>436</v>
      </c>
      <c r="E172" t="s">
        <v>435</v>
      </c>
      <c r="F172" s="3">
        <v>173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35">
      <c r="A173" s="1">
        <v>45107</v>
      </c>
      <c r="B173" t="s">
        <v>1</v>
      </c>
      <c r="C173" t="s">
        <v>106</v>
      </c>
      <c r="D173" t="s">
        <v>438</v>
      </c>
      <c r="E173" t="s">
        <v>437</v>
      </c>
      <c r="F173" s="3">
        <v>3119</v>
      </c>
      <c r="G173" s="3">
        <v>1698</v>
      </c>
      <c r="H173" s="3">
        <v>1698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35">
      <c r="A174" s="1">
        <v>45107</v>
      </c>
      <c r="B174" t="s">
        <v>1</v>
      </c>
      <c r="C174" t="s">
        <v>90</v>
      </c>
      <c r="D174" t="s">
        <v>440</v>
      </c>
      <c r="E174" t="s">
        <v>439</v>
      </c>
      <c r="F174" s="3">
        <v>23838</v>
      </c>
      <c r="G174" s="3">
        <v>23777</v>
      </c>
      <c r="H174" s="3">
        <v>14432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>
        <v>21111</v>
      </c>
      <c r="W174" s="3"/>
    </row>
    <row r="175" spans="1:23" x14ac:dyDescent="0.35">
      <c r="A175" s="1">
        <v>45107</v>
      </c>
      <c r="B175" t="s">
        <v>1</v>
      </c>
      <c r="C175" t="s">
        <v>90</v>
      </c>
      <c r="D175" t="s">
        <v>442</v>
      </c>
      <c r="E175" t="s">
        <v>441</v>
      </c>
      <c r="F175" s="3">
        <v>30440</v>
      </c>
      <c r="G175" s="3">
        <v>30272</v>
      </c>
      <c r="H175" s="3">
        <v>43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>
        <v>30272</v>
      </c>
      <c r="W175" s="3"/>
    </row>
    <row r="176" spans="1:23" x14ac:dyDescent="0.35">
      <c r="A176" s="1">
        <v>45107</v>
      </c>
      <c r="B176" t="s">
        <v>1</v>
      </c>
      <c r="C176" t="s">
        <v>90</v>
      </c>
      <c r="D176" t="s">
        <v>444</v>
      </c>
      <c r="E176" t="s">
        <v>443</v>
      </c>
      <c r="F176" s="3">
        <v>15304</v>
      </c>
      <c r="G176" s="3">
        <v>15239</v>
      </c>
      <c r="H176" s="3">
        <v>4900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>
        <v>15222</v>
      </c>
      <c r="W176" s="3"/>
    </row>
    <row r="177" spans="1:23" x14ac:dyDescent="0.35">
      <c r="A177" s="1">
        <v>45107</v>
      </c>
      <c r="B177" t="s">
        <v>1</v>
      </c>
      <c r="C177" t="s">
        <v>90</v>
      </c>
      <c r="D177" t="s">
        <v>446</v>
      </c>
      <c r="E177" t="s">
        <v>445</v>
      </c>
      <c r="F177" s="3">
        <v>2276</v>
      </c>
      <c r="G177" s="3">
        <v>2156</v>
      </c>
      <c r="H177" s="3">
        <v>1492</v>
      </c>
      <c r="I177" s="3"/>
      <c r="J177" s="3">
        <v>16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>
        <v>1760</v>
      </c>
      <c r="W177" s="3"/>
    </row>
    <row r="178" spans="1:23" x14ac:dyDescent="0.35">
      <c r="A178" s="1">
        <v>45107</v>
      </c>
      <c r="B178" t="s">
        <v>1</v>
      </c>
      <c r="C178" t="s">
        <v>90</v>
      </c>
      <c r="D178" t="s">
        <v>448</v>
      </c>
      <c r="E178" t="s">
        <v>447</v>
      </c>
      <c r="F178" s="3">
        <v>8540</v>
      </c>
      <c r="G178" s="3">
        <v>8488</v>
      </c>
      <c r="H178" s="3">
        <v>163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>
        <v>8486</v>
      </c>
      <c r="W178" s="3"/>
    </row>
    <row r="179" spans="1:23" x14ac:dyDescent="0.35">
      <c r="A179" s="1">
        <v>45107</v>
      </c>
      <c r="B179" t="s">
        <v>1</v>
      </c>
      <c r="C179" t="s">
        <v>90</v>
      </c>
      <c r="D179" t="s">
        <v>450</v>
      </c>
      <c r="E179" t="s">
        <v>449</v>
      </c>
      <c r="F179" s="3">
        <v>27654</v>
      </c>
      <c r="G179" s="3">
        <v>27515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>
        <v>27515</v>
      </c>
      <c r="W179" s="3"/>
    </row>
    <row r="180" spans="1:23" x14ac:dyDescent="0.35">
      <c r="A180" s="1">
        <v>45107</v>
      </c>
      <c r="B180" t="s">
        <v>1</v>
      </c>
      <c r="C180" t="s">
        <v>90</v>
      </c>
      <c r="D180" t="s">
        <v>452</v>
      </c>
      <c r="E180" t="s">
        <v>451</v>
      </c>
      <c r="F180" s="3">
        <v>13620</v>
      </c>
      <c r="G180" s="3">
        <v>13440</v>
      </c>
      <c r="H180" s="3">
        <v>2636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>
        <v>11341</v>
      </c>
      <c r="W180" s="3"/>
    </row>
    <row r="181" spans="1:23" x14ac:dyDescent="0.35">
      <c r="A181" s="1">
        <v>45107</v>
      </c>
      <c r="B181" t="s">
        <v>1</v>
      </c>
      <c r="C181" t="s">
        <v>90</v>
      </c>
      <c r="D181" t="s">
        <v>454</v>
      </c>
      <c r="E181" t="s">
        <v>453</v>
      </c>
      <c r="F181" s="3">
        <v>409</v>
      </c>
      <c r="G181" s="3">
        <v>404</v>
      </c>
      <c r="H181" s="3">
        <v>389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>
        <v>347</v>
      </c>
      <c r="W181" s="3"/>
    </row>
    <row r="182" spans="1:23" x14ac:dyDescent="0.35">
      <c r="A182" s="1">
        <v>45107</v>
      </c>
      <c r="B182" t="s">
        <v>1</v>
      </c>
      <c r="C182" t="s">
        <v>90</v>
      </c>
      <c r="D182" t="s">
        <v>456</v>
      </c>
      <c r="E182" t="s">
        <v>455</v>
      </c>
      <c r="F182" s="3">
        <v>29021</v>
      </c>
      <c r="G182" s="3">
        <v>28939</v>
      </c>
      <c r="H182" s="3">
        <v>391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>
        <v>28937</v>
      </c>
      <c r="W182" s="3"/>
    </row>
    <row r="183" spans="1:23" x14ac:dyDescent="0.35">
      <c r="A183" s="1">
        <v>45107</v>
      </c>
      <c r="B183" t="s">
        <v>1</v>
      </c>
      <c r="C183" t="s">
        <v>90</v>
      </c>
      <c r="D183" t="s">
        <v>458</v>
      </c>
      <c r="E183" t="s">
        <v>457</v>
      </c>
      <c r="F183" s="3">
        <v>19208</v>
      </c>
      <c r="G183" s="3">
        <v>19111</v>
      </c>
      <c r="H183" s="3">
        <v>2824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>
        <v>18428</v>
      </c>
      <c r="W183" s="3"/>
    </row>
    <row r="184" spans="1:23" x14ac:dyDescent="0.35">
      <c r="A184" s="1">
        <v>45107</v>
      </c>
      <c r="B184" t="s">
        <v>1</v>
      </c>
      <c r="C184" t="s">
        <v>90</v>
      </c>
      <c r="D184" t="s">
        <v>460</v>
      </c>
      <c r="E184" t="s">
        <v>459</v>
      </c>
      <c r="F184" s="3">
        <v>24872</v>
      </c>
      <c r="G184" s="3">
        <v>24785</v>
      </c>
      <c r="H184" s="3">
        <v>101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>
        <v>24784</v>
      </c>
      <c r="W184" s="3"/>
    </row>
    <row r="185" spans="1:23" x14ac:dyDescent="0.35">
      <c r="A185" s="1">
        <v>45107</v>
      </c>
      <c r="B185" t="s">
        <v>1</v>
      </c>
      <c r="C185" t="s">
        <v>90</v>
      </c>
      <c r="D185" t="s">
        <v>462</v>
      </c>
      <c r="E185" t="s">
        <v>461</v>
      </c>
      <c r="F185" s="3">
        <v>23500</v>
      </c>
      <c r="G185" s="3">
        <v>23431</v>
      </c>
      <c r="H185" s="3">
        <v>47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>
        <v>23431</v>
      </c>
      <c r="W185" s="3"/>
    </row>
    <row r="186" spans="1:23" x14ac:dyDescent="0.35">
      <c r="A186" s="1">
        <v>45107</v>
      </c>
      <c r="B186" t="s">
        <v>1</v>
      </c>
      <c r="C186" t="s">
        <v>90</v>
      </c>
      <c r="D186" t="s">
        <v>464</v>
      </c>
      <c r="E186" t="s">
        <v>463</v>
      </c>
      <c r="F186" s="3">
        <v>11684</v>
      </c>
      <c r="G186" s="3">
        <v>11521</v>
      </c>
      <c r="H186" s="3"/>
      <c r="I186" s="3"/>
      <c r="J186" s="3">
        <v>3</v>
      </c>
      <c r="K186" s="3"/>
      <c r="L186" s="3"/>
      <c r="M186" s="3"/>
      <c r="N186" s="3"/>
      <c r="O186" s="3">
        <v>10141</v>
      </c>
      <c r="P186" s="3"/>
      <c r="Q186" s="3"/>
      <c r="R186" s="3"/>
      <c r="S186" s="3"/>
      <c r="T186" s="3"/>
      <c r="U186" s="3"/>
      <c r="V186" s="3">
        <v>11375</v>
      </c>
      <c r="W186" s="3"/>
    </row>
    <row r="187" spans="1:23" x14ac:dyDescent="0.35">
      <c r="A187" s="1">
        <v>45107</v>
      </c>
      <c r="B187" t="s">
        <v>1</v>
      </c>
      <c r="C187" t="s">
        <v>90</v>
      </c>
      <c r="D187" t="s">
        <v>466</v>
      </c>
      <c r="E187" t="s">
        <v>465</v>
      </c>
      <c r="F187" s="3">
        <v>3379</v>
      </c>
      <c r="G187" s="3">
        <v>3315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>
        <v>3315</v>
      </c>
      <c r="W187" s="3"/>
    </row>
    <row r="188" spans="1:23" x14ac:dyDescent="0.35">
      <c r="A188" s="1">
        <v>45107</v>
      </c>
      <c r="B188" t="s">
        <v>1</v>
      </c>
      <c r="C188" t="s">
        <v>90</v>
      </c>
      <c r="D188" t="s">
        <v>468</v>
      </c>
      <c r="E188" t="s">
        <v>467</v>
      </c>
      <c r="F188" s="3">
        <v>26703</v>
      </c>
      <c r="G188" s="3">
        <v>26649</v>
      </c>
      <c r="H188" s="3"/>
      <c r="I188" s="3"/>
      <c r="J188" s="3"/>
      <c r="K188" s="3"/>
      <c r="L188" s="3"/>
      <c r="M188" s="3"/>
      <c r="N188" s="3"/>
      <c r="O188" s="3">
        <v>23796</v>
      </c>
      <c r="P188" s="3"/>
      <c r="Q188" s="3"/>
      <c r="R188" s="3"/>
      <c r="S188" s="3"/>
      <c r="T188" s="3"/>
      <c r="U188" s="3"/>
      <c r="V188" s="3">
        <v>26557</v>
      </c>
      <c r="W188" s="3"/>
    </row>
    <row r="189" spans="1:23" x14ac:dyDescent="0.35">
      <c r="A189" s="1">
        <v>45107</v>
      </c>
      <c r="B189" t="s">
        <v>1</v>
      </c>
      <c r="C189" t="s">
        <v>90</v>
      </c>
      <c r="D189" t="s">
        <v>470</v>
      </c>
      <c r="E189" t="s">
        <v>469</v>
      </c>
      <c r="F189" s="3">
        <v>19081</v>
      </c>
      <c r="G189" s="3">
        <v>18925</v>
      </c>
      <c r="H189" s="3"/>
      <c r="I189" s="3"/>
      <c r="J189" s="3">
        <v>6</v>
      </c>
      <c r="K189" s="3"/>
      <c r="L189" s="3"/>
      <c r="M189" s="3"/>
      <c r="N189" s="3"/>
      <c r="O189" s="3">
        <v>4194</v>
      </c>
      <c r="P189" s="3"/>
      <c r="Q189" s="3"/>
      <c r="R189" s="3"/>
      <c r="S189" s="3"/>
      <c r="T189" s="3"/>
      <c r="U189" s="3"/>
      <c r="V189" s="3">
        <v>18911</v>
      </c>
      <c r="W189" s="3"/>
    </row>
    <row r="190" spans="1:23" x14ac:dyDescent="0.35">
      <c r="A190" s="1">
        <v>45107</v>
      </c>
      <c r="B190" t="s">
        <v>1</v>
      </c>
      <c r="C190" t="s">
        <v>90</v>
      </c>
      <c r="D190" t="s">
        <v>472</v>
      </c>
      <c r="E190" t="s">
        <v>471</v>
      </c>
      <c r="F190" s="3">
        <v>30628</v>
      </c>
      <c r="G190" s="3">
        <v>30405</v>
      </c>
      <c r="H190" s="3"/>
      <c r="I190" s="3"/>
      <c r="J190" s="3"/>
      <c r="K190" s="3"/>
      <c r="L190" s="3"/>
      <c r="M190" s="3"/>
      <c r="N190" s="3"/>
      <c r="O190" s="3">
        <v>9005</v>
      </c>
      <c r="P190" s="3"/>
      <c r="Q190" s="3"/>
      <c r="R190" s="3"/>
      <c r="S190" s="3"/>
      <c r="T190" s="3"/>
      <c r="U190" s="3"/>
      <c r="V190" s="3">
        <v>30357</v>
      </c>
      <c r="W190" s="3"/>
    </row>
    <row r="191" spans="1:23" x14ac:dyDescent="0.35">
      <c r="A191" s="1">
        <v>45107</v>
      </c>
      <c r="B191" t="s">
        <v>1</v>
      </c>
      <c r="C191" t="s">
        <v>90</v>
      </c>
      <c r="D191" t="s">
        <v>474</v>
      </c>
      <c r="E191" t="s">
        <v>473</v>
      </c>
      <c r="F191" s="3">
        <v>13590</v>
      </c>
      <c r="G191" s="3">
        <v>13575</v>
      </c>
      <c r="H191" s="3"/>
      <c r="I191" s="3"/>
      <c r="J191" s="3"/>
      <c r="K191" s="3"/>
      <c r="L191" s="3"/>
      <c r="M191" s="3"/>
      <c r="N191" s="3"/>
      <c r="O191" s="3">
        <v>10682</v>
      </c>
      <c r="P191" s="3"/>
      <c r="Q191" s="3"/>
      <c r="R191" s="3"/>
      <c r="S191" s="3"/>
      <c r="T191" s="3"/>
      <c r="U191" s="3"/>
      <c r="V191" s="3">
        <v>13544</v>
      </c>
      <c r="W191" s="3"/>
    </row>
    <row r="192" spans="1:23" x14ac:dyDescent="0.35">
      <c r="A192" s="1">
        <v>45107</v>
      </c>
      <c r="B192" t="s">
        <v>1</v>
      </c>
      <c r="C192" t="s">
        <v>90</v>
      </c>
      <c r="D192" t="s">
        <v>476</v>
      </c>
      <c r="E192" t="s">
        <v>475</v>
      </c>
      <c r="F192" s="3">
        <v>16944</v>
      </c>
      <c r="G192" s="3">
        <v>16920</v>
      </c>
      <c r="H192" s="3"/>
      <c r="I192" s="3"/>
      <c r="J192" s="3"/>
      <c r="K192" s="3"/>
      <c r="L192" s="3"/>
      <c r="M192" s="3"/>
      <c r="N192" s="3"/>
      <c r="O192" s="3">
        <v>15387</v>
      </c>
      <c r="P192" s="3"/>
      <c r="Q192" s="3"/>
      <c r="R192" s="3"/>
      <c r="S192" s="3"/>
      <c r="T192" s="3"/>
      <c r="U192" s="3"/>
      <c r="V192" s="3">
        <v>16868</v>
      </c>
      <c r="W192" s="3"/>
    </row>
    <row r="193" spans="1:23" x14ac:dyDescent="0.35">
      <c r="A193" s="1">
        <v>45107</v>
      </c>
      <c r="B193" t="s">
        <v>1</v>
      </c>
      <c r="C193" t="s">
        <v>90</v>
      </c>
      <c r="D193" t="s">
        <v>478</v>
      </c>
      <c r="E193" t="s">
        <v>477</v>
      </c>
      <c r="F193" s="3">
        <v>7157</v>
      </c>
      <c r="G193" s="3">
        <v>7080</v>
      </c>
      <c r="H193" s="3"/>
      <c r="I193" s="3"/>
      <c r="J193" s="3"/>
      <c r="K193" s="3"/>
      <c r="L193" s="3"/>
      <c r="M193" s="3"/>
      <c r="N193" s="3"/>
      <c r="O193" s="3">
        <v>3226</v>
      </c>
      <c r="P193" s="3"/>
      <c r="Q193" s="3"/>
      <c r="R193" s="3"/>
      <c r="S193" s="3"/>
      <c r="T193" s="3"/>
      <c r="U193" s="3"/>
      <c r="V193" s="3">
        <v>7047</v>
      </c>
      <c r="W193" s="3"/>
    </row>
    <row r="194" spans="1:23" x14ac:dyDescent="0.35">
      <c r="A194" s="1">
        <v>45107</v>
      </c>
      <c r="B194" t="s">
        <v>1</v>
      </c>
      <c r="C194" t="s">
        <v>90</v>
      </c>
      <c r="D194" t="s">
        <v>480</v>
      </c>
      <c r="E194" t="s">
        <v>479</v>
      </c>
      <c r="F194" s="3">
        <v>27503</v>
      </c>
      <c r="G194" s="3">
        <v>27316</v>
      </c>
      <c r="H194" s="3"/>
      <c r="I194" s="3"/>
      <c r="J194" s="3"/>
      <c r="K194" s="3"/>
      <c r="L194" s="3"/>
      <c r="M194" s="3"/>
      <c r="N194" s="3"/>
      <c r="O194" s="3">
        <v>5956</v>
      </c>
      <c r="P194" s="3"/>
      <c r="Q194" s="3"/>
      <c r="R194" s="3"/>
      <c r="S194" s="3"/>
      <c r="T194" s="3"/>
      <c r="U194" s="3"/>
      <c r="V194" s="3">
        <v>27273</v>
      </c>
      <c r="W194" s="3"/>
    </row>
    <row r="195" spans="1:23" x14ac:dyDescent="0.35">
      <c r="A195" s="1">
        <v>45107</v>
      </c>
      <c r="B195" t="s">
        <v>1</v>
      </c>
      <c r="C195" t="s">
        <v>180</v>
      </c>
      <c r="D195" t="s">
        <v>482</v>
      </c>
      <c r="E195" t="s">
        <v>481</v>
      </c>
      <c r="F195" s="3">
        <v>901</v>
      </c>
      <c r="G195" s="3">
        <v>462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>
        <v>462</v>
      </c>
      <c r="V195" s="3"/>
      <c r="W195" s="3"/>
    </row>
    <row r="196" spans="1:23" x14ac:dyDescent="0.35">
      <c r="A196" s="1">
        <v>45107</v>
      </c>
      <c r="B196" t="s">
        <v>1</v>
      </c>
      <c r="C196" t="s">
        <v>106</v>
      </c>
      <c r="D196" t="s">
        <v>484</v>
      </c>
      <c r="E196" t="s">
        <v>483</v>
      </c>
      <c r="F196" s="3">
        <v>3975</v>
      </c>
      <c r="G196" s="3">
        <v>2521</v>
      </c>
      <c r="H196" s="3"/>
      <c r="I196" s="3"/>
      <c r="J196" s="3">
        <v>2521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35">
      <c r="A197" s="1">
        <v>45107</v>
      </c>
      <c r="B197" t="s">
        <v>1</v>
      </c>
      <c r="C197" t="s">
        <v>106</v>
      </c>
      <c r="D197" t="s">
        <v>486</v>
      </c>
      <c r="E197" t="s">
        <v>485</v>
      </c>
      <c r="F197" s="3">
        <v>611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35">
      <c r="A198" s="1">
        <v>45107</v>
      </c>
      <c r="B198" t="s">
        <v>1</v>
      </c>
      <c r="C198" t="s">
        <v>93</v>
      </c>
      <c r="D198" t="s">
        <v>488</v>
      </c>
      <c r="E198" t="s">
        <v>487</v>
      </c>
      <c r="F198" s="3">
        <v>1770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35">
      <c r="A199" s="1">
        <v>45107</v>
      </c>
      <c r="B199" t="s">
        <v>1</v>
      </c>
      <c r="C199" t="s">
        <v>93</v>
      </c>
      <c r="D199" t="s">
        <v>490</v>
      </c>
      <c r="E199" t="s">
        <v>489</v>
      </c>
      <c r="F199" s="3">
        <v>1074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35">
      <c r="A200" s="1">
        <v>45107</v>
      </c>
      <c r="B200" t="s">
        <v>1</v>
      </c>
      <c r="C200" t="s">
        <v>90</v>
      </c>
      <c r="D200" t="s">
        <v>492</v>
      </c>
      <c r="E200" t="s">
        <v>491</v>
      </c>
      <c r="F200" s="3">
        <v>25936</v>
      </c>
      <c r="G200" s="3">
        <v>25752</v>
      </c>
      <c r="H200" s="3">
        <v>2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>
        <v>25752</v>
      </c>
      <c r="W200" s="3"/>
    </row>
    <row r="201" spans="1:23" x14ac:dyDescent="0.35">
      <c r="A201" s="1">
        <v>45107</v>
      </c>
      <c r="B201" t="s">
        <v>1</v>
      </c>
      <c r="C201" t="s">
        <v>90</v>
      </c>
      <c r="D201" t="s">
        <v>494</v>
      </c>
      <c r="E201" t="s">
        <v>493</v>
      </c>
      <c r="F201" s="3">
        <v>26483</v>
      </c>
      <c r="G201" s="3">
        <v>26059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>
        <v>26059</v>
      </c>
      <c r="W201" s="3"/>
    </row>
    <row r="202" spans="1:23" x14ac:dyDescent="0.35">
      <c r="A202" s="1">
        <v>45107</v>
      </c>
      <c r="B202" t="s">
        <v>1</v>
      </c>
      <c r="C202" t="s">
        <v>93</v>
      </c>
      <c r="D202" t="s">
        <v>496</v>
      </c>
      <c r="E202" t="s">
        <v>495</v>
      </c>
      <c r="F202" s="3">
        <v>1174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35">
      <c r="A203" s="1">
        <v>45107</v>
      </c>
      <c r="B203" t="s">
        <v>1</v>
      </c>
      <c r="C203" t="s">
        <v>93</v>
      </c>
      <c r="D203" t="s">
        <v>498</v>
      </c>
      <c r="E203" t="s">
        <v>497</v>
      </c>
      <c r="F203" s="3">
        <v>4272</v>
      </c>
      <c r="G203" s="3">
        <v>3566</v>
      </c>
      <c r="H203" s="3">
        <v>8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>
        <v>3561</v>
      </c>
      <c r="W203" s="3"/>
    </row>
    <row r="204" spans="1:23" x14ac:dyDescent="0.35">
      <c r="A204" s="1">
        <v>45107</v>
      </c>
      <c r="B204" t="s">
        <v>1</v>
      </c>
      <c r="C204" t="s">
        <v>93</v>
      </c>
      <c r="D204" t="s">
        <v>500</v>
      </c>
      <c r="E204" t="s">
        <v>499</v>
      </c>
      <c r="F204" s="3">
        <v>1177</v>
      </c>
      <c r="G204" s="3">
        <v>1055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>
        <v>1055</v>
      </c>
      <c r="W204" s="3"/>
    </row>
    <row r="205" spans="1:23" x14ac:dyDescent="0.35">
      <c r="A205" s="1">
        <v>45107</v>
      </c>
      <c r="B205" t="s">
        <v>1</v>
      </c>
      <c r="C205" t="s">
        <v>106</v>
      </c>
      <c r="D205" t="s">
        <v>502</v>
      </c>
      <c r="E205" t="s">
        <v>501</v>
      </c>
      <c r="F205" s="3">
        <v>3913</v>
      </c>
      <c r="G205" s="3">
        <v>2205</v>
      </c>
      <c r="H205" s="3"/>
      <c r="I205" s="3"/>
      <c r="J205" s="3">
        <v>2205</v>
      </c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35">
      <c r="A206" s="1">
        <v>45107</v>
      </c>
      <c r="B206" t="s">
        <v>1</v>
      </c>
      <c r="C206" t="s">
        <v>106</v>
      </c>
      <c r="D206" t="s">
        <v>504</v>
      </c>
      <c r="E206" t="s">
        <v>503</v>
      </c>
      <c r="F206" s="3">
        <v>453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35">
      <c r="A207" s="1">
        <v>45107</v>
      </c>
      <c r="B207" t="s">
        <v>1</v>
      </c>
      <c r="C207" t="s">
        <v>106</v>
      </c>
      <c r="D207" t="s">
        <v>506</v>
      </c>
      <c r="E207" t="s">
        <v>505</v>
      </c>
      <c r="F207" s="3">
        <v>629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35">
      <c r="A208" s="1">
        <v>45107</v>
      </c>
      <c r="B208" t="s">
        <v>1</v>
      </c>
      <c r="C208" t="s">
        <v>93</v>
      </c>
      <c r="D208" t="s">
        <v>508</v>
      </c>
      <c r="E208" t="s">
        <v>507</v>
      </c>
      <c r="F208" s="3">
        <v>1036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35">
      <c r="A209" s="1">
        <v>45107</v>
      </c>
      <c r="B209" t="s">
        <v>1</v>
      </c>
      <c r="C209" t="s">
        <v>106</v>
      </c>
      <c r="D209" t="s">
        <v>510</v>
      </c>
      <c r="E209" t="s">
        <v>509</v>
      </c>
      <c r="F209" s="3">
        <v>210</v>
      </c>
      <c r="G209" s="3">
        <v>4</v>
      </c>
      <c r="H209" s="3"/>
      <c r="I209" s="3"/>
      <c r="J209" s="3">
        <v>4</v>
      </c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35">
      <c r="A210" s="1">
        <v>45107</v>
      </c>
      <c r="B210" t="s">
        <v>1</v>
      </c>
      <c r="C210" t="s">
        <v>90</v>
      </c>
      <c r="D210" t="s">
        <v>512</v>
      </c>
      <c r="E210" t="s">
        <v>511</v>
      </c>
      <c r="F210" s="3">
        <v>19427</v>
      </c>
      <c r="G210" s="3">
        <v>17382</v>
      </c>
      <c r="H210" s="3"/>
      <c r="I210" s="3"/>
      <c r="J210" s="3">
        <v>17382</v>
      </c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35">
      <c r="A211" s="1">
        <v>45107</v>
      </c>
      <c r="B211" t="s">
        <v>1</v>
      </c>
      <c r="C211" t="s">
        <v>90</v>
      </c>
      <c r="D211" t="s">
        <v>514</v>
      </c>
      <c r="E211" t="s">
        <v>513</v>
      </c>
      <c r="F211" s="3">
        <v>2497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35">
      <c r="A212" s="1">
        <v>45107</v>
      </c>
      <c r="B212" t="s">
        <v>1</v>
      </c>
      <c r="C212" t="s">
        <v>93</v>
      </c>
      <c r="D212" t="s">
        <v>516</v>
      </c>
      <c r="E212" t="s">
        <v>515</v>
      </c>
      <c r="F212" s="3">
        <v>2408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35">
      <c r="A213" s="1">
        <v>45107</v>
      </c>
      <c r="B213" t="s">
        <v>1</v>
      </c>
      <c r="C213" t="s">
        <v>106</v>
      </c>
      <c r="D213" t="s">
        <v>518</v>
      </c>
      <c r="E213" t="s">
        <v>517</v>
      </c>
      <c r="F213" s="3">
        <v>3537</v>
      </c>
      <c r="G213" s="3">
        <v>1709</v>
      </c>
      <c r="H213" s="3"/>
      <c r="I213" s="3"/>
      <c r="J213" s="3">
        <v>1709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35">
      <c r="A214" s="1">
        <v>45107</v>
      </c>
      <c r="B214" t="s">
        <v>1</v>
      </c>
      <c r="C214" t="s">
        <v>90</v>
      </c>
      <c r="D214" t="s">
        <v>520</v>
      </c>
      <c r="E214" t="s">
        <v>519</v>
      </c>
      <c r="F214" s="3">
        <v>1492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35">
      <c r="A215" s="1">
        <v>45107</v>
      </c>
      <c r="B215" t="s">
        <v>1</v>
      </c>
      <c r="C215" t="s">
        <v>93</v>
      </c>
      <c r="D215" t="s">
        <v>522</v>
      </c>
      <c r="E215" t="s">
        <v>521</v>
      </c>
      <c r="F215" s="3">
        <v>505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35">
      <c r="A216" s="1">
        <v>45107</v>
      </c>
      <c r="B216" t="s">
        <v>1</v>
      </c>
      <c r="C216" t="s">
        <v>106</v>
      </c>
      <c r="D216" t="s">
        <v>524</v>
      </c>
      <c r="E216" t="s">
        <v>523</v>
      </c>
      <c r="F216" s="3">
        <v>223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35">
      <c r="A217" s="1">
        <v>45107</v>
      </c>
      <c r="B217" t="s">
        <v>1</v>
      </c>
      <c r="C217" t="s">
        <v>93</v>
      </c>
      <c r="D217" t="s">
        <v>526</v>
      </c>
      <c r="E217" t="s">
        <v>525</v>
      </c>
      <c r="F217" s="3">
        <v>301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35">
      <c r="A218" s="1">
        <v>45107</v>
      </c>
      <c r="B218" t="s">
        <v>1</v>
      </c>
      <c r="C218" t="s">
        <v>90</v>
      </c>
      <c r="D218" t="s">
        <v>528</v>
      </c>
      <c r="E218" t="s">
        <v>527</v>
      </c>
      <c r="F218" s="3">
        <v>922</v>
      </c>
      <c r="G218" s="3">
        <v>707</v>
      </c>
      <c r="H218" s="3"/>
      <c r="I218" s="3"/>
      <c r="J218" s="3">
        <v>707</v>
      </c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35">
      <c r="A219" s="1">
        <v>45107</v>
      </c>
      <c r="B219" t="s">
        <v>1</v>
      </c>
      <c r="C219" t="s">
        <v>90</v>
      </c>
      <c r="D219" t="s">
        <v>530</v>
      </c>
      <c r="E219" t="s">
        <v>529</v>
      </c>
      <c r="F219" s="3">
        <v>29921</v>
      </c>
      <c r="G219" s="3">
        <v>27768</v>
      </c>
      <c r="H219" s="3"/>
      <c r="I219" s="3"/>
      <c r="J219" s="3">
        <v>27768</v>
      </c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35">
      <c r="A220" s="1">
        <v>45107</v>
      </c>
      <c r="B220" t="s">
        <v>1</v>
      </c>
      <c r="C220" t="s">
        <v>90</v>
      </c>
      <c r="D220" t="s">
        <v>532</v>
      </c>
      <c r="E220" t="s">
        <v>531</v>
      </c>
      <c r="F220" s="3">
        <v>17664</v>
      </c>
      <c r="G220" s="3">
        <v>14505</v>
      </c>
      <c r="H220" s="3"/>
      <c r="I220" s="3"/>
      <c r="J220" s="3">
        <v>13841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>
        <v>1195</v>
      </c>
      <c r="V220" s="3"/>
      <c r="W220" s="3"/>
    </row>
    <row r="221" spans="1:23" x14ac:dyDescent="0.35">
      <c r="A221" s="1">
        <v>45107</v>
      </c>
      <c r="B221" t="s">
        <v>1</v>
      </c>
      <c r="C221" t="s">
        <v>93</v>
      </c>
      <c r="D221" t="s">
        <v>534</v>
      </c>
      <c r="E221" t="s">
        <v>533</v>
      </c>
      <c r="F221" s="3">
        <v>1844</v>
      </c>
      <c r="G221" s="3">
        <v>8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>
        <v>8</v>
      </c>
      <c r="W221" s="3"/>
    </row>
    <row r="222" spans="1:23" x14ac:dyDescent="0.35">
      <c r="A222" s="1">
        <v>45107</v>
      </c>
      <c r="B222" t="s">
        <v>1</v>
      </c>
      <c r="C222" t="s">
        <v>106</v>
      </c>
      <c r="D222" t="s">
        <v>536</v>
      </c>
      <c r="E222" t="s">
        <v>535</v>
      </c>
      <c r="F222" s="3">
        <v>2029</v>
      </c>
      <c r="G222" s="3">
        <v>1291</v>
      </c>
      <c r="H222" s="3"/>
      <c r="I222" s="3"/>
      <c r="J222" s="3">
        <v>1291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</sheetData>
  <autoFilter ref="A1:W222" xr:uid="{00000000-0001-0000-0400-000000000000}"/>
  <printOptions horizontalCentered="1"/>
  <pageMargins left="0.45" right="0.45" top="0.5" bottom="0.75" header="0.3" footer="0.4"/>
  <pageSetup scale="80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H222"/>
  <sheetViews>
    <sheetView view="pageLayout" topLeftCell="A3" zoomScaleNormal="100" workbookViewId="0">
      <pane ySplit="6270" topLeftCell="A30"/>
      <selection activeCell="C15" sqref="C15"/>
      <selection pane="bottomLeft" activeCell="A2" sqref="A2"/>
    </sheetView>
  </sheetViews>
  <sheetFormatPr defaultRowHeight="14.5" x14ac:dyDescent="0.35"/>
  <cols>
    <col min="1" max="1" width="12.453125" bestFit="1" customWidth="1"/>
    <col min="2" max="2" width="11.54296875" bestFit="1" customWidth="1"/>
    <col min="3" max="3" width="47.1796875" bestFit="1" customWidth="1"/>
    <col min="4" max="4" width="12.453125" bestFit="1" customWidth="1"/>
    <col min="5" max="5" width="20.453125" bestFit="1" customWidth="1"/>
    <col min="6" max="6" width="16.54296875" bestFit="1" customWidth="1"/>
    <col min="7" max="7" width="14.453125" bestFit="1" customWidth="1"/>
    <col min="8" max="8" width="7" bestFit="1" customWidth="1"/>
    <col min="9" max="12" width="6" bestFit="1" customWidth="1"/>
    <col min="13" max="13" width="7" bestFit="1" customWidth="1"/>
    <col min="14" max="19" width="6" bestFit="1" customWidth="1"/>
    <col min="20" max="21" width="8" bestFit="1" customWidth="1"/>
    <col min="22" max="23" width="7" bestFit="1" customWidth="1"/>
    <col min="24" max="25" width="6" bestFit="1" customWidth="1"/>
    <col min="26" max="26" width="7" bestFit="1" customWidth="1"/>
    <col min="27" max="37" width="6" bestFit="1" customWidth="1"/>
    <col min="38" max="38" width="7" bestFit="1" customWidth="1"/>
    <col min="39" max="40" width="6" bestFit="1" customWidth="1"/>
    <col min="41" max="41" width="7" bestFit="1" customWidth="1"/>
    <col min="42" max="42" width="6" bestFit="1" customWidth="1"/>
    <col min="43" max="43" width="7" bestFit="1" customWidth="1"/>
    <col min="44" max="48" width="6" bestFit="1" customWidth="1"/>
    <col min="49" max="49" width="7" bestFit="1" customWidth="1"/>
    <col min="50" max="50" width="6" bestFit="1" customWidth="1"/>
    <col min="51" max="51" width="7" bestFit="1" customWidth="1"/>
    <col min="52" max="52" width="8" bestFit="1" customWidth="1"/>
    <col min="53" max="53" width="6" bestFit="1" customWidth="1"/>
    <col min="54" max="54" width="7" bestFit="1" customWidth="1"/>
    <col min="55" max="59" width="6" bestFit="1" customWidth="1"/>
    <col min="60" max="60" width="8" bestFit="1" customWidth="1"/>
  </cols>
  <sheetData>
    <row r="1" spans="1:60" s="2" customFormat="1" ht="221.5" x14ac:dyDescent="0.35">
      <c r="A1" s="2" t="s">
        <v>2</v>
      </c>
      <c r="B1" s="2" t="s">
        <v>0</v>
      </c>
      <c r="C1" s="2" t="s">
        <v>3</v>
      </c>
      <c r="D1" s="2" t="s">
        <v>5</v>
      </c>
      <c r="E1" s="2" t="s">
        <v>4</v>
      </c>
      <c r="F1" s="2" t="s">
        <v>6</v>
      </c>
      <c r="G1" s="2" t="s">
        <v>539</v>
      </c>
      <c r="H1" s="4" t="s">
        <v>10</v>
      </c>
      <c r="I1" s="4" t="s">
        <v>12</v>
      </c>
      <c r="J1" s="4" t="s">
        <v>13</v>
      </c>
      <c r="K1" s="4" t="s">
        <v>15</v>
      </c>
      <c r="L1" s="4" t="s">
        <v>16</v>
      </c>
      <c r="M1" s="4" t="s">
        <v>17</v>
      </c>
      <c r="N1" s="4" t="s">
        <v>18</v>
      </c>
      <c r="O1" s="4" t="s">
        <v>21</v>
      </c>
      <c r="P1" s="4" t="s">
        <v>22</v>
      </c>
      <c r="Q1" s="4" t="s">
        <v>27</v>
      </c>
      <c r="R1" s="4" t="s">
        <v>28</v>
      </c>
      <c r="S1" s="4" t="s">
        <v>29</v>
      </c>
      <c r="T1" s="4" t="s">
        <v>30</v>
      </c>
      <c r="U1" s="4" t="s">
        <v>31</v>
      </c>
      <c r="V1" s="4" t="s">
        <v>33</v>
      </c>
      <c r="W1" s="4" t="s">
        <v>34</v>
      </c>
      <c r="X1" s="4" t="s">
        <v>37</v>
      </c>
      <c r="Y1" s="4" t="s">
        <v>38</v>
      </c>
      <c r="Z1" s="4" t="s">
        <v>39</v>
      </c>
      <c r="AA1" s="4" t="s">
        <v>40</v>
      </c>
      <c r="AB1" s="4" t="s">
        <v>41</v>
      </c>
      <c r="AC1" s="4" t="s">
        <v>42</v>
      </c>
      <c r="AD1" s="4" t="s">
        <v>44</v>
      </c>
      <c r="AE1" s="4" t="s">
        <v>45</v>
      </c>
      <c r="AF1" s="4" t="s">
        <v>46</v>
      </c>
      <c r="AG1" s="4" t="s">
        <v>48</v>
      </c>
      <c r="AH1" s="4" t="s">
        <v>50</v>
      </c>
      <c r="AI1" s="4" t="s">
        <v>52</v>
      </c>
      <c r="AJ1" s="4" t="s">
        <v>53</v>
      </c>
      <c r="AK1" s="4" t="s">
        <v>56</v>
      </c>
      <c r="AL1" s="4" t="s">
        <v>57</v>
      </c>
      <c r="AM1" s="4" t="s">
        <v>58</v>
      </c>
      <c r="AN1" s="4" t="s">
        <v>59</v>
      </c>
      <c r="AO1" s="4" t="s">
        <v>60</v>
      </c>
      <c r="AP1" s="4" t="s">
        <v>63</v>
      </c>
      <c r="AQ1" s="4" t="s">
        <v>64</v>
      </c>
      <c r="AR1" s="4" t="s">
        <v>65</v>
      </c>
      <c r="AS1" s="4" t="s">
        <v>66</v>
      </c>
      <c r="AT1" s="4" t="s">
        <v>68</v>
      </c>
      <c r="AU1" s="4" t="s">
        <v>71</v>
      </c>
      <c r="AV1" s="4" t="s">
        <v>73</v>
      </c>
      <c r="AW1" s="4" t="s">
        <v>74</v>
      </c>
      <c r="AX1" s="4" t="s">
        <v>75</v>
      </c>
      <c r="AY1" s="4" t="s">
        <v>77</v>
      </c>
      <c r="AZ1" s="4" t="s">
        <v>80</v>
      </c>
      <c r="BA1" s="4" t="s">
        <v>81</v>
      </c>
      <c r="BB1" s="4" t="s">
        <v>82</v>
      </c>
      <c r="BC1" s="4" t="s">
        <v>83</v>
      </c>
      <c r="BD1" s="4" t="s">
        <v>84</v>
      </c>
      <c r="BE1" s="4" t="s">
        <v>85</v>
      </c>
      <c r="BF1" s="4" t="s">
        <v>86</v>
      </c>
      <c r="BG1" s="4" t="s">
        <v>87</v>
      </c>
      <c r="BH1" s="4" t="s">
        <v>88</v>
      </c>
    </row>
    <row r="2" spans="1:60" x14ac:dyDescent="0.35">
      <c r="A2" s="1">
        <v>45107</v>
      </c>
      <c r="B2" t="s">
        <v>1</v>
      </c>
      <c r="C2" t="s">
        <v>90</v>
      </c>
      <c r="D2" t="s">
        <v>92</v>
      </c>
      <c r="E2" t="s">
        <v>91</v>
      </c>
      <c r="F2" s="3">
        <v>13532</v>
      </c>
      <c r="G2" s="3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>
        <v>1</v>
      </c>
      <c r="BF2" s="3"/>
      <c r="BG2" s="3"/>
      <c r="BH2" s="3"/>
    </row>
    <row r="3" spans="1:60" x14ac:dyDescent="0.35">
      <c r="A3" s="1">
        <v>45107</v>
      </c>
      <c r="B3" t="s">
        <v>1</v>
      </c>
      <c r="C3" t="s">
        <v>93</v>
      </c>
      <c r="D3" t="s">
        <v>95</v>
      </c>
      <c r="E3" t="s">
        <v>94</v>
      </c>
      <c r="F3" s="3">
        <v>584</v>
      </c>
      <c r="G3" s="3">
        <v>261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>
        <v>261</v>
      </c>
      <c r="U3" s="3">
        <v>251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x14ac:dyDescent="0.35">
      <c r="A4" s="1">
        <v>45107</v>
      </c>
      <c r="B4" t="s">
        <v>1</v>
      </c>
      <c r="C4" t="s">
        <v>93</v>
      </c>
      <c r="D4" t="s">
        <v>97</v>
      </c>
      <c r="E4" t="s">
        <v>96</v>
      </c>
      <c r="F4" s="3">
        <v>3114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</row>
    <row r="5" spans="1:60" x14ac:dyDescent="0.35">
      <c r="A5" s="1">
        <v>45107</v>
      </c>
      <c r="B5" t="s">
        <v>1</v>
      </c>
      <c r="C5" t="s">
        <v>93</v>
      </c>
      <c r="D5" t="s">
        <v>99</v>
      </c>
      <c r="E5" t="s">
        <v>98</v>
      </c>
      <c r="F5" s="3">
        <v>801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</row>
    <row r="6" spans="1:60" x14ac:dyDescent="0.35">
      <c r="A6" s="1">
        <v>45107</v>
      </c>
      <c r="B6" t="s">
        <v>1</v>
      </c>
      <c r="C6" t="s">
        <v>93</v>
      </c>
      <c r="D6" t="s">
        <v>101</v>
      </c>
      <c r="E6" t="s">
        <v>100</v>
      </c>
      <c r="F6" s="3">
        <v>740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x14ac:dyDescent="0.35">
      <c r="A7" s="1">
        <v>45107</v>
      </c>
      <c r="B7" t="s">
        <v>1</v>
      </c>
      <c r="C7" t="s">
        <v>90</v>
      </c>
      <c r="D7" t="s">
        <v>103</v>
      </c>
      <c r="E7" t="s">
        <v>102</v>
      </c>
      <c r="F7" s="3">
        <v>27800</v>
      </c>
      <c r="G7" s="3">
        <v>32</v>
      </c>
      <c r="H7" s="3"/>
      <c r="I7" s="3"/>
      <c r="J7" s="3"/>
      <c r="K7" s="3"/>
      <c r="L7" s="3"/>
      <c r="M7" s="3"/>
      <c r="N7" s="3"/>
      <c r="O7" s="3"/>
      <c r="P7" s="3"/>
      <c r="Q7" s="3">
        <v>3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>
        <v>7</v>
      </c>
      <c r="BF7" s="3"/>
      <c r="BG7" s="3">
        <v>23</v>
      </c>
      <c r="BH7" s="3"/>
    </row>
    <row r="8" spans="1:60" x14ac:dyDescent="0.35">
      <c r="A8" s="1">
        <v>45107</v>
      </c>
      <c r="B8" t="s">
        <v>1</v>
      </c>
      <c r="C8" t="s">
        <v>90</v>
      </c>
      <c r="D8" t="s">
        <v>105</v>
      </c>
      <c r="E8" t="s">
        <v>104</v>
      </c>
      <c r="F8" s="3">
        <v>3582</v>
      </c>
      <c r="G8" s="3">
        <v>5</v>
      </c>
      <c r="H8" s="3">
        <v>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>
        <v>3</v>
      </c>
      <c r="BF8" s="3"/>
      <c r="BG8" s="3"/>
      <c r="BH8" s="3"/>
    </row>
    <row r="9" spans="1:60" x14ac:dyDescent="0.35">
      <c r="A9" s="1">
        <v>45107</v>
      </c>
      <c r="B9" t="s">
        <v>1</v>
      </c>
      <c r="C9" t="s">
        <v>106</v>
      </c>
      <c r="D9" t="s">
        <v>108</v>
      </c>
      <c r="E9" t="s">
        <v>107</v>
      </c>
      <c r="F9" s="3">
        <v>249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</row>
    <row r="10" spans="1:60" x14ac:dyDescent="0.35">
      <c r="A10" s="1">
        <v>45107</v>
      </c>
      <c r="B10" t="s">
        <v>1</v>
      </c>
      <c r="C10" t="s">
        <v>90</v>
      </c>
      <c r="D10" t="s">
        <v>110</v>
      </c>
      <c r="E10" t="s">
        <v>109</v>
      </c>
      <c r="F10" s="3">
        <v>5694</v>
      </c>
      <c r="G10" s="3">
        <v>700</v>
      </c>
      <c r="H10" s="3">
        <v>700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</row>
    <row r="11" spans="1:60" x14ac:dyDescent="0.35">
      <c r="A11" s="1">
        <v>45107</v>
      </c>
      <c r="B11" t="s">
        <v>1</v>
      </c>
      <c r="C11" t="s">
        <v>90</v>
      </c>
      <c r="D11" t="s">
        <v>112</v>
      </c>
      <c r="E11" t="s">
        <v>111</v>
      </c>
      <c r="F11" s="3">
        <v>8801</v>
      </c>
      <c r="G11" s="3">
        <v>1024</v>
      </c>
      <c r="H11" s="3">
        <v>27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>
        <v>7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>
        <v>996</v>
      </c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>
        <v>1</v>
      </c>
      <c r="BB11" s="3"/>
      <c r="BC11" s="3"/>
      <c r="BD11" s="3"/>
      <c r="BE11" s="3"/>
      <c r="BF11" s="3"/>
      <c r="BG11" s="3"/>
      <c r="BH11" s="3"/>
    </row>
    <row r="12" spans="1:60" x14ac:dyDescent="0.35">
      <c r="A12" s="1">
        <v>45107</v>
      </c>
      <c r="B12" t="s">
        <v>1</v>
      </c>
      <c r="C12" t="s">
        <v>90</v>
      </c>
      <c r="D12" t="s">
        <v>114</v>
      </c>
      <c r="E12" t="s">
        <v>113</v>
      </c>
      <c r="F12" s="3">
        <v>34118</v>
      </c>
      <c r="G12" s="3">
        <v>297</v>
      </c>
      <c r="H12" s="3">
        <v>263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>
        <v>28</v>
      </c>
      <c r="AU12" s="3"/>
      <c r="AV12" s="3"/>
      <c r="AW12" s="3"/>
      <c r="AX12" s="3"/>
      <c r="AY12" s="3"/>
      <c r="AZ12" s="3"/>
      <c r="BA12" s="3">
        <v>2</v>
      </c>
      <c r="BB12" s="3"/>
      <c r="BC12" s="3"/>
      <c r="BD12" s="3"/>
      <c r="BE12" s="3">
        <v>1</v>
      </c>
      <c r="BF12" s="3"/>
      <c r="BG12" s="3">
        <v>8</v>
      </c>
      <c r="BH12" s="3">
        <v>1</v>
      </c>
    </row>
    <row r="13" spans="1:60" x14ac:dyDescent="0.35">
      <c r="A13" s="1">
        <v>45107</v>
      </c>
      <c r="B13" t="s">
        <v>1</v>
      </c>
      <c r="C13" t="s">
        <v>90</v>
      </c>
      <c r="D13" t="s">
        <v>116</v>
      </c>
      <c r="E13" t="s">
        <v>115</v>
      </c>
      <c r="F13" s="3">
        <v>1375</v>
      </c>
      <c r="G13" s="3">
        <v>54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>
        <v>39</v>
      </c>
      <c r="AS13" s="3"/>
      <c r="AT13" s="3">
        <v>15</v>
      </c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</row>
    <row r="14" spans="1:60" x14ac:dyDescent="0.35">
      <c r="A14" s="1">
        <v>45107</v>
      </c>
      <c r="B14" t="s">
        <v>1</v>
      </c>
      <c r="C14" t="s">
        <v>117</v>
      </c>
      <c r="D14" t="s">
        <v>119</v>
      </c>
      <c r="E14" t="s">
        <v>118</v>
      </c>
      <c r="F14" s="3">
        <v>501</v>
      </c>
      <c r="G14" s="3">
        <v>18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>
        <v>18</v>
      </c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</row>
    <row r="15" spans="1:60" x14ac:dyDescent="0.35">
      <c r="A15" s="1">
        <v>45107</v>
      </c>
      <c r="B15" t="s">
        <v>1</v>
      </c>
      <c r="C15" t="s">
        <v>90</v>
      </c>
      <c r="D15" t="s">
        <v>121</v>
      </c>
      <c r="E15" t="s">
        <v>120</v>
      </c>
      <c r="F15" s="3">
        <v>8236</v>
      </c>
      <c r="G15" s="3">
        <v>411</v>
      </c>
      <c r="H15" s="3">
        <v>212</v>
      </c>
      <c r="I15" s="3"/>
      <c r="J15" s="3"/>
      <c r="K15" s="3"/>
      <c r="L15" s="3">
        <v>6</v>
      </c>
      <c r="M15" s="3"/>
      <c r="N15" s="3"/>
      <c r="O15" s="3"/>
      <c r="P15" s="3"/>
      <c r="Q15" s="3"/>
      <c r="R15" s="3"/>
      <c r="S15" s="3">
        <v>3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>
        <v>1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>
        <v>3</v>
      </c>
      <c r="BF15" s="3"/>
      <c r="BG15" s="3">
        <v>56</v>
      </c>
      <c r="BH15" s="3">
        <v>149</v>
      </c>
    </row>
    <row r="16" spans="1:60" x14ac:dyDescent="0.35">
      <c r="A16" s="1">
        <v>45107</v>
      </c>
      <c r="B16" t="s">
        <v>1</v>
      </c>
      <c r="C16" t="s">
        <v>90</v>
      </c>
      <c r="D16" t="s">
        <v>123</v>
      </c>
      <c r="E16" t="s">
        <v>122</v>
      </c>
      <c r="F16" s="3">
        <v>26359</v>
      </c>
      <c r="G16" s="3">
        <v>377</v>
      </c>
      <c r="H16" s="3">
        <v>30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v>1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>
        <v>2</v>
      </c>
      <c r="BF16" s="3"/>
      <c r="BG16" s="3">
        <v>32</v>
      </c>
      <c r="BH16" s="3">
        <v>313</v>
      </c>
    </row>
    <row r="17" spans="1:60" x14ac:dyDescent="0.35">
      <c r="A17" s="1">
        <v>45107</v>
      </c>
      <c r="B17" t="s">
        <v>1</v>
      </c>
      <c r="C17" t="s">
        <v>90</v>
      </c>
      <c r="D17" t="s">
        <v>125</v>
      </c>
      <c r="E17" t="s">
        <v>124</v>
      </c>
      <c r="F17" s="3">
        <v>18837</v>
      </c>
      <c r="G17" s="3">
        <v>821</v>
      </c>
      <c r="H17" s="3">
        <v>53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>
        <v>703</v>
      </c>
      <c r="AZ17" s="3"/>
      <c r="BA17" s="3">
        <v>68</v>
      </c>
      <c r="BB17" s="3"/>
      <c r="BC17" s="3"/>
      <c r="BD17" s="3"/>
      <c r="BE17" s="3"/>
      <c r="BF17" s="3"/>
      <c r="BG17" s="3"/>
      <c r="BH17" s="3"/>
    </row>
    <row r="18" spans="1:60" x14ac:dyDescent="0.35">
      <c r="A18" s="1">
        <v>45107</v>
      </c>
      <c r="B18" t="s">
        <v>1</v>
      </c>
      <c r="C18" t="s">
        <v>90</v>
      </c>
      <c r="D18" t="s">
        <v>127</v>
      </c>
      <c r="E18" t="s">
        <v>126</v>
      </c>
      <c r="F18" s="3">
        <v>8511</v>
      </c>
      <c r="G18" s="3">
        <v>202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>
        <v>202</v>
      </c>
      <c r="BB18" s="3"/>
      <c r="BC18" s="3"/>
      <c r="BD18" s="3"/>
      <c r="BE18" s="3"/>
      <c r="BF18" s="3"/>
      <c r="BG18" s="3"/>
      <c r="BH18" s="3"/>
    </row>
    <row r="19" spans="1:60" x14ac:dyDescent="0.35">
      <c r="A19" s="1">
        <v>45107</v>
      </c>
      <c r="B19" t="s">
        <v>1</v>
      </c>
      <c r="C19" t="s">
        <v>106</v>
      </c>
      <c r="D19" t="s">
        <v>129</v>
      </c>
      <c r="E19" t="s">
        <v>128</v>
      </c>
      <c r="F19" s="3">
        <v>1455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</row>
    <row r="20" spans="1:60" x14ac:dyDescent="0.35">
      <c r="A20" s="1">
        <v>45107</v>
      </c>
      <c r="B20" t="s">
        <v>1</v>
      </c>
      <c r="C20" t="s">
        <v>93</v>
      </c>
      <c r="D20" t="s">
        <v>131</v>
      </c>
      <c r="E20" t="s">
        <v>130</v>
      </c>
      <c r="F20" s="3">
        <v>780</v>
      </c>
      <c r="G20" s="3">
        <v>7</v>
      </c>
      <c r="H20" s="3"/>
      <c r="I20" s="3"/>
      <c r="J20" s="3"/>
      <c r="K20" s="3"/>
      <c r="L20" s="3"/>
      <c r="M20" s="3"/>
      <c r="N20" s="3"/>
      <c r="O20" s="3"/>
      <c r="P20" s="3">
        <v>1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>
        <v>7</v>
      </c>
      <c r="BB20" s="3"/>
      <c r="BC20" s="3"/>
      <c r="BD20" s="3"/>
      <c r="BE20" s="3"/>
      <c r="BF20" s="3"/>
      <c r="BG20" s="3"/>
      <c r="BH20" s="3"/>
    </row>
    <row r="21" spans="1:60" x14ac:dyDescent="0.35">
      <c r="A21" s="1">
        <v>45107</v>
      </c>
      <c r="B21" t="s">
        <v>1</v>
      </c>
      <c r="C21" t="s">
        <v>90</v>
      </c>
      <c r="D21" t="s">
        <v>133</v>
      </c>
      <c r="E21" t="s">
        <v>132</v>
      </c>
      <c r="F21" s="3">
        <v>13098</v>
      </c>
      <c r="G21" s="3">
        <v>6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>
        <v>6</v>
      </c>
      <c r="BF21" s="3"/>
      <c r="BG21" s="3"/>
      <c r="BH21" s="3"/>
    </row>
    <row r="22" spans="1:60" x14ac:dyDescent="0.35">
      <c r="A22" s="1">
        <v>45107</v>
      </c>
      <c r="B22" t="s">
        <v>1</v>
      </c>
      <c r="C22" t="s">
        <v>90</v>
      </c>
      <c r="D22" t="s">
        <v>135</v>
      </c>
      <c r="E22" t="s">
        <v>134</v>
      </c>
      <c r="F22" s="3">
        <v>14435</v>
      </c>
      <c r="G22" s="3">
        <v>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>
        <v>1</v>
      </c>
      <c r="BF22" s="3"/>
      <c r="BG22" s="3">
        <v>1</v>
      </c>
      <c r="BH22" s="3"/>
    </row>
    <row r="23" spans="1:60" x14ac:dyDescent="0.35">
      <c r="A23" s="1">
        <v>45107</v>
      </c>
      <c r="B23" t="s">
        <v>1</v>
      </c>
      <c r="C23" t="s">
        <v>90</v>
      </c>
      <c r="D23" t="s">
        <v>137</v>
      </c>
      <c r="E23" t="s">
        <v>136</v>
      </c>
      <c r="F23" s="3">
        <v>9023</v>
      </c>
      <c r="G23" s="3">
        <v>122</v>
      </c>
      <c r="H23" s="3">
        <v>77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>
        <v>46</v>
      </c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>
        <v>1</v>
      </c>
      <c r="AY23" s="3"/>
      <c r="AZ23" s="3"/>
      <c r="BA23" s="3">
        <v>3</v>
      </c>
      <c r="BB23" s="3"/>
      <c r="BC23" s="3"/>
      <c r="BD23" s="3"/>
      <c r="BE23" s="3">
        <v>2</v>
      </c>
      <c r="BF23" s="3"/>
      <c r="BG23" s="3"/>
      <c r="BH23" s="3"/>
    </row>
    <row r="24" spans="1:60" x14ac:dyDescent="0.35">
      <c r="A24" s="1">
        <v>45107</v>
      </c>
      <c r="B24" t="s">
        <v>1</v>
      </c>
      <c r="C24" t="s">
        <v>93</v>
      </c>
      <c r="D24" t="s">
        <v>139</v>
      </c>
      <c r="E24" t="s">
        <v>138</v>
      </c>
      <c r="F24" s="3">
        <v>534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</row>
    <row r="25" spans="1:60" x14ac:dyDescent="0.35">
      <c r="A25" s="1">
        <v>45107</v>
      </c>
      <c r="B25" t="s">
        <v>1</v>
      </c>
      <c r="C25" t="s">
        <v>90</v>
      </c>
      <c r="D25" t="s">
        <v>141</v>
      </c>
      <c r="E25" t="s">
        <v>140</v>
      </c>
      <c r="F25" s="3">
        <v>7185</v>
      </c>
      <c r="G25" s="3">
        <v>161</v>
      </c>
      <c r="H25" s="3">
        <v>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>
        <v>2</v>
      </c>
      <c r="AD25" s="3"/>
      <c r="AE25" s="3">
        <v>85</v>
      </c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>
        <v>2</v>
      </c>
      <c r="BB25" s="3"/>
      <c r="BC25" s="3"/>
      <c r="BD25" s="3"/>
      <c r="BE25" s="3">
        <v>2</v>
      </c>
      <c r="BF25" s="3"/>
      <c r="BG25" s="3"/>
      <c r="BH25" s="3"/>
    </row>
    <row r="26" spans="1:60" x14ac:dyDescent="0.35">
      <c r="A26" s="1">
        <v>45107</v>
      </c>
      <c r="B26" t="s">
        <v>1</v>
      </c>
      <c r="C26" t="s">
        <v>93</v>
      </c>
      <c r="D26" t="s">
        <v>143</v>
      </c>
      <c r="E26" t="s">
        <v>142</v>
      </c>
      <c r="F26" s="3">
        <v>4109</v>
      </c>
      <c r="G26" s="3">
        <v>1416</v>
      </c>
      <c r="H26" s="3"/>
      <c r="I26" s="3"/>
      <c r="J26" s="3"/>
      <c r="K26" s="3"/>
      <c r="L26" s="3"/>
      <c r="M26" s="3">
        <v>2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>
        <v>1414</v>
      </c>
    </row>
    <row r="27" spans="1:60" x14ac:dyDescent="0.35">
      <c r="A27" s="1">
        <v>45107</v>
      </c>
      <c r="B27" t="s">
        <v>1</v>
      </c>
      <c r="C27" t="s">
        <v>93</v>
      </c>
      <c r="D27" t="s">
        <v>145</v>
      </c>
      <c r="E27" t="s">
        <v>144</v>
      </c>
      <c r="F27" s="3">
        <v>3310</v>
      </c>
      <c r="G27" s="3">
        <v>17</v>
      </c>
      <c r="H27" s="3"/>
      <c r="I27" s="3"/>
      <c r="J27" s="3">
        <v>17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</row>
    <row r="28" spans="1:60" x14ac:dyDescent="0.35">
      <c r="A28" s="1">
        <v>45107</v>
      </c>
      <c r="B28" t="s">
        <v>1</v>
      </c>
      <c r="C28" t="s">
        <v>93</v>
      </c>
      <c r="D28" t="s">
        <v>147</v>
      </c>
      <c r="E28" t="s">
        <v>146</v>
      </c>
      <c r="F28" s="3">
        <v>663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</row>
    <row r="29" spans="1:60" x14ac:dyDescent="0.35">
      <c r="A29" s="1">
        <v>45107</v>
      </c>
      <c r="B29" t="s">
        <v>1</v>
      </c>
      <c r="C29" t="s">
        <v>93</v>
      </c>
      <c r="D29" t="s">
        <v>149</v>
      </c>
      <c r="E29" t="s">
        <v>148</v>
      </c>
      <c r="F29" s="3">
        <v>1121</v>
      </c>
      <c r="G29" s="3">
        <v>877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>
        <v>877</v>
      </c>
      <c r="U29" s="3">
        <v>876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</row>
    <row r="30" spans="1:60" x14ac:dyDescent="0.35">
      <c r="A30" s="1">
        <v>45107</v>
      </c>
      <c r="B30" t="s">
        <v>1</v>
      </c>
      <c r="C30" t="s">
        <v>90</v>
      </c>
      <c r="D30" t="s">
        <v>151</v>
      </c>
      <c r="E30" t="s">
        <v>150</v>
      </c>
      <c r="F30" s="3">
        <v>2511</v>
      </c>
      <c r="G30" s="3">
        <v>1399</v>
      </c>
      <c r="H30" s="3"/>
      <c r="I30" s="3"/>
      <c r="J30" s="3">
        <v>7</v>
      </c>
      <c r="K30" s="3"/>
      <c r="L30" s="3"/>
      <c r="M30" s="3"/>
      <c r="N30" s="3"/>
      <c r="O30" s="3"/>
      <c r="P30" s="3"/>
      <c r="Q30" s="3"/>
      <c r="R30" s="3"/>
      <c r="S30" s="3"/>
      <c r="T30" s="3">
        <v>1394</v>
      </c>
      <c r="U30" s="3">
        <v>1380</v>
      </c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</row>
    <row r="31" spans="1:60" x14ac:dyDescent="0.35">
      <c r="A31" s="1">
        <v>45107</v>
      </c>
      <c r="B31" t="s">
        <v>1</v>
      </c>
      <c r="C31" t="s">
        <v>90</v>
      </c>
      <c r="D31" t="s">
        <v>153</v>
      </c>
      <c r="E31" t="s">
        <v>152</v>
      </c>
      <c r="F31" s="3">
        <v>4685</v>
      </c>
      <c r="G31" s="3">
        <v>1713</v>
      </c>
      <c r="H31" s="3"/>
      <c r="I31" s="3">
        <v>290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>
        <v>1435</v>
      </c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>
        <v>1</v>
      </c>
      <c r="BB31" s="3"/>
      <c r="BC31" s="3"/>
      <c r="BD31" s="3"/>
      <c r="BE31" s="3"/>
      <c r="BF31" s="3"/>
      <c r="BG31" s="3"/>
      <c r="BH31" s="3"/>
    </row>
    <row r="32" spans="1:60" x14ac:dyDescent="0.35">
      <c r="A32" s="1">
        <v>45107</v>
      </c>
      <c r="B32" t="s">
        <v>1</v>
      </c>
      <c r="C32" t="s">
        <v>90</v>
      </c>
      <c r="D32" t="s">
        <v>155</v>
      </c>
      <c r="E32" t="s">
        <v>154</v>
      </c>
      <c r="F32" s="3">
        <v>2612</v>
      </c>
      <c r="G32" s="3">
        <v>1385</v>
      </c>
      <c r="H32" s="3"/>
      <c r="I32" s="3"/>
      <c r="J32" s="3"/>
      <c r="K32" s="3"/>
      <c r="L32" s="3"/>
      <c r="M32" s="3">
        <v>1384</v>
      </c>
      <c r="N32" s="3"/>
      <c r="O32" s="3"/>
      <c r="P32" s="3"/>
      <c r="Q32" s="3"/>
      <c r="R32" s="3">
        <v>2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>
        <v>1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</row>
    <row r="33" spans="1:60" x14ac:dyDescent="0.35">
      <c r="A33" s="1">
        <v>45107</v>
      </c>
      <c r="B33" t="s">
        <v>1</v>
      </c>
      <c r="C33" t="s">
        <v>106</v>
      </c>
      <c r="D33" t="s">
        <v>157</v>
      </c>
      <c r="E33" t="s">
        <v>156</v>
      </c>
      <c r="F33" s="3">
        <v>263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</row>
    <row r="34" spans="1:60" x14ac:dyDescent="0.35">
      <c r="A34" s="1">
        <v>45107</v>
      </c>
      <c r="B34" t="s">
        <v>1</v>
      </c>
      <c r="C34" t="s">
        <v>90</v>
      </c>
      <c r="D34" t="s">
        <v>159</v>
      </c>
      <c r="E34" t="s">
        <v>158</v>
      </c>
      <c r="F34" s="3">
        <v>6657</v>
      </c>
      <c r="G34" s="3">
        <v>81</v>
      </c>
      <c r="H34" s="3"/>
      <c r="I34" s="3"/>
      <c r="J34" s="3">
        <v>56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>
        <v>26</v>
      </c>
      <c r="BB34" s="3"/>
      <c r="BC34" s="3"/>
      <c r="BD34" s="3"/>
      <c r="BE34" s="3"/>
      <c r="BF34" s="3"/>
      <c r="BG34" s="3"/>
      <c r="BH34" s="3"/>
    </row>
    <row r="35" spans="1:60" x14ac:dyDescent="0.35">
      <c r="A35" s="1">
        <v>45107</v>
      </c>
      <c r="B35" t="s">
        <v>1</v>
      </c>
      <c r="C35" t="s">
        <v>93</v>
      </c>
      <c r="D35" t="s">
        <v>161</v>
      </c>
      <c r="E35" t="s">
        <v>160</v>
      </c>
      <c r="F35" s="3">
        <v>65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</row>
    <row r="36" spans="1:60" x14ac:dyDescent="0.35">
      <c r="A36" s="1">
        <v>45107</v>
      </c>
      <c r="B36" t="s">
        <v>1</v>
      </c>
      <c r="C36" t="s">
        <v>93</v>
      </c>
      <c r="D36" t="s">
        <v>163</v>
      </c>
      <c r="E36" t="s">
        <v>162</v>
      </c>
      <c r="F36" s="3">
        <v>1312</v>
      </c>
      <c r="G36" s="3">
        <v>39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>
        <v>39</v>
      </c>
      <c r="BB36" s="3"/>
      <c r="BC36" s="3"/>
      <c r="BD36" s="3"/>
      <c r="BE36" s="3"/>
      <c r="BF36" s="3"/>
      <c r="BG36" s="3"/>
      <c r="BH36" s="3"/>
    </row>
    <row r="37" spans="1:60" x14ac:dyDescent="0.35">
      <c r="A37" s="1">
        <v>45107</v>
      </c>
      <c r="B37" t="s">
        <v>1</v>
      </c>
      <c r="C37" t="s">
        <v>106</v>
      </c>
      <c r="D37" t="s">
        <v>165</v>
      </c>
      <c r="E37" t="s">
        <v>164</v>
      </c>
      <c r="F37" s="3">
        <v>950</v>
      </c>
      <c r="G37" s="3">
        <v>2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>
        <v>2</v>
      </c>
      <c r="BB37" s="3"/>
      <c r="BC37" s="3"/>
      <c r="BD37" s="3"/>
      <c r="BE37" s="3"/>
      <c r="BF37" s="3"/>
      <c r="BG37" s="3"/>
      <c r="BH37" s="3"/>
    </row>
    <row r="38" spans="1:60" x14ac:dyDescent="0.35">
      <c r="A38" s="1">
        <v>45107</v>
      </c>
      <c r="B38" t="s">
        <v>1</v>
      </c>
      <c r="C38" t="s">
        <v>90</v>
      </c>
      <c r="D38" t="s">
        <v>167</v>
      </c>
      <c r="E38" t="s">
        <v>166</v>
      </c>
      <c r="F38" s="3">
        <v>8257</v>
      </c>
      <c r="G38" s="3">
        <v>68</v>
      </c>
      <c r="H38" s="3">
        <v>54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>
        <v>14</v>
      </c>
      <c r="BB38" s="3"/>
      <c r="BC38" s="3"/>
      <c r="BD38" s="3"/>
      <c r="BE38" s="3"/>
      <c r="BF38" s="3"/>
      <c r="BG38" s="3"/>
      <c r="BH38" s="3"/>
    </row>
    <row r="39" spans="1:60" x14ac:dyDescent="0.35">
      <c r="A39" s="1">
        <v>45107</v>
      </c>
      <c r="B39" t="s">
        <v>1</v>
      </c>
      <c r="C39" t="s">
        <v>90</v>
      </c>
      <c r="D39" t="s">
        <v>169</v>
      </c>
      <c r="E39" t="s">
        <v>168</v>
      </c>
      <c r="F39" s="3">
        <v>514</v>
      </c>
      <c r="G39" s="3">
        <v>1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>
        <v>1</v>
      </c>
      <c r="BB39" s="3"/>
      <c r="BC39" s="3"/>
      <c r="BD39" s="3"/>
      <c r="BE39" s="3"/>
      <c r="BF39" s="3"/>
      <c r="BG39" s="3"/>
      <c r="BH39" s="3"/>
    </row>
    <row r="40" spans="1:60" x14ac:dyDescent="0.35">
      <c r="A40" s="1">
        <v>45107</v>
      </c>
      <c r="B40" t="s">
        <v>1</v>
      </c>
      <c r="C40" t="s">
        <v>93</v>
      </c>
      <c r="D40" t="s">
        <v>171</v>
      </c>
      <c r="E40" t="s">
        <v>170</v>
      </c>
      <c r="F40" s="3">
        <v>1715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</row>
    <row r="41" spans="1:60" x14ac:dyDescent="0.35">
      <c r="A41" s="1">
        <v>45107</v>
      </c>
      <c r="B41" t="s">
        <v>1</v>
      </c>
      <c r="C41" t="s">
        <v>90</v>
      </c>
      <c r="D41" t="s">
        <v>173</v>
      </c>
      <c r="E41" t="s">
        <v>172</v>
      </c>
      <c r="F41" s="3">
        <v>3321</v>
      </c>
      <c r="G41" s="3">
        <v>154</v>
      </c>
      <c r="H41" s="3">
        <v>6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>
        <v>14</v>
      </c>
      <c r="AZ41" s="3"/>
      <c r="BA41" s="3">
        <v>136</v>
      </c>
      <c r="BB41" s="3"/>
      <c r="BC41" s="3"/>
      <c r="BD41" s="3"/>
      <c r="BE41" s="3"/>
      <c r="BF41" s="3"/>
      <c r="BG41" s="3"/>
      <c r="BH41" s="3"/>
    </row>
    <row r="42" spans="1:60" x14ac:dyDescent="0.35">
      <c r="A42" s="1">
        <v>45107</v>
      </c>
      <c r="B42" t="s">
        <v>1</v>
      </c>
      <c r="C42" t="s">
        <v>93</v>
      </c>
      <c r="D42" t="s">
        <v>175</v>
      </c>
      <c r="E42" t="s">
        <v>174</v>
      </c>
      <c r="F42" s="3">
        <v>476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</row>
    <row r="43" spans="1:60" x14ac:dyDescent="0.35">
      <c r="A43" s="1">
        <v>45107</v>
      </c>
      <c r="B43" t="s">
        <v>1</v>
      </c>
      <c r="C43" t="s">
        <v>90</v>
      </c>
      <c r="D43" t="s">
        <v>177</v>
      </c>
      <c r="E43" t="s">
        <v>176</v>
      </c>
      <c r="F43" s="3">
        <v>5789</v>
      </c>
      <c r="G43" s="3">
        <v>568</v>
      </c>
      <c r="H43" s="3">
        <v>567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>
        <v>1</v>
      </c>
      <c r="BF43" s="3"/>
      <c r="BG43" s="3"/>
      <c r="BH43" s="3"/>
    </row>
    <row r="44" spans="1:60" x14ac:dyDescent="0.35">
      <c r="A44" s="1">
        <v>45107</v>
      </c>
      <c r="B44" t="s">
        <v>1</v>
      </c>
      <c r="C44" t="s">
        <v>93</v>
      </c>
      <c r="D44" t="s">
        <v>179</v>
      </c>
      <c r="E44" t="s">
        <v>178</v>
      </c>
      <c r="F44" s="3">
        <v>1175</v>
      </c>
      <c r="G44" s="3">
        <v>562</v>
      </c>
      <c r="H44" s="3">
        <v>487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>
        <v>11</v>
      </c>
      <c r="BB44" s="3"/>
      <c r="BC44" s="3"/>
      <c r="BD44" s="3">
        <v>75</v>
      </c>
      <c r="BE44" s="3"/>
      <c r="BF44" s="3"/>
      <c r="BG44" s="3"/>
      <c r="BH44" s="3"/>
    </row>
    <row r="45" spans="1:60" x14ac:dyDescent="0.35">
      <c r="A45" s="1">
        <v>45107</v>
      </c>
      <c r="B45" t="s">
        <v>1</v>
      </c>
      <c r="C45" t="s">
        <v>180</v>
      </c>
      <c r="D45" t="s">
        <v>182</v>
      </c>
      <c r="E45" t="s">
        <v>181</v>
      </c>
      <c r="F45" s="3">
        <v>1071</v>
      </c>
      <c r="G45" s="3">
        <v>694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>
        <v>1</v>
      </c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>
        <v>694</v>
      </c>
      <c r="BC45" s="3"/>
      <c r="BD45" s="3"/>
      <c r="BE45" s="3"/>
      <c r="BF45" s="3"/>
      <c r="BG45" s="3"/>
      <c r="BH45" s="3"/>
    </row>
    <row r="46" spans="1:60" x14ac:dyDescent="0.35">
      <c r="A46" s="1">
        <v>45107</v>
      </c>
      <c r="B46" t="s">
        <v>1</v>
      </c>
      <c r="C46" t="s">
        <v>90</v>
      </c>
      <c r="D46" t="s">
        <v>184</v>
      </c>
      <c r="E46" t="s">
        <v>183</v>
      </c>
      <c r="F46" s="3">
        <v>9150</v>
      </c>
      <c r="G46" s="3">
        <v>2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>
        <v>1</v>
      </c>
      <c r="BF46" s="3"/>
      <c r="BG46" s="3">
        <v>1</v>
      </c>
      <c r="BH46" s="3"/>
    </row>
    <row r="47" spans="1:60" x14ac:dyDescent="0.35">
      <c r="A47" s="1">
        <v>45107</v>
      </c>
      <c r="B47" t="s">
        <v>1</v>
      </c>
      <c r="C47" t="s">
        <v>106</v>
      </c>
      <c r="D47" t="s">
        <v>186</v>
      </c>
      <c r="E47" t="s">
        <v>185</v>
      </c>
      <c r="F47" s="3">
        <v>627</v>
      </c>
      <c r="G47" s="3">
        <v>1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>
        <v>1</v>
      </c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</row>
    <row r="48" spans="1:60" x14ac:dyDescent="0.35">
      <c r="A48" s="1">
        <v>45107</v>
      </c>
      <c r="B48" t="s">
        <v>1</v>
      </c>
      <c r="C48" t="s">
        <v>90</v>
      </c>
      <c r="D48" t="s">
        <v>188</v>
      </c>
      <c r="E48" t="s">
        <v>187</v>
      </c>
      <c r="F48" s="3">
        <v>7983</v>
      </c>
      <c r="G48" s="3">
        <v>24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>
        <v>8</v>
      </c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>
        <v>8</v>
      </c>
      <c r="BB48" s="3"/>
      <c r="BC48" s="3"/>
      <c r="BD48" s="3"/>
      <c r="BE48" s="3"/>
      <c r="BF48" s="3"/>
      <c r="BG48" s="3"/>
      <c r="BH48" s="3">
        <v>8</v>
      </c>
    </row>
    <row r="49" spans="1:60" x14ac:dyDescent="0.35">
      <c r="A49" s="1">
        <v>45107</v>
      </c>
      <c r="B49" t="s">
        <v>1</v>
      </c>
      <c r="C49" t="s">
        <v>93</v>
      </c>
      <c r="D49" t="s">
        <v>190</v>
      </c>
      <c r="E49" t="s">
        <v>189</v>
      </c>
      <c r="F49" s="3">
        <v>2577</v>
      </c>
      <c r="G49" s="3">
        <v>17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>
        <v>17</v>
      </c>
      <c r="BB49" s="3"/>
      <c r="BC49" s="3"/>
      <c r="BD49" s="3"/>
      <c r="BE49" s="3"/>
      <c r="BF49" s="3"/>
      <c r="BG49" s="3"/>
      <c r="BH49" s="3"/>
    </row>
    <row r="50" spans="1:60" x14ac:dyDescent="0.35">
      <c r="A50" s="1">
        <v>45107</v>
      </c>
      <c r="B50" t="s">
        <v>1</v>
      </c>
      <c r="C50" t="s">
        <v>90</v>
      </c>
      <c r="D50" t="s">
        <v>192</v>
      </c>
      <c r="E50" t="s">
        <v>191</v>
      </c>
      <c r="F50" s="3">
        <v>2171</v>
      </c>
      <c r="G50" s="3">
        <v>1468</v>
      </c>
      <c r="H50" s="3"/>
      <c r="I50" s="3"/>
      <c r="J50" s="3"/>
      <c r="K50" s="3"/>
      <c r="L50" s="3"/>
      <c r="M50" s="3"/>
      <c r="N50" s="3">
        <v>2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>
        <v>1468</v>
      </c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>
        <v>12</v>
      </c>
      <c r="BB50" s="3"/>
      <c r="BC50" s="3"/>
      <c r="BD50" s="3"/>
      <c r="BE50" s="3"/>
      <c r="BF50" s="3"/>
      <c r="BG50" s="3"/>
      <c r="BH50" s="3"/>
    </row>
    <row r="51" spans="1:60" x14ac:dyDescent="0.35">
      <c r="A51" s="1">
        <v>45107</v>
      </c>
      <c r="B51" t="s">
        <v>1</v>
      </c>
      <c r="C51" t="s">
        <v>93</v>
      </c>
      <c r="D51" t="s">
        <v>194</v>
      </c>
      <c r="E51" t="s">
        <v>193</v>
      </c>
      <c r="F51" s="3">
        <v>572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</row>
    <row r="52" spans="1:60" x14ac:dyDescent="0.35">
      <c r="A52" s="1">
        <v>45107</v>
      </c>
      <c r="B52" t="s">
        <v>1</v>
      </c>
      <c r="C52" t="s">
        <v>90</v>
      </c>
      <c r="D52" t="s">
        <v>196</v>
      </c>
      <c r="E52" t="s">
        <v>195</v>
      </c>
      <c r="F52" s="3">
        <v>3202</v>
      </c>
      <c r="G52" s="3">
        <v>296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>
        <v>21</v>
      </c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>
        <v>278</v>
      </c>
      <c r="BB52" s="3"/>
      <c r="BC52" s="3"/>
      <c r="BD52" s="3"/>
      <c r="BE52" s="3"/>
      <c r="BF52" s="3"/>
      <c r="BG52" s="3"/>
      <c r="BH52" s="3"/>
    </row>
    <row r="53" spans="1:60" x14ac:dyDescent="0.35">
      <c r="A53" s="1">
        <v>45107</v>
      </c>
      <c r="B53" t="s">
        <v>1</v>
      </c>
      <c r="C53" t="s">
        <v>93</v>
      </c>
      <c r="D53" t="s">
        <v>198</v>
      </c>
      <c r="E53" t="s">
        <v>197</v>
      </c>
      <c r="F53" s="3">
        <v>4865</v>
      </c>
      <c r="G53" s="3">
        <v>242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>
        <v>242</v>
      </c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</row>
    <row r="54" spans="1:60" x14ac:dyDescent="0.35">
      <c r="A54" s="1">
        <v>45107</v>
      </c>
      <c r="B54" t="s">
        <v>1</v>
      </c>
      <c r="C54" t="s">
        <v>93</v>
      </c>
      <c r="D54" t="s">
        <v>200</v>
      </c>
      <c r="E54" t="s">
        <v>199</v>
      </c>
      <c r="F54" s="3">
        <v>390</v>
      </c>
      <c r="G54" s="3">
        <v>5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>
        <v>5</v>
      </c>
      <c r="BB54" s="3"/>
      <c r="BC54" s="3"/>
      <c r="BD54" s="3"/>
      <c r="BE54" s="3"/>
      <c r="BF54" s="3"/>
      <c r="BG54" s="3"/>
      <c r="BH54" s="3"/>
    </row>
    <row r="55" spans="1:60" x14ac:dyDescent="0.35">
      <c r="A55" s="1">
        <v>45107</v>
      </c>
      <c r="B55" t="s">
        <v>1</v>
      </c>
      <c r="C55" t="s">
        <v>90</v>
      </c>
      <c r="D55" t="s">
        <v>202</v>
      </c>
      <c r="E55" t="s">
        <v>201</v>
      </c>
      <c r="F55" s="3">
        <v>8772</v>
      </c>
      <c r="G55" s="3">
        <v>1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>
        <v>1</v>
      </c>
      <c r="BB55" s="3"/>
      <c r="BC55" s="3"/>
      <c r="BD55" s="3"/>
      <c r="BE55" s="3"/>
      <c r="BF55" s="3"/>
      <c r="BG55" s="3"/>
      <c r="BH55" s="3"/>
    </row>
    <row r="56" spans="1:60" x14ac:dyDescent="0.35">
      <c r="A56" s="1">
        <v>45107</v>
      </c>
      <c r="B56" t="s">
        <v>1</v>
      </c>
      <c r="C56" t="s">
        <v>90</v>
      </c>
      <c r="D56" t="s">
        <v>204</v>
      </c>
      <c r="E56" t="s">
        <v>203</v>
      </c>
      <c r="F56" s="3">
        <v>3901</v>
      </c>
      <c r="G56" s="3">
        <v>3894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>
        <v>3894</v>
      </c>
      <c r="U56" s="3">
        <v>3869</v>
      </c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>
        <v>3538</v>
      </c>
      <c r="BA56" s="3"/>
      <c r="BB56" s="3"/>
      <c r="BC56" s="3"/>
      <c r="BD56" s="3"/>
      <c r="BE56" s="3"/>
      <c r="BF56" s="3"/>
      <c r="BG56" s="3"/>
      <c r="BH56" s="3"/>
    </row>
    <row r="57" spans="1:60" x14ac:dyDescent="0.35">
      <c r="A57" s="1">
        <v>45107</v>
      </c>
      <c r="B57" t="s">
        <v>1</v>
      </c>
      <c r="C57" t="s">
        <v>117</v>
      </c>
      <c r="D57" t="s">
        <v>206</v>
      </c>
      <c r="E57" t="s">
        <v>205</v>
      </c>
      <c r="F57" s="3">
        <v>3679</v>
      </c>
      <c r="G57" s="3">
        <v>1526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>
        <v>1</v>
      </c>
      <c r="AJ57" s="3"/>
      <c r="AK57" s="3"/>
      <c r="AL57" s="3"/>
      <c r="AM57" s="3"/>
      <c r="AN57" s="3"/>
      <c r="AO57" s="3"/>
      <c r="AP57" s="3"/>
      <c r="AQ57" s="3">
        <v>1522</v>
      </c>
      <c r="AR57" s="3"/>
      <c r="AS57" s="3"/>
      <c r="AT57" s="3">
        <v>8</v>
      </c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</row>
    <row r="58" spans="1:60" x14ac:dyDescent="0.35">
      <c r="A58" s="1">
        <v>45107</v>
      </c>
      <c r="B58" t="s">
        <v>1</v>
      </c>
      <c r="C58" t="s">
        <v>90</v>
      </c>
      <c r="D58" t="s">
        <v>208</v>
      </c>
      <c r="E58" t="s">
        <v>207</v>
      </c>
      <c r="F58" s="3">
        <v>1104</v>
      </c>
      <c r="G58" s="3">
        <v>403</v>
      </c>
      <c r="H58" s="3"/>
      <c r="I58" s="3">
        <v>403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</row>
    <row r="59" spans="1:60" x14ac:dyDescent="0.35">
      <c r="A59" s="1">
        <v>45107</v>
      </c>
      <c r="B59" t="s">
        <v>1</v>
      </c>
      <c r="C59" t="s">
        <v>93</v>
      </c>
      <c r="D59" t="s">
        <v>210</v>
      </c>
      <c r="E59" t="s">
        <v>209</v>
      </c>
      <c r="F59" s="3">
        <v>268</v>
      </c>
      <c r="G59" s="3">
        <v>1</v>
      </c>
      <c r="H59" s="3"/>
      <c r="I59" s="3"/>
      <c r="J59" s="3"/>
      <c r="K59" s="3"/>
      <c r="L59" s="3"/>
      <c r="M59" s="3"/>
      <c r="N59" s="3">
        <v>1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</row>
    <row r="60" spans="1:60" x14ac:dyDescent="0.35">
      <c r="A60" s="1">
        <v>45107</v>
      </c>
      <c r="B60" t="s">
        <v>1</v>
      </c>
      <c r="C60" t="s">
        <v>90</v>
      </c>
      <c r="D60" t="s">
        <v>212</v>
      </c>
      <c r="E60" t="s">
        <v>211</v>
      </c>
      <c r="F60" s="3">
        <v>15939</v>
      </c>
      <c r="G60" s="3">
        <v>4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>
        <v>1</v>
      </c>
      <c r="BF60" s="3"/>
      <c r="BG60" s="3">
        <v>3</v>
      </c>
      <c r="BH60" s="3"/>
    </row>
    <row r="61" spans="1:60" x14ac:dyDescent="0.35">
      <c r="A61" s="1">
        <v>45107</v>
      </c>
      <c r="B61" t="s">
        <v>1</v>
      </c>
      <c r="C61" t="s">
        <v>93</v>
      </c>
      <c r="D61" t="s">
        <v>214</v>
      </c>
      <c r="E61" t="s">
        <v>213</v>
      </c>
      <c r="F61" s="3">
        <v>3235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</row>
    <row r="62" spans="1:60" x14ac:dyDescent="0.35">
      <c r="A62" s="1">
        <v>45107</v>
      </c>
      <c r="B62" t="s">
        <v>1</v>
      </c>
      <c r="C62" t="s">
        <v>117</v>
      </c>
      <c r="D62" t="s">
        <v>216</v>
      </c>
      <c r="E62" t="s">
        <v>215</v>
      </c>
      <c r="F62" s="3">
        <v>4932</v>
      </c>
      <c r="G62" s="3">
        <v>1251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>
        <v>1251</v>
      </c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</row>
    <row r="63" spans="1:60" x14ac:dyDescent="0.35">
      <c r="A63" s="1">
        <v>45107</v>
      </c>
      <c r="B63" t="s">
        <v>1</v>
      </c>
      <c r="C63" t="s">
        <v>93</v>
      </c>
      <c r="D63" t="s">
        <v>218</v>
      </c>
      <c r="E63" t="s">
        <v>217</v>
      </c>
      <c r="F63" s="3">
        <v>3278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</row>
    <row r="64" spans="1:60" x14ac:dyDescent="0.35">
      <c r="A64" s="1">
        <v>45107</v>
      </c>
      <c r="B64" t="s">
        <v>1</v>
      </c>
      <c r="C64" t="s">
        <v>106</v>
      </c>
      <c r="D64" t="s">
        <v>220</v>
      </c>
      <c r="E64" t="s">
        <v>219</v>
      </c>
      <c r="F64" s="3">
        <v>4511</v>
      </c>
      <c r="G64" s="3">
        <v>100</v>
      </c>
      <c r="H64" s="3"/>
      <c r="I64" s="3"/>
      <c r="J64" s="3">
        <v>94</v>
      </c>
      <c r="K64" s="3"/>
      <c r="L64" s="3"/>
      <c r="M64" s="3"/>
      <c r="N64" s="3"/>
      <c r="O64" s="3"/>
      <c r="P64" s="3"/>
      <c r="Q64" s="3">
        <v>5</v>
      </c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>
        <v>3</v>
      </c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>
        <v>1</v>
      </c>
      <c r="BH64" s="3"/>
    </row>
    <row r="65" spans="1:60" x14ac:dyDescent="0.35">
      <c r="A65" s="1">
        <v>45107</v>
      </c>
      <c r="B65" t="s">
        <v>1</v>
      </c>
      <c r="C65" t="s">
        <v>93</v>
      </c>
      <c r="D65" t="s">
        <v>222</v>
      </c>
      <c r="E65" t="s">
        <v>221</v>
      </c>
      <c r="F65" s="3">
        <v>21913</v>
      </c>
      <c r="G65" s="3">
        <v>24</v>
      </c>
      <c r="H65" s="3">
        <v>20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>
        <v>2</v>
      </c>
      <c r="BB65" s="3"/>
      <c r="BC65" s="3"/>
      <c r="BD65" s="3"/>
      <c r="BE65" s="3">
        <v>1</v>
      </c>
      <c r="BF65" s="3"/>
      <c r="BG65" s="3">
        <v>1</v>
      </c>
      <c r="BH65" s="3"/>
    </row>
    <row r="66" spans="1:60" x14ac:dyDescent="0.35">
      <c r="A66" s="1">
        <v>45107</v>
      </c>
      <c r="B66" t="s">
        <v>1</v>
      </c>
      <c r="C66" t="s">
        <v>106</v>
      </c>
      <c r="D66" t="s">
        <v>224</v>
      </c>
      <c r="E66" t="s">
        <v>223</v>
      </c>
      <c r="F66" s="3">
        <v>4513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</row>
    <row r="67" spans="1:60" x14ac:dyDescent="0.35">
      <c r="A67" s="1">
        <v>45107</v>
      </c>
      <c r="B67" t="s">
        <v>1</v>
      </c>
      <c r="C67" t="s">
        <v>106</v>
      </c>
      <c r="D67" t="s">
        <v>226</v>
      </c>
      <c r="E67" t="s">
        <v>225</v>
      </c>
      <c r="F67" s="3">
        <v>296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</row>
    <row r="68" spans="1:60" x14ac:dyDescent="0.35">
      <c r="A68" s="1">
        <v>45107</v>
      </c>
      <c r="B68" t="s">
        <v>1</v>
      </c>
      <c r="C68" t="s">
        <v>90</v>
      </c>
      <c r="D68" t="s">
        <v>228</v>
      </c>
      <c r="E68" t="s">
        <v>227</v>
      </c>
      <c r="F68" s="3">
        <v>3192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</row>
    <row r="69" spans="1:60" x14ac:dyDescent="0.35">
      <c r="A69" s="1">
        <v>45107</v>
      </c>
      <c r="B69" t="s">
        <v>1</v>
      </c>
      <c r="C69" t="s">
        <v>90</v>
      </c>
      <c r="D69" t="s">
        <v>230</v>
      </c>
      <c r="E69" t="s">
        <v>229</v>
      </c>
      <c r="F69" s="3">
        <v>28167</v>
      </c>
      <c r="G69" s="3">
        <v>689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>
        <v>508</v>
      </c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>
        <v>180</v>
      </c>
      <c r="AZ69" s="3"/>
      <c r="BA69" s="3"/>
      <c r="BB69" s="3"/>
      <c r="BC69" s="3"/>
      <c r="BD69" s="3"/>
      <c r="BE69" s="3"/>
      <c r="BF69" s="3"/>
      <c r="BG69" s="3">
        <v>1</v>
      </c>
      <c r="BH69" s="3"/>
    </row>
    <row r="70" spans="1:60" x14ac:dyDescent="0.35">
      <c r="A70" s="1">
        <v>45107</v>
      </c>
      <c r="B70" t="s">
        <v>1</v>
      </c>
      <c r="C70" t="s">
        <v>106</v>
      </c>
      <c r="D70" t="s">
        <v>232</v>
      </c>
      <c r="E70" t="s">
        <v>231</v>
      </c>
      <c r="F70" s="3">
        <v>1638</v>
      </c>
      <c r="G70" s="3">
        <v>23</v>
      </c>
      <c r="H70" s="3"/>
      <c r="I70" s="3"/>
      <c r="J70" s="3">
        <v>23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</row>
    <row r="71" spans="1:60" x14ac:dyDescent="0.35">
      <c r="A71" s="1">
        <v>45107</v>
      </c>
      <c r="B71" t="s">
        <v>1</v>
      </c>
      <c r="C71" t="s">
        <v>106</v>
      </c>
      <c r="D71" t="s">
        <v>234</v>
      </c>
      <c r="E71" t="s">
        <v>233</v>
      </c>
      <c r="F71" s="3">
        <v>243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</row>
    <row r="72" spans="1:60" x14ac:dyDescent="0.35">
      <c r="A72" s="1">
        <v>45107</v>
      </c>
      <c r="B72" t="s">
        <v>1</v>
      </c>
      <c r="C72" t="s">
        <v>90</v>
      </c>
      <c r="D72" t="s">
        <v>236</v>
      </c>
      <c r="E72" t="s">
        <v>235</v>
      </c>
      <c r="F72" s="3">
        <v>3069</v>
      </c>
      <c r="G72" s="3">
        <v>613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>
        <v>613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</row>
    <row r="73" spans="1:60" x14ac:dyDescent="0.35">
      <c r="A73" s="1">
        <v>45107</v>
      </c>
      <c r="B73" t="s">
        <v>1</v>
      </c>
      <c r="C73" t="s">
        <v>93</v>
      </c>
      <c r="D73" t="s">
        <v>238</v>
      </c>
      <c r="E73" t="s">
        <v>237</v>
      </c>
      <c r="F73" s="3">
        <v>360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</row>
    <row r="74" spans="1:60" x14ac:dyDescent="0.35">
      <c r="A74" s="1">
        <v>45107</v>
      </c>
      <c r="B74" t="s">
        <v>1</v>
      </c>
      <c r="C74" t="s">
        <v>106</v>
      </c>
      <c r="D74" t="s">
        <v>240</v>
      </c>
      <c r="E74" t="s">
        <v>239</v>
      </c>
      <c r="F74" s="3">
        <v>1123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</row>
    <row r="75" spans="1:60" x14ac:dyDescent="0.35">
      <c r="A75" s="1">
        <v>45107</v>
      </c>
      <c r="B75" t="s">
        <v>1</v>
      </c>
      <c r="C75" t="s">
        <v>93</v>
      </c>
      <c r="D75" t="s">
        <v>242</v>
      </c>
      <c r="E75" t="s">
        <v>241</v>
      </c>
      <c r="F75" s="3">
        <v>510</v>
      </c>
      <c r="G75" s="3">
        <v>2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>
        <v>2</v>
      </c>
      <c r="BB75" s="3"/>
      <c r="BC75" s="3"/>
      <c r="BD75" s="3"/>
      <c r="BE75" s="3"/>
      <c r="BF75" s="3"/>
      <c r="BG75" s="3"/>
      <c r="BH75" s="3"/>
    </row>
    <row r="76" spans="1:60" x14ac:dyDescent="0.35">
      <c r="A76" s="1">
        <v>45107</v>
      </c>
      <c r="B76" t="s">
        <v>1</v>
      </c>
      <c r="C76" t="s">
        <v>93</v>
      </c>
      <c r="D76" t="s">
        <v>244</v>
      </c>
      <c r="E76" t="s">
        <v>243</v>
      </c>
      <c r="F76" s="3">
        <v>1773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</row>
    <row r="77" spans="1:60" x14ac:dyDescent="0.35">
      <c r="A77" s="1">
        <v>45107</v>
      </c>
      <c r="B77" t="s">
        <v>1</v>
      </c>
      <c r="C77" t="s">
        <v>90</v>
      </c>
      <c r="D77" t="s">
        <v>246</v>
      </c>
      <c r="E77" t="s">
        <v>245</v>
      </c>
      <c r="F77" s="3">
        <v>22180</v>
      </c>
      <c r="G77" s="3">
        <v>2838</v>
      </c>
      <c r="H77" s="3">
        <v>40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>
        <v>2790</v>
      </c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>
        <v>1</v>
      </c>
      <c r="AW77" s="3"/>
      <c r="AX77" s="3"/>
      <c r="AY77" s="3"/>
      <c r="AZ77" s="3"/>
      <c r="BA77" s="3">
        <v>1</v>
      </c>
      <c r="BB77" s="3"/>
      <c r="BC77" s="3"/>
      <c r="BD77" s="3"/>
      <c r="BE77" s="3"/>
      <c r="BF77" s="3"/>
      <c r="BG77" s="3">
        <v>7</v>
      </c>
      <c r="BH77" s="3"/>
    </row>
    <row r="78" spans="1:60" x14ac:dyDescent="0.35">
      <c r="A78" s="1">
        <v>45107</v>
      </c>
      <c r="B78" t="s">
        <v>1</v>
      </c>
      <c r="C78" t="s">
        <v>90</v>
      </c>
      <c r="D78" t="s">
        <v>248</v>
      </c>
      <c r="E78" t="s">
        <v>247</v>
      </c>
      <c r="F78" s="3">
        <v>1440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</row>
    <row r="79" spans="1:60" x14ac:dyDescent="0.35">
      <c r="A79" s="1">
        <v>45107</v>
      </c>
      <c r="B79" t="s">
        <v>1</v>
      </c>
      <c r="C79" t="s">
        <v>90</v>
      </c>
      <c r="D79" t="s">
        <v>250</v>
      </c>
      <c r="E79" t="s">
        <v>249</v>
      </c>
      <c r="F79" s="3">
        <v>20622</v>
      </c>
      <c r="G79" s="3">
        <v>29</v>
      </c>
      <c r="H79" s="3">
        <v>1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>
        <v>1</v>
      </c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>
        <v>1</v>
      </c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>
        <v>2</v>
      </c>
      <c r="BF79" s="3"/>
      <c r="BG79" s="3">
        <v>25</v>
      </c>
      <c r="BH79" s="3"/>
    </row>
    <row r="80" spans="1:60" x14ac:dyDescent="0.35">
      <c r="A80" s="1">
        <v>45107</v>
      </c>
      <c r="B80" t="s">
        <v>1</v>
      </c>
      <c r="C80" t="s">
        <v>90</v>
      </c>
      <c r="D80" t="s">
        <v>252</v>
      </c>
      <c r="E80" t="s">
        <v>251</v>
      </c>
      <c r="F80" s="3">
        <v>21185</v>
      </c>
      <c r="G80" s="3">
        <v>1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>
        <v>1</v>
      </c>
      <c r="BH80" s="3"/>
    </row>
    <row r="81" spans="1:60" x14ac:dyDescent="0.35">
      <c r="A81" s="1">
        <v>45107</v>
      </c>
      <c r="B81" t="s">
        <v>1</v>
      </c>
      <c r="C81" t="s">
        <v>90</v>
      </c>
      <c r="D81" t="s">
        <v>254</v>
      </c>
      <c r="E81" t="s">
        <v>253</v>
      </c>
      <c r="F81" s="3">
        <v>2210</v>
      </c>
      <c r="G81" s="3">
        <v>89</v>
      </c>
      <c r="H81" s="3"/>
      <c r="I81" s="3"/>
      <c r="J81" s="3"/>
      <c r="K81" s="3"/>
      <c r="L81" s="3">
        <v>2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>
        <v>1</v>
      </c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>
        <v>8</v>
      </c>
      <c r="BF81" s="3"/>
      <c r="BG81" s="3">
        <v>81</v>
      </c>
      <c r="BH81" s="3"/>
    </row>
    <row r="82" spans="1:60" x14ac:dyDescent="0.35">
      <c r="A82" s="1">
        <v>45107</v>
      </c>
      <c r="B82" t="s">
        <v>1</v>
      </c>
      <c r="C82" t="s">
        <v>93</v>
      </c>
      <c r="D82" t="s">
        <v>256</v>
      </c>
      <c r="E82" t="s">
        <v>255</v>
      </c>
      <c r="F82" s="3">
        <v>6660</v>
      </c>
      <c r="G82" s="3">
        <v>231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>
        <v>231</v>
      </c>
      <c r="BB82" s="3"/>
      <c r="BC82" s="3"/>
      <c r="BD82" s="3"/>
      <c r="BE82" s="3"/>
      <c r="BF82" s="3"/>
      <c r="BG82" s="3"/>
      <c r="BH82" s="3"/>
    </row>
    <row r="83" spans="1:60" x14ac:dyDescent="0.35">
      <c r="A83" s="1">
        <v>45107</v>
      </c>
      <c r="B83" t="s">
        <v>1</v>
      </c>
      <c r="C83" t="s">
        <v>93</v>
      </c>
      <c r="D83" t="s">
        <v>258</v>
      </c>
      <c r="E83" t="s">
        <v>257</v>
      </c>
      <c r="F83" s="3">
        <v>208</v>
      </c>
      <c r="G83" s="3">
        <v>2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>
        <v>2</v>
      </c>
      <c r="BB83" s="3"/>
      <c r="BC83" s="3"/>
      <c r="BD83" s="3"/>
      <c r="BE83" s="3"/>
      <c r="BF83" s="3"/>
      <c r="BG83" s="3"/>
      <c r="BH83" s="3"/>
    </row>
    <row r="84" spans="1:60" x14ac:dyDescent="0.35">
      <c r="A84" s="1">
        <v>45107</v>
      </c>
      <c r="B84" t="s">
        <v>1</v>
      </c>
      <c r="C84" t="s">
        <v>106</v>
      </c>
      <c r="D84" t="s">
        <v>260</v>
      </c>
      <c r="E84" t="s">
        <v>259</v>
      </c>
      <c r="F84" s="3">
        <v>360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</row>
    <row r="85" spans="1:60" x14ac:dyDescent="0.35">
      <c r="A85" s="1">
        <v>45107</v>
      </c>
      <c r="B85" t="s">
        <v>1</v>
      </c>
      <c r="C85" t="s">
        <v>93</v>
      </c>
      <c r="D85" t="s">
        <v>262</v>
      </c>
      <c r="E85" t="s">
        <v>261</v>
      </c>
      <c r="F85" s="3">
        <v>2956</v>
      </c>
      <c r="G85" s="3">
        <v>8</v>
      </c>
      <c r="H85" s="3"/>
      <c r="I85" s="3"/>
      <c r="J85" s="3">
        <v>3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>
        <v>5</v>
      </c>
      <c r="BB85" s="3"/>
      <c r="BC85" s="3"/>
      <c r="BD85" s="3"/>
      <c r="BE85" s="3"/>
      <c r="BF85" s="3"/>
      <c r="BG85" s="3"/>
      <c r="BH85" s="3"/>
    </row>
    <row r="86" spans="1:60" x14ac:dyDescent="0.35">
      <c r="A86" s="1">
        <v>45107</v>
      </c>
      <c r="B86" t="s">
        <v>1</v>
      </c>
      <c r="C86" t="s">
        <v>90</v>
      </c>
      <c r="D86" t="s">
        <v>264</v>
      </c>
      <c r="E86" t="s">
        <v>263</v>
      </c>
      <c r="F86" s="3">
        <v>43006</v>
      </c>
      <c r="G86" s="3">
        <v>11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>
        <v>1</v>
      </c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>
        <v>2</v>
      </c>
      <c r="BF86" s="3"/>
      <c r="BG86" s="3">
        <v>8</v>
      </c>
      <c r="BH86" s="3"/>
    </row>
    <row r="87" spans="1:60" x14ac:dyDescent="0.35">
      <c r="A87" s="1">
        <v>45107</v>
      </c>
      <c r="B87" t="s">
        <v>1</v>
      </c>
      <c r="C87" t="s">
        <v>90</v>
      </c>
      <c r="D87" t="s">
        <v>266</v>
      </c>
      <c r="E87" t="s">
        <v>265</v>
      </c>
      <c r="F87" s="3">
        <v>1043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</row>
    <row r="88" spans="1:60" x14ac:dyDescent="0.35">
      <c r="A88" s="1">
        <v>45107</v>
      </c>
      <c r="B88" t="s">
        <v>1</v>
      </c>
      <c r="C88" t="s">
        <v>90</v>
      </c>
      <c r="D88" t="s">
        <v>268</v>
      </c>
      <c r="E88" t="s">
        <v>267</v>
      </c>
      <c r="F88" s="3">
        <v>27877</v>
      </c>
      <c r="G88" s="3">
        <v>6586</v>
      </c>
      <c r="H88" s="3">
        <v>6578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>
        <v>3</v>
      </c>
      <c r="BB88" s="3"/>
      <c r="BC88" s="3"/>
      <c r="BD88" s="3"/>
      <c r="BE88" s="3">
        <v>7</v>
      </c>
      <c r="BF88" s="3"/>
      <c r="BG88" s="3"/>
      <c r="BH88" s="3"/>
    </row>
    <row r="89" spans="1:60" x14ac:dyDescent="0.35">
      <c r="A89" s="1">
        <v>45107</v>
      </c>
      <c r="B89" t="s">
        <v>1</v>
      </c>
      <c r="C89" t="s">
        <v>93</v>
      </c>
      <c r="D89" t="s">
        <v>270</v>
      </c>
      <c r="E89" t="s">
        <v>269</v>
      </c>
      <c r="F89" s="3">
        <v>552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</row>
    <row r="90" spans="1:60" x14ac:dyDescent="0.35">
      <c r="A90" s="1">
        <v>45107</v>
      </c>
      <c r="B90" t="s">
        <v>1</v>
      </c>
      <c r="C90" t="s">
        <v>93</v>
      </c>
      <c r="D90" t="s">
        <v>272</v>
      </c>
      <c r="E90" t="s">
        <v>271</v>
      </c>
      <c r="F90" s="3">
        <v>7016</v>
      </c>
      <c r="G90" s="3">
        <v>20</v>
      </c>
      <c r="H90" s="3">
        <v>3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>
        <v>16</v>
      </c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>
        <v>1</v>
      </c>
      <c r="BF90" s="3"/>
      <c r="BG90" s="3"/>
      <c r="BH90" s="3"/>
    </row>
    <row r="91" spans="1:60" x14ac:dyDescent="0.35">
      <c r="A91" s="1">
        <v>45107</v>
      </c>
      <c r="B91" t="s">
        <v>1</v>
      </c>
      <c r="C91" t="s">
        <v>93</v>
      </c>
      <c r="D91" t="s">
        <v>274</v>
      </c>
      <c r="E91" t="s">
        <v>273</v>
      </c>
      <c r="F91" s="3">
        <v>443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</row>
    <row r="92" spans="1:60" x14ac:dyDescent="0.35">
      <c r="A92" s="1">
        <v>45107</v>
      </c>
      <c r="B92" t="s">
        <v>1</v>
      </c>
      <c r="C92" t="s">
        <v>93</v>
      </c>
      <c r="D92" t="s">
        <v>276</v>
      </c>
      <c r="E92" t="s">
        <v>275</v>
      </c>
      <c r="F92" s="3">
        <v>4749</v>
      </c>
      <c r="G92" s="3">
        <v>356</v>
      </c>
      <c r="H92" s="3"/>
      <c r="I92" s="3"/>
      <c r="J92" s="3">
        <v>57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>
        <v>62</v>
      </c>
      <c r="BB92" s="3"/>
      <c r="BC92" s="3"/>
      <c r="BD92" s="3">
        <v>247</v>
      </c>
      <c r="BE92" s="3"/>
      <c r="BF92" s="3"/>
      <c r="BG92" s="3"/>
      <c r="BH92" s="3"/>
    </row>
    <row r="93" spans="1:60" x14ac:dyDescent="0.35">
      <c r="A93" s="1">
        <v>45107</v>
      </c>
      <c r="B93" t="s">
        <v>1</v>
      </c>
      <c r="C93" t="s">
        <v>90</v>
      </c>
      <c r="D93" t="s">
        <v>278</v>
      </c>
      <c r="E93" t="s">
        <v>277</v>
      </c>
      <c r="F93" s="3">
        <v>2224</v>
      </c>
      <c r="G93" s="3">
        <v>35</v>
      </c>
      <c r="H93" s="3"/>
      <c r="I93" s="3"/>
      <c r="J93" s="3">
        <v>35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</row>
    <row r="94" spans="1:60" x14ac:dyDescent="0.35">
      <c r="A94" s="1">
        <v>45107</v>
      </c>
      <c r="B94" t="s">
        <v>1</v>
      </c>
      <c r="C94" t="s">
        <v>117</v>
      </c>
      <c r="D94" t="s">
        <v>280</v>
      </c>
      <c r="E94" t="s">
        <v>279</v>
      </c>
      <c r="F94" s="3">
        <v>2367</v>
      </c>
      <c r="G94" s="3">
        <v>696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>
        <v>696</v>
      </c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</row>
    <row r="95" spans="1:60" x14ac:dyDescent="0.35">
      <c r="A95" s="1">
        <v>45107</v>
      </c>
      <c r="B95" t="s">
        <v>1</v>
      </c>
      <c r="C95" t="s">
        <v>106</v>
      </c>
      <c r="D95" t="s">
        <v>282</v>
      </c>
      <c r="E95" t="s">
        <v>281</v>
      </c>
      <c r="F95" s="3">
        <v>1057</v>
      </c>
      <c r="G95" s="3">
        <v>14</v>
      </c>
      <c r="H95" s="3">
        <v>11</v>
      </c>
      <c r="I95" s="3"/>
      <c r="J95" s="3">
        <v>3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</row>
    <row r="96" spans="1:60" x14ac:dyDescent="0.35">
      <c r="A96" s="1">
        <v>45107</v>
      </c>
      <c r="B96" t="s">
        <v>1</v>
      </c>
      <c r="C96" t="s">
        <v>106</v>
      </c>
      <c r="D96" t="s">
        <v>284</v>
      </c>
      <c r="E96" t="s">
        <v>283</v>
      </c>
      <c r="F96" s="3">
        <v>1106</v>
      </c>
      <c r="G96" s="3">
        <v>35</v>
      </c>
      <c r="H96" s="3"/>
      <c r="I96" s="3"/>
      <c r="J96" s="3">
        <v>35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>
        <v>1</v>
      </c>
      <c r="BB96" s="3"/>
      <c r="BC96" s="3"/>
      <c r="BD96" s="3"/>
      <c r="BE96" s="3"/>
      <c r="BF96" s="3"/>
      <c r="BG96" s="3"/>
      <c r="BH96" s="3"/>
    </row>
    <row r="97" spans="1:60" x14ac:dyDescent="0.35">
      <c r="A97" s="1">
        <v>45107</v>
      </c>
      <c r="B97" t="s">
        <v>1</v>
      </c>
      <c r="C97" t="s">
        <v>93</v>
      </c>
      <c r="D97" t="s">
        <v>286</v>
      </c>
      <c r="E97" t="s">
        <v>285</v>
      </c>
      <c r="F97" s="3">
        <v>1534</v>
      </c>
      <c r="G97" s="3">
        <v>1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>
        <v>1</v>
      </c>
      <c r="BB97" s="3"/>
      <c r="BC97" s="3"/>
      <c r="BD97" s="3"/>
      <c r="BE97" s="3"/>
      <c r="BF97" s="3"/>
      <c r="BG97" s="3"/>
      <c r="BH97" s="3"/>
    </row>
    <row r="98" spans="1:60" x14ac:dyDescent="0.35">
      <c r="A98" s="1">
        <v>45107</v>
      </c>
      <c r="B98" t="s">
        <v>1</v>
      </c>
      <c r="C98" t="s">
        <v>93</v>
      </c>
      <c r="D98" t="s">
        <v>288</v>
      </c>
      <c r="E98" t="s">
        <v>287</v>
      </c>
      <c r="F98" s="3">
        <v>3425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</row>
    <row r="99" spans="1:60" x14ac:dyDescent="0.35">
      <c r="A99" s="1">
        <v>45107</v>
      </c>
      <c r="B99" t="s">
        <v>1</v>
      </c>
      <c r="C99" t="s">
        <v>93</v>
      </c>
      <c r="D99" t="s">
        <v>290</v>
      </c>
      <c r="E99" t="s">
        <v>289</v>
      </c>
      <c r="F99" s="3">
        <v>341</v>
      </c>
      <c r="G99" s="3">
        <v>6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>
        <v>6</v>
      </c>
      <c r="BB99" s="3"/>
      <c r="BC99" s="3"/>
      <c r="BD99" s="3"/>
      <c r="BE99" s="3"/>
      <c r="BF99" s="3"/>
      <c r="BG99" s="3"/>
      <c r="BH99" s="3"/>
    </row>
    <row r="100" spans="1:60" x14ac:dyDescent="0.35">
      <c r="A100" s="1">
        <v>45107</v>
      </c>
      <c r="B100" t="s">
        <v>1</v>
      </c>
      <c r="C100" t="s">
        <v>93</v>
      </c>
      <c r="D100" t="s">
        <v>292</v>
      </c>
      <c r="E100" t="s">
        <v>291</v>
      </c>
      <c r="F100" s="3">
        <v>3535</v>
      </c>
      <c r="G100" s="3">
        <v>4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>
        <v>4</v>
      </c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</row>
    <row r="101" spans="1:60" x14ac:dyDescent="0.35">
      <c r="A101" s="1">
        <v>45107</v>
      </c>
      <c r="B101" t="s">
        <v>1</v>
      </c>
      <c r="C101" t="s">
        <v>90</v>
      </c>
      <c r="D101" t="s">
        <v>294</v>
      </c>
      <c r="E101" t="s">
        <v>293</v>
      </c>
      <c r="F101" s="3">
        <v>14184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</row>
    <row r="102" spans="1:60" x14ac:dyDescent="0.35">
      <c r="A102" s="1">
        <v>45107</v>
      </c>
      <c r="B102" t="s">
        <v>1</v>
      </c>
      <c r="C102" t="s">
        <v>90</v>
      </c>
      <c r="D102" t="s">
        <v>296</v>
      </c>
      <c r="E102" t="s">
        <v>295</v>
      </c>
      <c r="F102" s="3">
        <v>6583</v>
      </c>
      <c r="G102" s="3">
        <v>24</v>
      </c>
      <c r="H102" s="3">
        <v>23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>
        <v>2</v>
      </c>
      <c r="BH102" s="3"/>
    </row>
    <row r="103" spans="1:60" x14ac:dyDescent="0.35">
      <c r="A103" s="1">
        <v>45107</v>
      </c>
      <c r="B103" t="s">
        <v>1</v>
      </c>
      <c r="C103" t="s">
        <v>93</v>
      </c>
      <c r="D103" t="s">
        <v>298</v>
      </c>
      <c r="E103" t="s">
        <v>297</v>
      </c>
      <c r="F103" s="3">
        <v>2460</v>
      </c>
      <c r="G103" s="3">
        <v>24</v>
      </c>
      <c r="H103" s="3">
        <v>17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>
        <v>1</v>
      </c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>
        <v>4</v>
      </c>
      <c r="AY103" s="3"/>
      <c r="AZ103" s="3"/>
      <c r="BA103" s="3">
        <v>2</v>
      </c>
      <c r="BB103" s="3"/>
      <c r="BC103" s="3"/>
      <c r="BD103" s="3"/>
      <c r="BE103" s="3"/>
      <c r="BF103" s="3"/>
      <c r="BG103" s="3"/>
      <c r="BH103" s="3"/>
    </row>
    <row r="104" spans="1:60" x14ac:dyDescent="0.35">
      <c r="A104" s="1">
        <v>45107</v>
      </c>
      <c r="B104" t="s">
        <v>1</v>
      </c>
      <c r="C104" t="s">
        <v>90</v>
      </c>
      <c r="D104" t="s">
        <v>300</v>
      </c>
      <c r="E104" t="s">
        <v>299</v>
      </c>
      <c r="F104" s="3">
        <v>13948</v>
      </c>
      <c r="G104" s="3">
        <v>13948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>
        <v>13948</v>
      </c>
      <c r="U104" s="3">
        <v>13903</v>
      </c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>
        <v>12589</v>
      </c>
      <c r="BA104" s="3">
        <v>3</v>
      </c>
      <c r="BB104" s="3"/>
      <c r="BC104" s="3"/>
      <c r="BD104" s="3"/>
      <c r="BE104" s="3"/>
      <c r="BF104" s="3"/>
      <c r="BG104" s="3"/>
      <c r="BH104" s="3"/>
    </row>
    <row r="105" spans="1:60" x14ac:dyDescent="0.35">
      <c r="A105" s="1">
        <v>45107</v>
      </c>
      <c r="B105" t="s">
        <v>1</v>
      </c>
      <c r="C105" t="s">
        <v>90</v>
      </c>
      <c r="D105" t="s">
        <v>302</v>
      </c>
      <c r="E105" t="s">
        <v>301</v>
      </c>
      <c r="F105" s="3">
        <v>2615</v>
      </c>
      <c r="G105" s="3">
        <v>2615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>
        <v>2615</v>
      </c>
      <c r="U105" s="3">
        <v>2603</v>
      </c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>
        <v>2465</v>
      </c>
      <c r="BA105" s="3">
        <v>1</v>
      </c>
      <c r="BB105" s="3"/>
      <c r="BC105" s="3"/>
      <c r="BD105" s="3"/>
      <c r="BE105" s="3"/>
      <c r="BF105" s="3"/>
      <c r="BG105" s="3">
        <v>1</v>
      </c>
      <c r="BH105" s="3"/>
    </row>
    <row r="106" spans="1:60" x14ac:dyDescent="0.35">
      <c r="A106" s="1">
        <v>45107</v>
      </c>
      <c r="B106" t="s">
        <v>1</v>
      </c>
      <c r="C106" t="s">
        <v>93</v>
      </c>
      <c r="D106" t="s">
        <v>304</v>
      </c>
      <c r="E106" t="s">
        <v>303</v>
      </c>
      <c r="F106" s="3">
        <v>477</v>
      </c>
      <c r="G106" s="3">
        <v>5</v>
      </c>
      <c r="H106" s="3"/>
      <c r="I106" s="3"/>
      <c r="J106" s="3"/>
      <c r="K106" s="3"/>
      <c r="L106" s="3"/>
      <c r="M106" s="3"/>
      <c r="N106" s="3"/>
      <c r="O106" s="3"/>
      <c r="P106" s="3">
        <v>1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>
        <v>5</v>
      </c>
      <c r="BB106" s="3"/>
      <c r="BC106" s="3"/>
      <c r="BD106" s="3"/>
      <c r="BE106" s="3"/>
      <c r="BF106" s="3"/>
      <c r="BG106" s="3"/>
      <c r="BH106" s="3"/>
    </row>
    <row r="107" spans="1:60" x14ac:dyDescent="0.35">
      <c r="A107" s="1">
        <v>45107</v>
      </c>
      <c r="B107" t="s">
        <v>1</v>
      </c>
      <c r="C107" t="s">
        <v>106</v>
      </c>
      <c r="D107" t="s">
        <v>306</v>
      </c>
      <c r="E107" t="s">
        <v>305</v>
      </c>
      <c r="F107" s="3">
        <v>2957</v>
      </c>
      <c r="G107" s="3">
        <v>2953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>
        <v>2953</v>
      </c>
      <c r="U107" s="3">
        <v>2923</v>
      </c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>
        <v>1</v>
      </c>
      <c r="BB107" s="3"/>
      <c r="BC107" s="3"/>
      <c r="BD107" s="3"/>
      <c r="BE107" s="3"/>
      <c r="BF107" s="3"/>
      <c r="BG107" s="3"/>
      <c r="BH107" s="3"/>
    </row>
    <row r="108" spans="1:60" x14ac:dyDescent="0.35">
      <c r="A108" s="1">
        <v>45107</v>
      </c>
      <c r="B108" t="s">
        <v>1</v>
      </c>
      <c r="C108" t="s">
        <v>93</v>
      </c>
      <c r="D108" t="s">
        <v>308</v>
      </c>
      <c r="E108" t="s">
        <v>307</v>
      </c>
      <c r="F108" s="3">
        <v>10749</v>
      </c>
      <c r="G108" s="3">
        <v>3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>
        <v>1</v>
      </c>
      <c r="BB108" s="3"/>
      <c r="BC108" s="3"/>
      <c r="BD108" s="3"/>
      <c r="BE108" s="3">
        <v>2</v>
      </c>
      <c r="BF108" s="3"/>
      <c r="BG108" s="3"/>
      <c r="BH108" s="3"/>
    </row>
    <row r="109" spans="1:60" x14ac:dyDescent="0.35">
      <c r="A109" s="1">
        <v>45107</v>
      </c>
      <c r="B109" t="s">
        <v>1</v>
      </c>
      <c r="C109" t="s">
        <v>93</v>
      </c>
      <c r="D109" t="s">
        <v>310</v>
      </c>
      <c r="E109" t="s">
        <v>309</v>
      </c>
      <c r="F109" s="3">
        <v>535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</row>
    <row r="110" spans="1:60" x14ac:dyDescent="0.35">
      <c r="A110" s="1">
        <v>45107</v>
      </c>
      <c r="B110" t="s">
        <v>1</v>
      </c>
      <c r="C110" t="s">
        <v>90</v>
      </c>
      <c r="D110" t="s">
        <v>312</v>
      </c>
      <c r="E110" t="s">
        <v>311</v>
      </c>
      <c r="F110" s="3">
        <v>1464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</row>
    <row r="111" spans="1:60" x14ac:dyDescent="0.35">
      <c r="A111" s="1">
        <v>45107</v>
      </c>
      <c r="B111" t="s">
        <v>1</v>
      </c>
      <c r="C111" t="s">
        <v>90</v>
      </c>
      <c r="D111" t="s">
        <v>314</v>
      </c>
      <c r="E111" t="s">
        <v>313</v>
      </c>
      <c r="F111" s="3">
        <v>2962</v>
      </c>
      <c r="G111" s="3">
        <v>21</v>
      </c>
      <c r="H111" s="3">
        <v>10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>
        <v>1</v>
      </c>
      <c r="AX111" s="3">
        <v>10</v>
      </c>
      <c r="AY111" s="3"/>
      <c r="AZ111" s="3"/>
      <c r="BA111" s="3"/>
      <c r="BB111" s="3"/>
      <c r="BC111" s="3"/>
      <c r="BD111" s="3"/>
      <c r="BE111" s="3"/>
      <c r="BF111" s="3"/>
      <c r="BG111" s="3"/>
      <c r="BH111" s="3"/>
    </row>
    <row r="112" spans="1:60" x14ac:dyDescent="0.35">
      <c r="A112" s="1">
        <v>45107</v>
      </c>
      <c r="B112" t="s">
        <v>1</v>
      </c>
      <c r="C112" t="s">
        <v>93</v>
      </c>
      <c r="D112" t="s">
        <v>316</v>
      </c>
      <c r="E112" t="s">
        <v>315</v>
      </c>
      <c r="F112" s="3">
        <v>654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</row>
    <row r="113" spans="1:60" x14ac:dyDescent="0.35">
      <c r="A113" s="1">
        <v>45107</v>
      </c>
      <c r="B113" t="s">
        <v>1</v>
      </c>
      <c r="C113" t="s">
        <v>90</v>
      </c>
      <c r="D113" t="s">
        <v>318</v>
      </c>
      <c r="E113" t="s">
        <v>317</v>
      </c>
      <c r="F113" s="3">
        <v>2673</v>
      </c>
      <c r="G113" s="3">
        <v>2</v>
      </c>
      <c r="H113" s="3"/>
      <c r="I113" s="3"/>
      <c r="J113" s="3"/>
      <c r="K113" s="3"/>
      <c r="L113" s="3"/>
      <c r="M113" s="3"/>
      <c r="N113" s="3"/>
      <c r="O113" s="3"/>
      <c r="P113" s="3"/>
      <c r="Q113" s="3">
        <v>2</v>
      </c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</row>
    <row r="114" spans="1:60" x14ac:dyDescent="0.35">
      <c r="A114" s="1">
        <v>45107</v>
      </c>
      <c r="B114" t="s">
        <v>1</v>
      </c>
      <c r="C114" t="s">
        <v>93</v>
      </c>
      <c r="D114" t="s">
        <v>320</v>
      </c>
      <c r="E114" t="s">
        <v>319</v>
      </c>
      <c r="F114" s="3">
        <v>5695</v>
      </c>
      <c r="G114" s="3">
        <v>575</v>
      </c>
      <c r="H114" s="3"/>
      <c r="I114" s="3"/>
      <c r="J114" s="3">
        <v>566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>
        <v>9</v>
      </c>
      <c r="BB114" s="3"/>
      <c r="BC114" s="3"/>
      <c r="BD114" s="3"/>
      <c r="BE114" s="3"/>
      <c r="BF114" s="3"/>
      <c r="BG114" s="3"/>
      <c r="BH114" s="3"/>
    </row>
    <row r="115" spans="1:60" x14ac:dyDescent="0.35">
      <c r="A115" s="1">
        <v>45107</v>
      </c>
      <c r="B115" t="s">
        <v>1</v>
      </c>
      <c r="C115" t="s">
        <v>90</v>
      </c>
      <c r="D115" t="s">
        <v>322</v>
      </c>
      <c r="E115" t="s">
        <v>321</v>
      </c>
      <c r="F115" s="3">
        <v>6362</v>
      </c>
      <c r="G115" s="3">
        <v>3</v>
      </c>
      <c r="H115" s="3"/>
      <c r="I115" s="3"/>
      <c r="J115" s="3"/>
      <c r="K115" s="3">
        <v>1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>
        <v>1</v>
      </c>
      <c r="BB115" s="3"/>
      <c r="BC115" s="3"/>
      <c r="BD115" s="3"/>
      <c r="BE115" s="3">
        <v>1</v>
      </c>
      <c r="BF115" s="3"/>
      <c r="BG115" s="3"/>
      <c r="BH115" s="3"/>
    </row>
    <row r="116" spans="1:60" x14ac:dyDescent="0.35">
      <c r="A116" s="1">
        <v>45107</v>
      </c>
      <c r="B116" t="s">
        <v>1</v>
      </c>
      <c r="C116" t="s">
        <v>93</v>
      </c>
      <c r="D116" t="s">
        <v>324</v>
      </c>
      <c r="E116" t="s">
        <v>323</v>
      </c>
      <c r="F116" s="3">
        <v>448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</row>
    <row r="117" spans="1:60" x14ac:dyDescent="0.35">
      <c r="A117" s="1">
        <v>45107</v>
      </c>
      <c r="B117" t="s">
        <v>1</v>
      </c>
      <c r="C117" t="s">
        <v>93</v>
      </c>
      <c r="D117" t="s">
        <v>326</v>
      </c>
      <c r="E117" t="s">
        <v>325</v>
      </c>
      <c r="F117" s="3">
        <v>974</v>
      </c>
      <c r="G117" s="3">
        <v>49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>
        <v>42</v>
      </c>
      <c r="U117" s="3">
        <v>42</v>
      </c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>
        <v>7</v>
      </c>
      <c r="BB117" s="3"/>
      <c r="BC117" s="3"/>
      <c r="BD117" s="3"/>
      <c r="BE117" s="3"/>
      <c r="BF117" s="3"/>
      <c r="BG117" s="3"/>
      <c r="BH117" s="3"/>
    </row>
    <row r="118" spans="1:60" x14ac:dyDescent="0.35">
      <c r="A118" s="1">
        <v>45107</v>
      </c>
      <c r="B118" t="s">
        <v>1</v>
      </c>
      <c r="C118" t="s">
        <v>90</v>
      </c>
      <c r="D118" t="s">
        <v>328</v>
      </c>
      <c r="E118" t="s">
        <v>327</v>
      </c>
      <c r="F118" s="3">
        <v>32538</v>
      </c>
      <c r="G118" s="3">
        <v>58</v>
      </c>
      <c r="H118" s="3">
        <v>3</v>
      </c>
      <c r="I118" s="3"/>
      <c r="J118" s="3"/>
      <c r="K118" s="3"/>
      <c r="L118" s="3"/>
      <c r="M118" s="3"/>
      <c r="N118" s="3"/>
      <c r="O118" s="3"/>
      <c r="P118" s="3"/>
      <c r="Q118" s="3">
        <v>1</v>
      </c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>
        <v>1</v>
      </c>
      <c r="BB118" s="3"/>
      <c r="BC118" s="3"/>
      <c r="BD118" s="3"/>
      <c r="BE118" s="3">
        <v>39</v>
      </c>
      <c r="BF118" s="3"/>
      <c r="BG118" s="3">
        <v>15</v>
      </c>
      <c r="BH118" s="3"/>
    </row>
    <row r="119" spans="1:60" x14ac:dyDescent="0.35">
      <c r="A119" s="1">
        <v>45107</v>
      </c>
      <c r="B119" t="s">
        <v>1</v>
      </c>
      <c r="C119" t="s">
        <v>90</v>
      </c>
      <c r="D119" t="s">
        <v>330</v>
      </c>
      <c r="E119" t="s">
        <v>329</v>
      </c>
      <c r="F119" s="3">
        <v>7139</v>
      </c>
      <c r="G119" s="3">
        <v>26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>
        <v>25</v>
      </c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>
        <v>1</v>
      </c>
      <c r="BF119" s="3"/>
      <c r="BG119" s="3"/>
      <c r="BH119" s="3"/>
    </row>
    <row r="120" spans="1:60" x14ac:dyDescent="0.35">
      <c r="A120" s="1">
        <v>45107</v>
      </c>
      <c r="B120" t="s">
        <v>1</v>
      </c>
      <c r="C120" t="s">
        <v>90</v>
      </c>
      <c r="D120" t="s">
        <v>332</v>
      </c>
      <c r="E120" t="s">
        <v>331</v>
      </c>
      <c r="F120" s="3">
        <v>7382</v>
      </c>
      <c r="G120" s="3">
        <v>131</v>
      </c>
      <c r="H120" s="3"/>
      <c r="I120" s="3"/>
      <c r="J120" s="3">
        <v>73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>
        <v>47</v>
      </c>
      <c r="AO120" s="3"/>
      <c r="AP120" s="3"/>
      <c r="AQ120" s="3"/>
      <c r="AR120" s="3"/>
      <c r="AS120" s="3"/>
      <c r="AT120" s="3"/>
      <c r="AU120" s="3">
        <v>10</v>
      </c>
      <c r="AV120" s="3"/>
      <c r="AW120" s="3"/>
      <c r="AX120" s="3"/>
      <c r="AY120" s="3"/>
      <c r="AZ120" s="3"/>
      <c r="BA120" s="3">
        <v>4</v>
      </c>
      <c r="BB120" s="3"/>
      <c r="BC120" s="3"/>
      <c r="BD120" s="3"/>
      <c r="BE120" s="3"/>
      <c r="BF120" s="3"/>
      <c r="BG120" s="3"/>
      <c r="BH120" s="3">
        <v>1</v>
      </c>
    </row>
    <row r="121" spans="1:60" x14ac:dyDescent="0.35">
      <c r="A121" s="1">
        <v>45107</v>
      </c>
      <c r="B121" t="s">
        <v>1</v>
      </c>
      <c r="C121" t="s">
        <v>90</v>
      </c>
      <c r="D121" t="s">
        <v>334</v>
      </c>
      <c r="E121" t="s">
        <v>333</v>
      </c>
      <c r="F121" s="3">
        <v>59533</v>
      </c>
      <c r="G121" s="3">
        <v>97</v>
      </c>
      <c r="H121" s="3">
        <v>6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>
        <v>9</v>
      </c>
      <c r="BF121" s="3"/>
      <c r="BG121" s="3">
        <v>40</v>
      </c>
      <c r="BH121" s="3">
        <v>43</v>
      </c>
    </row>
    <row r="122" spans="1:60" x14ac:dyDescent="0.35">
      <c r="A122" s="1">
        <v>45107</v>
      </c>
      <c r="B122" t="s">
        <v>1</v>
      </c>
      <c r="C122" t="s">
        <v>93</v>
      </c>
      <c r="D122" t="s">
        <v>336</v>
      </c>
      <c r="E122" t="s">
        <v>335</v>
      </c>
      <c r="F122" s="3">
        <v>8506</v>
      </c>
      <c r="G122" s="3">
        <v>92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>
        <v>90</v>
      </c>
      <c r="AZ122" s="3"/>
      <c r="BA122" s="3"/>
      <c r="BB122" s="3"/>
      <c r="BC122" s="3"/>
      <c r="BD122" s="3"/>
      <c r="BE122" s="3">
        <v>2</v>
      </c>
      <c r="BF122" s="3"/>
      <c r="BG122" s="3"/>
      <c r="BH122" s="3"/>
    </row>
    <row r="123" spans="1:60" x14ac:dyDescent="0.35">
      <c r="A123" s="1">
        <v>45107</v>
      </c>
      <c r="B123" t="s">
        <v>1</v>
      </c>
      <c r="C123" t="s">
        <v>90</v>
      </c>
      <c r="D123" t="s">
        <v>338</v>
      </c>
      <c r="E123" t="s">
        <v>337</v>
      </c>
      <c r="F123" s="3">
        <v>2322</v>
      </c>
      <c r="G123" s="3">
        <v>175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>
        <v>22</v>
      </c>
      <c r="AO123" s="3"/>
      <c r="AP123" s="3"/>
      <c r="AQ123" s="3"/>
      <c r="AR123" s="3"/>
      <c r="AS123" s="3"/>
      <c r="AT123" s="3"/>
      <c r="AU123" s="3">
        <v>150</v>
      </c>
      <c r="AV123" s="3"/>
      <c r="AW123" s="3"/>
      <c r="AX123" s="3"/>
      <c r="AY123" s="3"/>
      <c r="AZ123" s="3"/>
      <c r="BA123" s="3">
        <v>2</v>
      </c>
      <c r="BB123" s="3"/>
      <c r="BC123" s="3"/>
      <c r="BD123" s="3"/>
      <c r="BE123" s="3"/>
      <c r="BF123" s="3"/>
      <c r="BG123" s="3"/>
      <c r="BH123" s="3">
        <v>1</v>
      </c>
    </row>
    <row r="124" spans="1:60" x14ac:dyDescent="0.35">
      <c r="A124" s="1">
        <v>45107</v>
      </c>
      <c r="B124" t="s">
        <v>1</v>
      </c>
      <c r="C124" t="s">
        <v>90</v>
      </c>
      <c r="D124" t="s">
        <v>340</v>
      </c>
      <c r="E124" t="s">
        <v>339</v>
      </c>
      <c r="F124" s="3">
        <v>5021</v>
      </c>
      <c r="G124" s="3">
        <v>580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>
        <v>4</v>
      </c>
      <c r="U124" s="3">
        <v>3</v>
      </c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>
        <v>576</v>
      </c>
      <c r="BA124" s="3">
        <v>4</v>
      </c>
      <c r="BB124" s="3"/>
      <c r="BC124" s="3"/>
      <c r="BD124" s="3"/>
      <c r="BE124" s="3"/>
      <c r="BF124" s="3"/>
      <c r="BG124" s="3"/>
      <c r="BH124" s="3"/>
    </row>
    <row r="125" spans="1:60" x14ac:dyDescent="0.35">
      <c r="A125" s="1">
        <v>45107</v>
      </c>
      <c r="B125" t="s">
        <v>1</v>
      </c>
      <c r="C125" t="s">
        <v>90</v>
      </c>
      <c r="D125" t="s">
        <v>342</v>
      </c>
      <c r="E125" t="s">
        <v>341</v>
      </c>
      <c r="F125" s="3">
        <v>26433</v>
      </c>
      <c r="G125" s="3">
        <v>1163</v>
      </c>
      <c r="H125" s="3"/>
      <c r="I125" s="3"/>
      <c r="J125" s="3">
        <v>413</v>
      </c>
      <c r="K125" s="3"/>
      <c r="L125" s="3"/>
      <c r="M125" s="3"/>
      <c r="N125" s="3">
        <v>12</v>
      </c>
      <c r="O125" s="3"/>
      <c r="P125" s="3">
        <v>25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>
        <v>22</v>
      </c>
      <c r="AD125" s="3"/>
      <c r="AE125" s="3"/>
      <c r="AF125" s="3"/>
      <c r="AG125" s="3"/>
      <c r="AH125" s="3"/>
      <c r="AI125" s="3"/>
      <c r="AJ125" s="3"/>
      <c r="AK125" s="3"/>
      <c r="AL125" s="3">
        <v>473</v>
      </c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>
        <v>347</v>
      </c>
      <c r="BB125" s="3"/>
      <c r="BC125" s="3"/>
      <c r="BD125" s="3"/>
      <c r="BE125" s="3"/>
      <c r="BF125" s="3">
        <v>25</v>
      </c>
      <c r="BG125" s="3"/>
      <c r="BH125" s="3">
        <v>1</v>
      </c>
    </row>
    <row r="126" spans="1:60" x14ac:dyDescent="0.35">
      <c r="A126" s="1">
        <v>45107</v>
      </c>
      <c r="B126" t="s">
        <v>1</v>
      </c>
      <c r="C126" t="s">
        <v>106</v>
      </c>
      <c r="D126" t="s">
        <v>344</v>
      </c>
      <c r="E126" t="s">
        <v>343</v>
      </c>
      <c r="F126" s="3">
        <v>135</v>
      </c>
      <c r="G126" s="3">
        <v>3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>
        <v>3</v>
      </c>
      <c r="BB126" s="3"/>
      <c r="BC126" s="3"/>
      <c r="BD126" s="3"/>
      <c r="BE126" s="3"/>
      <c r="BF126" s="3"/>
      <c r="BG126" s="3"/>
      <c r="BH126" s="3"/>
    </row>
    <row r="127" spans="1:60" x14ac:dyDescent="0.35">
      <c r="A127" s="1">
        <v>45107</v>
      </c>
      <c r="B127" t="s">
        <v>1</v>
      </c>
      <c r="C127" t="s">
        <v>93</v>
      </c>
      <c r="D127" t="s">
        <v>346</v>
      </c>
      <c r="E127" t="s">
        <v>345</v>
      </c>
      <c r="F127" s="3">
        <v>1377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</row>
    <row r="128" spans="1:60" x14ac:dyDescent="0.35">
      <c r="A128" s="1">
        <v>45107</v>
      </c>
      <c r="B128" t="s">
        <v>1</v>
      </c>
      <c r="C128" t="s">
        <v>93</v>
      </c>
      <c r="D128" t="s">
        <v>348</v>
      </c>
      <c r="E128" t="s">
        <v>347</v>
      </c>
      <c r="F128" s="3">
        <v>1749</v>
      </c>
      <c r="G128" s="3">
        <v>21</v>
      </c>
      <c r="H128" s="3">
        <v>20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>
        <v>1</v>
      </c>
      <c r="BB128" s="3"/>
      <c r="BC128" s="3"/>
      <c r="BD128" s="3"/>
      <c r="BE128" s="3"/>
      <c r="BF128" s="3"/>
      <c r="BG128" s="3"/>
      <c r="BH128" s="3"/>
    </row>
    <row r="129" spans="1:60" x14ac:dyDescent="0.35">
      <c r="A129" s="1">
        <v>45107</v>
      </c>
      <c r="B129" t="s">
        <v>1</v>
      </c>
      <c r="C129" t="s">
        <v>93</v>
      </c>
      <c r="D129" t="s">
        <v>350</v>
      </c>
      <c r="E129" t="s">
        <v>349</v>
      </c>
      <c r="F129" s="3">
        <v>994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</row>
    <row r="130" spans="1:60" x14ac:dyDescent="0.35">
      <c r="A130" s="1">
        <v>45107</v>
      </c>
      <c r="B130" t="s">
        <v>1</v>
      </c>
      <c r="C130" t="s">
        <v>93</v>
      </c>
      <c r="D130" t="s">
        <v>352</v>
      </c>
      <c r="E130" t="s">
        <v>351</v>
      </c>
      <c r="F130" s="3">
        <v>403</v>
      </c>
      <c r="G130" s="3">
        <v>242</v>
      </c>
      <c r="H130" s="3">
        <v>236</v>
      </c>
      <c r="I130" s="3"/>
      <c r="J130" s="3">
        <v>19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</row>
    <row r="131" spans="1:60" x14ac:dyDescent="0.35">
      <c r="A131" s="1">
        <v>45107</v>
      </c>
      <c r="B131" t="s">
        <v>1</v>
      </c>
      <c r="C131" t="s">
        <v>106</v>
      </c>
      <c r="D131" t="s">
        <v>354</v>
      </c>
      <c r="E131" t="s">
        <v>353</v>
      </c>
      <c r="F131" s="3">
        <v>14811</v>
      </c>
      <c r="G131" s="3">
        <v>705</v>
      </c>
      <c r="H131" s="3">
        <v>32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>
        <v>216</v>
      </c>
      <c r="AZ131" s="3"/>
      <c r="BA131" s="3">
        <v>466</v>
      </c>
      <c r="BB131" s="3"/>
      <c r="BC131" s="3"/>
      <c r="BD131" s="3"/>
      <c r="BE131" s="3"/>
      <c r="BF131" s="3"/>
      <c r="BG131" s="3"/>
      <c r="BH131" s="3"/>
    </row>
    <row r="132" spans="1:60" x14ac:dyDescent="0.35">
      <c r="A132" s="1">
        <v>45107</v>
      </c>
      <c r="B132" t="s">
        <v>1</v>
      </c>
      <c r="C132" t="s">
        <v>90</v>
      </c>
      <c r="D132" t="s">
        <v>356</v>
      </c>
      <c r="E132" t="s">
        <v>355</v>
      </c>
      <c r="F132" s="3">
        <v>1590</v>
      </c>
      <c r="G132" s="3">
        <v>839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>
        <v>157</v>
      </c>
      <c r="S132" s="3"/>
      <c r="T132" s="3"/>
      <c r="U132" s="3"/>
      <c r="V132" s="3"/>
      <c r="W132" s="3"/>
      <c r="X132" s="3"/>
      <c r="Y132" s="3">
        <v>796</v>
      </c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>
        <v>820</v>
      </c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>
        <v>10</v>
      </c>
      <c r="BB132" s="3"/>
      <c r="BC132" s="3"/>
      <c r="BD132" s="3"/>
      <c r="BE132" s="3"/>
      <c r="BF132" s="3"/>
      <c r="BG132" s="3"/>
      <c r="BH132" s="3"/>
    </row>
    <row r="133" spans="1:60" x14ac:dyDescent="0.35">
      <c r="A133" s="1">
        <v>45107</v>
      </c>
      <c r="B133" t="s">
        <v>1</v>
      </c>
      <c r="C133" t="s">
        <v>106</v>
      </c>
      <c r="D133" t="s">
        <v>358</v>
      </c>
      <c r="E133" t="s">
        <v>357</v>
      </c>
      <c r="F133" s="3">
        <v>3841</v>
      </c>
      <c r="G133" s="3">
        <v>146</v>
      </c>
      <c r="H133" s="3"/>
      <c r="I133" s="3"/>
      <c r="J133" s="3">
        <v>125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>
        <v>10</v>
      </c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>
        <v>23</v>
      </c>
      <c r="BB133" s="3"/>
      <c r="BC133" s="3"/>
      <c r="BD133" s="3"/>
      <c r="BE133" s="3"/>
      <c r="BF133" s="3"/>
      <c r="BG133" s="3"/>
      <c r="BH133" s="3"/>
    </row>
    <row r="134" spans="1:60" x14ac:dyDescent="0.35">
      <c r="A134" s="1">
        <v>45107</v>
      </c>
      <c r="B134" t="s">
        <v>1</v>
      </c>
      <c r="C134" t="s">
        <v>90</v>
      </c>
      <c r="D134" t="s">
        <v>360</v>
      </c>
      <c r="E134" t="s">
        <v>359</v>
      </c>
      <c r="F134" s="3">
        <v>14921</v>
      </c>
      <c r="G134" s="3">
        <v>731</v>
      </c>
      <c r="H134" s="3">
        <v>719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>
        <v>13</v>
      </c>
      <c r="BB134" s="3"/>
      <c r="BC134" s="3"/>
      <c r="BD134" s="3"/>
      <c r="BE134" s="3"/>
      <c r="BF134" s="3"/>
      <c r="BG134" s="3"/>
      <c r="BH134" s="3"/>
    </row>
    <row r="135" spans="1:60" x14ac:dyDescent="0.35">
      <c r="A135" s="1">
        <v>45107</v>
      </c>
      <c r="B135" t="s">
        <v>1</v>
      </c>
      <c r="C135" t="s">
        <v>90</v>
      </c>
      <c r="D135" t="s">
        <v>362</v>
      </c>
      <c r="E135" t="s">
        <v>361</v>
      </c>
      <c r="F135" s="3">
        <v>2759</v>
      </c>
      <c r="G135" s="3">
        <v>13</v>
      </c>
      <c r="H135" s="3">
        <v>12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>
        <v>1</v>
      </c>
      <c r="BB135" s="3"/>
      <c r="BC135" s="3"/>
      <c r="BD135" s="3"/>
      <c r="BE135" s="3"/>
      <c r="BF135" s="3"/>
      <c r="BG135" s="3"/>
      <c r="BH135" s="3"/>
    </row>
    <row r="136" spans="1:60" x14ac:dyDescent="0.35">
      <c r="A136" s="1">
        <v>45107</v>
      </c>
      <c r="B136" t="s">
        <v>1</v>
      </c>
      <c r="C136" t="s">
        <v>90</v>
      </c>
      <c r="D136" t="s">
        <v>364</v>
      </c>
      <c r="E136" t="s">
        <v>363</v>
      </c>
      <c r="F136" s="3">
        <v>14150</v>
      </c>
      <c r="G136" s="3">
        <v>201</v>
      </c>
      <c r="H136" s="3">
        <v>184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>
        <v>17</v>
      </c>
      <c r="BB136" s="3"/>
      <c r="BC136" s="3"/>
      <c r="BD136" s="3"/>
      <c r="BE136" s="3"/>
      <c r="BF136" s="3"/>
      <c r="BG136" s="3"/>
      <c r="BH136" s="3"/>
    </row>
    <row r="137" spans="1:60" x14ac:dyDescent="0.35">
      <c r="A137" s="1">
        <v>45107</v>
      </c>
      <c r="B137" t="s">
        <v>1</v>
      </c>
      <c r="C137" t="s">
        <v>90</v>
      </c>
      <c r="D137" t="s">
        <v>366</v>
      </c>
      <c r="E137" t="s">
        <v>365</v>
      </c>
      <c r="F137" s="3">
        <v>976</v>
      </c>
      <c r="G137" s="3">
        <v>13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>
        <v>13</v>
      </c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</row>
    <row r="138" spans="1:60" x14ac:dyDescent="0.35">
      <c r="A138" s="1">
        <v>45107</v>
      </c>
      <c r="B138" t="s">
        <v>1</v>
      </c>
      <c r="C138" t="s">
        <v>90</v>
      </c>
      <c r="D138" t="s">
        <v>368</v>
      </c>
      <c r="E138" t="s">
        <v>367</v>
      </c>
      <c r="F138" s="3">
        <v>9576</v>
      </c>
      <c r="G138" s="3">
        <v>139</v>
      </c>
      <c r="H138" s="3">
        <v>120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>
        <v>7</v>
      </c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>
        <v>16</v>
      </c>
      <c r="BB138" s="3"/>
      <c r="BC138" s="3"/>
      <c r="BD138" s="3"/>
      <c r="BE138" s="3"/>
      <c r="BF138" s="3"/>
      <c r="BG138" s="3"/>
      <c r="BH138" s="3"/>
    </row>
    <row r="139" spans="1:60" x14ac:dyDescent="0.35">
      <c r="A139" s="1">
        <v>45107</v>
      </c>
      <c r="B139" t="s">
        <v>1</v>
      </c>
      <c r="C139" t="s">
        <v>90</v>
      </c>
      <c r="D139" t="s">
        <v>370</v>
      </c>
      <c r="E139" t="s">
        <v>369</v>
      </c>
      <c r="F139" s="3">
        <v>35342</v>
      </c>
      <c r="G139" s="3">
        <v>2196</v>
      </c>
      <c r="H139" s="3">
        <v>1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>
        <v>2181</v>
      </c>
      <c r="AZ139" s="3"/>
      <c r="BA139" s="3"/>
      <c r="BB139" s="3"/>
      <c r="BC139" s="3"/>
      <c r="BD139" s="3"/>
      <c r="BE139" s="3">
        <v>6</v>
      </c>
      <c r="BF139" s="3"/>
      <c r="BG139" s="3">
        <v>9</v>
      </c>
      <c r="BH139" s="3"/>
    </row>
    <row r="140" spans="1:60" x14ac:dyDescent="0.35">
      <c r="A140" s="1">
        <v>45107</v>
      </c>
      <c r="B140" t="s">
        <v>1</v>
      </c>
      <c r="C140" t="s">
        <v>106</v>
      </c>
      <c r="D140" t="s">
        <v>372</v>
      </c>
      <c r="E140" t="s">
        <v>371</v>
      </c>
      <c r="F140" s="3">
        <v>1571</v>
      </c>
      <c r="G140" s="3">
        <v>9</v>
      </c>
      <c r="H140" s="3">
        <v>9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</row>
    <row r="141" spans="1:60" x14ac:dyDescent="0.35">
      <c r="A141" s="1">
        <v>45107</v>
      </c>
      <c r="B141" t="s">
        <v>1</v>
      </c>
      <c r="C141" t="s">
        <v>93</v>
      </c>
      <c r="D141" t="s">
        <v>374</v>
      </c>
      <c r="E141" t="s">
        <v>373</v>
      </c>
      <c r="F141" s="3">
        <v>1168</v>
      </c>
      <c r="G141" s="3">
        <v>17</v>
      </c>
      <c r="H141" s="3">
        <v>16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>
        <v>1</v>
      </c>
      <c r="BB141" s="3"/>
      <c r="BC141" s="3"/>
      <c r="BD141" s="3"/>
      <c r="BE141" s="3"/>
      <c r="BF141" s="3"/>
      <c r="BG141" s="3"/>
      <c r="BH141" s="3"/>
    </row>
    <row r="142" spans="1:60" x14ac:dyDescent="0.35">
      <c r="A142" s="1">
        <v>45107</v>
      </c>
      <c r="B142" t="s">
        <v>1</v>
      </c>
      <c r="C142" t="s">
        <v>90</v>
      </c>
      <c r="D142" t="s">
        <v>376</v>
      </c>
      <c r="E142" t="s">
        <v>375</v>
      </c>
      <c r="F142" s="3">
        <v>7167</v>
      </c>
      <c r="G142" s="3">
        <v>4</v>
      </c>
      <c r="H142" s="3">
        <v>2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>
        <v>1</v>
      </c>
      <c r="BF142" s="3"/>
      <c r="BG142" s="3">
        <v>1</v>
      </c>
      <c r="BH142" s="3"/>
    </row>
    <row r="143" spans="1:60" x14ac:dyDescent="0.35">
      <c r="A143" s="1">
        <v>45107</v>
      </c>
      <c r="B143" t="s">
        <v>1</v>
      </c>
      <c r="C143" t="s">
        <v>180</v>
      </c>
      <c r="D143" t="s">
        <v>378</v>
      </c>
      <c r="E143" t="s">
        <v>377</v>
      </c>
      <c r="F143" s="3">
        <v>180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</row>
    <row r="144" spans="1:60" x14ac:dyDescent="0.35">
      <c r="A144" s="1">
        <v>45107</v>
      </c>
      <c r="B144" t="s">
        <v>1</v>
      </c>
      <c r="C144" t="s">
        <v>90</v>
      </c>
      <c r="D144" t="s">
        <v>380</v>
      </c>
      <c r="E144" t="s">
        <v>379</v>
      </c>
      <c r="F144" s="3">
        <v>48037</v>
      </c>
      <c r="G144" s="3">
        <v>55</v>
      </c>
      <c r="H144" s="3">
        <v>16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>
        <v>3</v>
      </c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>
        <v>1</v>
      </c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>
        <v>1</v>
      </c>
      <c r="BF144" s="3"/>
      <c r="BG144" s="3">
        <v>34</v>
      </c>
      <c r="BH144" s="3"/>
    </row>
    <row r="145" spans="1:60" x14ac:dyDescent="0.35">
      <c r="A145" s="1">
        <v>45107</v>
      </c>
      <c r="B145" t="s">
        <v>1</v>
      </c>
      <c r="C145" t="s">
        <v>90</v>
      </c>
      <c r="D145" t="s">
        <v>382</v>
      </c>
      <c r="E145" t="s">
        <v>381</v>
      </c>
      <c r="F145" s="3">
        <v>6841</v>
      </c>
      <c r="G145" s="3">
        <v>3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>
        <v>3</v>
      </c>
      <c r="BF145" s="3"/>
      <c r="BG145" s="3"/>
      <c r="BH145" s="3"/>
    </row>
    <row r="146" spans="1:60" x14ac:dyDescent="0.35">
      <c r="A146" s="1">
        <v>45107</v>
      </c>
      <c r="B146" t="s">
        <v>1</v>
      </c>
      <c r="C146" t="s">
        <v>90</v>
      </c>
      <c r="D146" t="s">
        <v>384</v>
      </c>
      <c r="E146" t="s">
        <v>383</v>
      </c>
      <c r="F146" s="3">
        <v>2710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</row>
    <row r="147" spans="1:60" x14ac:dyDescent="0.35">
      <c r="A147" s="1">
        <v>45107</v>
      </c>
      <c r="B147" t="s">
        <v>1</v>
      </c>
      <c r="C147" t="s">
        <v>93</v>
      </c>
      <c r="D147" t="s">
        <v>386</v>
      </c>
      <c r="E147" t="s">
        <v>385</v>
      </c>
      <c r="F147" s="3">
        <v>1769</v>
      </c>
      <c r="G147" s="3">
        <v>3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>
        <v>3</v>
      </c>
      <c r="BB147" s="3"/>
      <c r="BC147" s="3"/>
      <c r="BD147" s="3"/>
      <c r="BE147" s="3"/>
      <c r="BF147" s="3"/>
      <c r="BG147" s="3"/>
      <c r="BH147" s="3"/>
    </row>
    <row r="148" spans="1:60" x14ac:dyDescent="0.35">
      <c r="A148" s="1">
        <v>45107</v>
      </c>
      <c r="B148" t="s">
        <v>1</v>
      </c>
      <c r="C148" t="s">
        <v>106</v>
      </c>
      <c r="D148" t="s">
        <v>388</v>
      </c>
      <c r="E148" t="s">
        <v>387</v>
      </c>
      <c r="F148" s="3">
        <v>146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</row>
    <row r="149" spans="1:60" x14ac:dyDescent="0.35">
      <c r="A149" s="1">
        <v>45107</v>
      </c>
      <c r="B149" t="s">
        <v>1</v>
      </c>
      <c r="C149" t="s">
        <v>93</v>
      </c>
      <c r="D149" t="s">
        <v>390</v>
      </c>
      <c r="E149" t="s">
        <v>389</v>
      </c>
      <c r="F149" s="3">
        <v>1611</v>
      </c>
      <c r="G149" s="3">
        <v>16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>
        <v>16</v>
      </c>
      <c r="BB149" s="3"/>
      <c r="BC149" s="3"/>
      <c r="BD149" s="3"/>
      <c r="BE149" s="3"/>
      <c r="BF149" s="3"/>
      <c r="BG149" s="3">
        <v>1</v>
      </c>
      <c r="BH149" s="3"/>
    </row>
    <row r="150" spans="1:60" x14ac:dyDescent="0.35">
      <c r="A150" s="1">
        <v>45107</v>
      </c>
      <c r="B150" t="s">
        <v>1</v>
      </c>
      <c r="C150" t="s">
        <v>93</v>
      </c>
      <c r="D150" t="s">
        <v>392</v>
      </c>
      <c r="E150" t="s">
        <v>391</v>
      </c>
      <c r="F150" s="3">
        <v>2257</v>
      </c>
      <c r="G150" s="3">
        <v>2202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>
        <v>2202</v>
      </c>
      <c r="U150" s="3">
        <v>2175</v>
      </c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</row>
    <row r="151" spans="1:60" x14ac:dyDescent="0.35">
      <c r="A151" s="1">
        <v>45107</v>
      </c>
      <c r="B151" t="s">
        <v>1</v>
      </c>
      <c r="C151" t="s">
        <v>93</v>
      </c>
      <c r="D151" t="s">
        <v>394</v>
      </c>
      <c r="E151" t="s">
        <v>393</v>
      </c>
      <c r="F151" s="3">
        <v>3043</v>
      </c>
      <c r="G151" s="3">
        <v>29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>
        <v>29</v>
      </c>
      <c r="BB151" s="3"/>
      <c r="BC151" s="3"/>
      <c r="BD151" s="3"/>
      <c r="BE151" s="3"/>
      <c r="BF151" s="3"/>
      <c r="BG151" s="3"/>
      <c r="BH151" s="3"/>
    </row>
    <row r="152" spans="1:60" x14ac:dyDescent="0.35">
      <c r="A152" s="1">
        <v>45107</v>
      </c>
      <c r="B152" t="s">
        <v>1</v>
      </c>
      <c r="C152" t="s">
        <v>93</v>
      </c>
      <c r="D152" t="s">
        <v>396</v>
      </c>
      <c r="E152" t="s">
        <v>395</v>
      </c>
      <c r="F152" s="3">
        <v>1461</v>
      </c>
      <c r="G152" s="3">
        <v>31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>
        <v>31</v>
      </c>
      <c r="BB152" s="3"/>
      <c r="BC152" s="3"/>
      <c r="BD152" s="3"/>
      <c r="BE152" s="3"/>
      <c r="BF152" s="3"/>
      <c r="BG152" s="3"/>
      <c r="BH152" s="3"/>
    </row>
    <row r="153" spans="1:60" x14ac:dyDescent="0.35">
      <c r="A153" s="1">
        <v>45107</v>
      </c>
      <c r="B153" t="s">
        <v>1</v>
      </c>
      <c r="C153" t="s">
        <v>90</v>
      </c>
      <c r="D153" t="s">
        <v>398</v>
      </c>
      <c r="E153" t="s">
        <v>397</v>
      </c>
      <c r="F153" s="3">
        <v>14195</v>
      </c>
      <c r="G153" s="3">
        <v>921</v>
      </c>
      <c r="H153" s="3">
        <v>662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>
        <v>19</v>
      </c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>
        <v>262</v>
      </c>
      <c r="BB153" s="3"/>
      <c r="BC153" s="3"/>
      <c r="BD153" s="3"/>
      <c r="BE153" s="3"/>
      <c r="BF153" s="3"/>
      <c r="BG153" s="3"/>
      <c r="BH153" s="3"/>
    </row>
    <row r="154" spans="1:60" x14ac:dyDescent="0.35">
      <c r="A154" s="1">
        <v>45107</v>
      </c>
      <c r="B154" t="s">
        <v>1</v>
      </c>
      <c r="C154" t="s">
        <v>90</v>
      </c>
      <c r="D154" t="s">
        <v>400</v>
      </c>
      <c r="E154" t="s">
        <v>399</v>
      </c>
      <c r="F154" s="3">
        <v>17845</v>
      </c>
      <c r="G154" s="3">
        <v>5356</v>
      </c>
      <c r="H154" s="3">
        <v>8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>
        <v>2207</v>
      </c>
      <c r="X154" s="3"/>
      <c r="Y154" s="3"/>
      <c r="Z154" s="3"/>
      <c r="AA154" s="3"/>
      <c r="AB154" s="3"/>
      <c r="AC154" s="3"/>
      <c r="AD154" s="3"/>
      <c r="AE154" s="3"/>
      <c r="AF154" s="3"/>
      <c r="AG154" s="3">
        <v>1</v>
      </c>
      <c r="AH154" s="3"/>
      <c r="AI154" s="3"/>
      <c r="AJ154" s="3"/>
      <c r="AK154" s="3"/>
      <c r="AL154" s="3"/>
      <c r="AM154" s="3"/>
      <c r="AN154" s="3"/>
      <c r="AO154" s="3">
        <v>3499</v>
      </c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>
        <v>4</v>
      </c>
      <c r="BB154" s="3"/>
      <c r="BC154" s="3"/>
      <c r="BD154" s="3"/>
      <c r="BE154" s="3"/>
      <c r="BF154" s="3"/>
      <c r="BG154" s="3"/>
      <c r="BH154" s="3"/>
    </row>
    <row r="155" spans="1:60" x14ac:dyDescent="0.35">
      <c r="A155" s="1">
        <v>45107</v>
      </c>
      <c r="B155" t="s">
        <v>1</v>
      </c>
      <c r="C155" t="s">
        <v>90</v>
      </c>
      <c r="D155" t="s">
        <v>402</v>
      </c>
      <c r="E155" t="s">
        <v>401</v>
      </c>
      <c r="F155" s="3">
        <v>13400</v>
      </c>
      <c r="G155" s="3">
        <v>2039</v>
      </c>
      <c r="H155" s="3">
        <v>45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>
        <v>1978</v>
      </c>
      <c r="AZ155" s="3"/>
      <c r="BA155" s="3">
        <v>22</v>
      </c>
      <c r="BB155" s="3"/>
      <c r="BC155" s="3"/>
      <c r="BD155" s="3"/>
      <c r="BE155" s="3"/>
      <c r="BF155" s="3"/>
      <c r="BG155" s="3"/>
      <c r="BH155" s="3"/>
    </row>
    <row r="156" spans="1:60" x14ac:dyDescent="0.35">
      <c r="A156" s="1">
        <v>45107</v>
      </c>
      <c r="B156" t="s">
        <v>1</v>
      </c>
      <c r="C156" t="s">
        <v>90</v>
      </c>
      <c r="D156" t="s">
        <v>404</v>
      </c>
      <c r="E156" t="s">
        <v>403</v>
      </c>
      <c r="F156" s="3">
        <v>8973</v>
      </c>
      <c r="G156" s="3">
        <v>48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>
        <v>42</v>
      </c>
      <c r="AZ156" s="3"/>
      <c r="BA156" s="3"/>
      <c r="BB156" s="3"/>
      <c r="BC156" s="3"/>
      <c r="BD156" s="3"/>
      <c r="BE156" s="3">
        <v>2</v>
      </c>
      <c r="BF156" s="3"/>
      <c r="BG156" s="3">
        <v>5</v>
      </c>
      <c r="BH156" s="3"/>
    </row>
    <row r="157" spans="1:60" x14ac:dyDescent="0.35">
      <c r="A157" s="1">
        <v>45107</v>
      </c>
      <c r="B157" t="s">
        <v>1</v>
      </c>
      <c r="C157" t="s">
        <v>93</v>
      </c>
      <c r="D157" t="s">
        <v>406</v>
      </c>
      <c r="E157" t="s">
        <v>405</v>
      </c>
      <c r="F157" s="3">
        <v>568</v>
      </c>
      <c r="G157" s="3">
        <v>5</v>
      </c>
      <c r="H157" s="3"/>
      <c r="I157" s="3">
        <v>5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</row>
    <row r="158" spans="1:60" x14ac:dyDescent="0.35">
      <c r="A158" s="1">
        <v>45107</v>
      </c>
      <c r="B158" t="s">
        <v>1</v>
      </c>
      <c r="C158" t="s">
        <v>106</v>
      </c>
      <c r="D158" t="s">
        <v>408</v>
      </c>
      <c r="E158" t="s">
        <v>407</v>
      </c>
      <c r="F158" s="3">
        <v>7699</v>
      </c>
      <c r="G158" s="3">
        <v>479</v>
      </c>
      <c r="H158" s="3"/>
      <c r="I158" s="3"/>
      <c r="J158" s="3">
        <v>456</v>
      </c>
      <c r="K158" s="3"/>
      <c r="L158" s="3"/>
      <c r="M158" s="3"/>
      <c r="N158" s="3"/>
      <c r="O158" s="3"/>
      <c r="P158" s="3"/>
      <c r="Q158" s="3">
        <v>18</v>
      </c>
      <c r="R158" s="3"/>
      <c r="S158" s="3"/>
      <c r="T158" s="3">
        <v>1</v>
      </c>
      <c r="U158" s="3"/>
      <c r="V158" s="3"/>
      <c r="W158" s="3"/>
      <c r="X158" s="3"/>
      <c r="Y158" s="3"/>
      <c r="Z158" s="3"/>
      <c r="AA158" s="3"/>
      <c r="AB158" s="3"/>
      <c r="AC158" s="3">
        <v>11</v>
      </c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</row>
    <row r="159" spans="1:60" x14ac:dyDescent="0.35">
      <c r="A159" s="1">
        <v>45107</v>
      </c>
      <c r="B159" t="s">
        <v>1</v>
      </c>
      <c r="C159" t="s">
        <v>90</v>
      </c>
      <c r="D159" t="s">
        <v>410</v>
      </c>
      <c r="E159" t="s">
        <v>409</v>
      </c>
      <c r="F159" s="3">
        <v>779</v>
      </c>
      <c r="G159" s="3">
        <v>24</v>
      </c>
      <c r="H159" s="3">
        <v>4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>
        <v>21</v>
      </c>
      <c r="BB159" s="3"/>
      <c r="BC159" s="3"/>
      <c r="BD159" s="3"/>
      <c r="BE159" s="3"/>
      <c r="BF159" s="3"/>
      <c r="BG159" s="3"/>
      <c r="BH159" s="3"/>
    </row>
    <row r="160" spans="1:60" x14ac:dyDescent="0.35">
      <c r="A160" s="1">
        <v>45107</v>
      </c>
      <c r="B160" t="s">
        <v>1</v>
      </c>
      <c r="C160" t="s">
        <v>90</v>
      </c>
      <c r="D160" t="s">
        <v>412</v>
      </c>
      <c r="E160" t="s">
        <v>411</v>
      </c>
      <c r="F160" s="3">
        <v>1898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</row>
    <row r="161" spans="1:60" x14ac:dyDescent="0.35">
      <c r="A161" s="1">
        <v>45107</v>
      </c>
      <c r="B161" t="s">
        <v>1</v>
      </c>
      <c r="C161" t="s">
        <v>90</v>
      </c>
      <c r="D161" t="s">
        <v>414</v>
      </c>
      <c r="E161" t="s">
        <v>413</v>
      </c>
      <c r="F161" s="3">
        <v>17135</v>
      </c>
      <c r="G161" s="3">
        <v>51</v>
      </c>
      <c r="H161" s="3"/>
      <c r="I161" s="3"/>
      <c r="J161" s="3"/>
      <c r="K161" s="3"/>
      <c r="L161" s="3"/>
      <c r="M161" s="3"/>
      <c r="N161" s="3"/>
      <c r="O161" s="3"/>
      <c r="P161" s="3"/>
      <c r="Q161" s="3">
        <v>2</v>
      </c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>
        <v>2</v>
      </c>
      <c r="BB161" s="3"/>
      <c r="BC161" s="3">
        <v>1</v>
      </c>
      <c r="BD161" s="3"/>
      <c r="BE161" s="3">
        <v>2</v>
      </c>
      <c r="BF161" s="3"/>
      <c r="BG161" s="3">
        <v>45</v>
      </c>
      <c r="BH161" s="3"/>
    </row>
    <row r="162" spans="1:60" x14ac:dyDescent="0.35">
      <c r="A162" s="1">
        <v>45107</v>
      </c>
      <c r="B162" t="s">
        <v>1</v>
      </c>
      <c r="C162" t="s">
        <v>90</v>
      </c>
      <c r="D162" t="s">
        <v>416</v>
      </c>
      <c r="E162" t="s">
        <v>415</v>
      </c>
      <c r="F162" s="3">
        <v>3530</v>
      </c>
      <c r="G162" s="3">
        <v>1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>
        <v>1</v>
      </c>
      <c r="BF162" s="3"/>
      <c r="BG162" s="3"/>
      <c r="BH162" s="3"/>
    </row>
    <row r="163" spans="1:60" x14ac:dyDescent="0.35">
      <c r="A163" s="1">
        <v>45107</v>
      </c>
      <c r="B163" t="s">
        <v>1</v>
      </c>
      <c r="C163" t="s">
        <v>90</v>
      </c>
      <c r="D163" t="s">
        <v>418</v>
      </c>
      <c r="E163" t="s">
        <v>417</v>
      </c>
      <c r="F163" s="3">
        <v>24078</v>
      </c>
      <c r="G163" s="3">
        <v>2161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>
        <v>1</v>
      </c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>
        <v>2144</v>
      </c>
      <c r="AX163" s="3"/>
      <c r="AY163" s="3"/>
      <c r="AZ163" s="3"/>
      <c r="BA163" s="3"/>
      <c r="BB163" s="3"/>
      <c r="BC163" s="3"/>
      <c r="BD163" s="3"/>
      <c r="BE163" s="3">
        <v>2</v>
      </c>
      <c r="BF163" s="3"/>
      <c r="BG163" s="3">
        <v>14</v>
      </c>
      <c r="BH163" s="3"/>
    </row>
    <row r="164" spans="1:60" x14ac:dyDescent="0.35">
      <c r="A164" s="1">
        <v>45107</v>
      </c>
      <c r="B164" t="s">
        <v>1</v>
      </c>
      <c r="C164" t="s">
        <v>90</v>
      </c>
      <c r="D164" t="s">
        <v>420</v>
      </c>
      <c r="E164" t="s">
        <v>419</v>
      </c>
      <c r="F164" s="3">
        <v>17271</v>
      </c>
      <c r="G164" s="3">
        <v>820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>
        <v>808</v>
      </c>
      <c r="AX164" s="3"/>
      <c r="AY164" s="3"/>
      <c r="AZ164" s="3"/>
      <c r="BA164" s="3"/>
      <c r="BB164" s="3"/>
      <c r="BC164" s="3">
        <v>1</v>
      </c>
      <c r="BD164" s="3"/>
      <c r="BE164" s="3">
        <v>1</v>
      </c>
      <c r="BF164" s="3"/>
      <c r="BG164" s="3">
        <v>10</v>
      </c>
      <c r="BH164" s="3"/>
    </row>
    <row r="165" spans="1:60" x14ac:dyDescent="0.35">
      <c r="A165" s="1">
        <v>45107</v>
      </c>
      <c r="B165" t="s">
        <v>1</v>
      </c>
      <c r="C165" t="s">
        <v>90</v>
      </c>
      <c r="D165" t="s">
        <v>422</v>
      </c>
      <c r="E165" t="s">
        <v>421</v>
      </c>
      <c r="F165" s="3">
        <v>14264</v>
      </c>
      <c r="G165" s="3">
        <v>34</v>
      </c>
      <c r="H165" s="3"/>
      <c r="I165" s="3"/>
      <c r="J165" s="3"/>
      <c r="K165" s="3"/>
      <c r="L165" s="3"/>
      <c r="M165" s="3"/>
      <c r="N165" s="3"/>
      <c r="O165" s="3"/>
      <c r="P165" s="3"/>
      <c r="Q165" s="3">
        <v>1</v>
      </c>
      <c r="R165" s="3"/>
      <c r="S165" s="3"/>
      <c r="T165" s="3"/>
      <c r="U165" s="3"/>
      <c r="V165" s="3"/>
      <c r="W165" s="3"/>
      <c r="X165" s="3"/>
      <c r="Y165" s="3"/>
      <c r="Z165" s="3"/>
      <c r="AA165" s="3">
        <v>1</v>
      </c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>
        <v>3</v>
      </c>
      <c r="BF165" s="3"/>
      <c r="BG165" s="3">
        <v>30</v>
      </c>
      <c r="BH165" s="3"/>
    </row>
    <row r="166" spans="1:60" x14ac:dyDescent="0.35">
      <c r="A166" s="1">
        <v>45107</v>
      </c>
      <c r="B166" t="s">
        <v>1</v>
      </c>
      <c r="C166" t="s">
        <v>90</v>
      </c>
      <c r="D166" t="s">
        <v>424</v>
      </c>
      <c r="E166" t="s">
        <v>423</v>
      </c>
      <c r="F166" s="3">
        <v>11238</v>
      </c>
      <c r="G166" s="3">
        <v>3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>
        <v>1</v>
      </c>
      <c r="BF166" s="3"/>
      <c r="BG166" s="3">
        <v>2</v>
      </c>
      <c r="BH166" s="3"/>
    </row>
    <row r="167" spans="1:60" x14ac:dyDescent="0.35">
      <c r="A167" s="1">
        <v>45107</v>
      </c>
      <c r="B167" t="s">
        <v>1</v>
      </c>
      <c r="C167" t="s">
        <v>90</v>
      </c>
      <c r="D167" t="s">
        <v>426</v>
      </c>
      <c r="E167" t="s">
        <v>425</v>
      </c>
      <c r="F167" s="3">
        <v>47995</v>
      </c>
      <c r="G167" s="3">
        <v>20</v>
      </c>
      <c r="H167" s="3"/>
      <c r="I167" s="3"/>
      <c r="J167" s="3"/>
      <c r="K167" s="3"/>
      <c r="L167" s="3"/>
      <c r="M167" s="3"/>
      <c r="N167" s="3"/>
      <c r="O167" s="3"/>
      <c r="P167" s="3"/>
      <c r="Q167" s="3">
        <v>11</v>
      </c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>
        <v>2</v>
      </c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>
        <v>1</v>
      </c>
      <c r="BD167" s="3"/>
      <c r="BE167" s="3">
        <v>3</v>
      </c>
      <c r="BF167" s="3"/>
      <c r="BG167" s="3">
        <v>3</v>
      </c>
      <c r="BH167" s="3">
        <v>1</v>
      </c>
    </row>
    <row r="168" spans="1:60" x14ac:dyDescent="0.35">
      <c r="A168" s="1">
        <v>45107</v>
      </c>
      <c r="B168" t="s">
        <v>1</v>
      </c>
      <c r="C168" t="s">
        <v>90</v>
      </c>
      <c r="D168" t="s">
        <v>428</v>
      </c>
      <c r="E168" t="s">
        <v>427</v>
      </c>
      <c r="F168" s="3">
        <v>27232</v>
      </c>
      <c r="G168" s="3">
        <v>6223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>
        <v>6093</v>
      </c>
      <c r="AX168" s="3"/>
      <c r="AY168" s="3"/>
      <c r="AZ168" s="3"/>
      <c r="BA168" s="3"/>
      <c r="BB168" s="3"/>
      <c r="BC168" s="3"/>
      <c r="BD168" s="3"/>
      <c r="BE168" s="3"/>
      <c r="BF168" s="3"/>
      <c r="BG168" s="3">
        <v>11</v>
      </c>
      <c r="BH168" s="3">
        <v>121</v>
      </c>
    </row>
    <row r="169" spans="1:60" x14ac:dyDescent="0.35">
      <c r="A169" s="1">
        <v>45107</v>
      </c>
      <c r="B169" t="s">
        <v>1</v>
      </c>
      <c r="C169" t="s">
        <v>93</v>
      </c>
      <c r="D169" t="s">
        <v>430</v>
      </c>
      <c r="E169" t="s">
        <v>429</v>
      </c>
      <c r="F169" s="3">
        <v>599</v>
      </c>
      <c r="G169" s="3">
        <v>2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>
        <v>2</v>
      </c>
      <c r="BH169" s="3"/>
    </row>
    <row r="170" spans="1:60" x14ac:dyDescent="0.35">
      <c r="A170" s="1">
        <v>45107</v>
      </c>
      <c r="B170" t="s">
        <v>1</v>
      </c>
      <c r="C170" t="s">
        <v>93</v>
      </c>
      <c r="D170" t="s">
        <v>432</v>
      </c>
      <c r="E170" t="s">
        <v>431</v>
      </c>
      <c r="F170" s="3">
        <v>635</v>
      </c>
      <c r="G170" s="3">
        <v>1</v>
      </c>
      <c r="H170" s="3"/>
      <c r="I170" s="3"/>
      <c r="J170" s="3"/>
      <c r="K170" s="3"/>
      <c r="L170" s="3"/>
      <c r="M170" s="3">
        <v>1</v>
      </c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</row>
    <row r="171" spans="1:60" x14ac:dyDescent="0.35">
      <c r="A171" s="1">
        <v>45107</v>
      </c>
      <c r="B171" t="s">
        <v>1</v>
      </c>
      <c r="C171" t="s">
        <v>93</v>
      </c>
      <c r="D171" t="s">
        <v>434</v>
      </c>
      <c r="E171" t="s">
        <v>433</v>
      </c>
      <c r="F171" s="3">
        <v>5267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</row>
    <row r="172" spans="1:60" x14ac:dyDescent="0.35">
      <c r="A172" s="1">
        <v>45107</v>
      </c>
      <c r="B172" t="s">
        <v>1</v>
      </c>
      <c r="C172" t="s">
        <v>93</v>
      </c>
      <c r="D172" t="s">
        <v>436</v>
      </c>
      <c r="E172" t="s">
        <v>435</v>
      </c>
      <c r="F172" s="3">
        <v>173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</row>
    <row r="173" spans="1:60" x14ac:dyDescent="0.35">
      <c r="A173" s="1">
        <v>45107</v>
      </c>
      <c r="B173" t="s">
        <v>1</v>
      </c>
      <c r="C173" t="s">
        <v>106</v>
      </c>
      <c r="D173" t="s">
        <v>438</v>
      </c>
      <c r="E173" t="s">
        <v>437</v>
      </c>
      <c r="F173" s="3">
        <v>3119</v>
      </c>
      <c r="G173" s="3">
        <v>42</v>
      </c>
      <c r="H173" s="3">
        <v>42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</row>
    <row r="174" spans="1:60" x14ac:dyDescent="0.35">
      <c r="A174" s="1">
        <v>45107</v>
      </c>
      <c r="B174" t="s">
        <v>1</v>
      </c>
      <c r="C174" t="s">
        <v>90</v>
      </c>
      <c r="D174" t="s">
        <v>440</v>
      </c>
      <c r="E174" t="s">
        <v>439</v>
      </c>
      <c r="F174" s="3">
        <v>23838</v>
      </c>
      <c r="G174" s="3">
        <v>2762</v>
      </c>
      <c r="H174" s="3">
        <v>2736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>
        <v>2</v>
      </c>
      <c r="BF174" s="3"/>
      <c r="BG174" s="3">
        <v>36</v>
      </c>
      <c r="BH174" s="3"/>
    </row>
    <row r="175" spans="1:60" x14ac:dyDescent="0.35">
      <c r="A175" s="1">
        <v>45107</v>
      </c>
      <c r="B175" t="s">
        <v>1</v>
      </c>
      <c r="C175" t="s">
        <v>90</v>
      </c>
      <c r="D175" t="s">
        <v>442</v>
      </c>
      <c r="E175" t="s">
        <v>441</v>
      </c>
      <c r="F175" s="3">
        <v>30440</v>
      </c>
      <c r="G175" s="3">
        <v>937</v>
      </c>
      <c r="H175" s="3">
        <v>45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>
        <v>1</v>
      </c>
      <c r="BF175" s="3"/>
      <c r="BG175" s="3">
        <v>14</v>
      </c>
      <c r="BH175" s="3">
        <v>877</v>
      </c>
    </row>
    <row r="176" spans="1:60" x14ac:dyDescent="0.35">
      <c r="A176" s="1">
        <v>45107</v>
      </c>
      <c r="B176" t="s">
        <v>1</v>
      </c>
      <c r="C176" t="s">
        <v>90</v>
      </c>
      <c r="D176" t="s">
        <v>444</v>
      </c>
      <c r="E176" t="s">
        <v>443</v>
      </c>
      <c r="F176" s="3">
        <v>15304</v>
      </c>
      <c r="G176" s="3">
        <v>576</v>
      </c>
      <c r="H176" s="3">
        <v>553</v>
      </c>
      <c r="I176" s="3"/>
      <c r="J176" s="3"/>
      <c r="K176" s="3"/>
      <c r="L176" s="3">
        <v>2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>
        <v>1</v>
      </c>
      <c r="BF176" s="3"/>
      <c r="BG176" s="3">
        <v>34</v>
      </c>
      <c r="BH176" s="3"/>
    </row>
    <row r="177" spans="1:60" x14ac:dyDescent="0.35">
      <c r="A177" s="1">
        <v>45107</v>
      </c>
      <c r="B177" t="s">
        <v>1</v>
      </c>
      <c r="C177" t="s">
        <v>90</v>
      </c>
      <c r="D177" t="s">
        <v>446</v>
      </c>
      <c r="E177" t="s">
        <v>445</v>
      </c>
      <c r="F177" s="3">
        <v>2276</v>
      </c>
      <c r="G177" s="3">
        <v>1057</v>
      </c>
      <c r="H177" s="3">
        <v>961</v>
      </c>
      <c r="I177" s="3"/>
      <c r="J177" s="3"/>
      <c r="K177" s="3"/>
      <c r="L177" s="3">
        <v>19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>
        <v>1</v>
      </c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>
        <v>2</v>
      </c>
      <c r="AW177" s="3"/>
      <c r="AX177" s="3"/>
      <c r="AY177" s="3"/>
      <c r="AZ177" s="3"/>
      <c r="BA177" s="3">
        <v>2</v>
      </c>
      <c r="BB177" s="3"/>
      <c r="BC177" s="3"/>
      <c r="BD177" s="3"/>
      <c r="BE177" s="3">
        <v>3</v>
      </c>
      <c r="BF177" s="3"/>
      <c r="BG177" s="3">
        <v>189</v>
      </c>
      <c r="BH177" s="3"/>
    </row>
    <row r="178" spans="1:60" x14ac:dyDescent="0.35">
      <c r="A178" s="1">
        <v>45107</v>
      </c>
      <c r="B178" t="s">
        <v>1</v>
      </c>
      <c r="C178" t="s">
        <v>90</v>
      </c>
      <c r="D178" t="s">
        <v>448</v>
      </c>
      <c r="E178" t="s">
        <v>447</v>
      </c>
      <c r="F178" s="3">
        <v>8540</v>
      </c>
      <c r="G178" s="3">
        <v>874</v>
      </c>
      <c r="H178" s="3">
        <v>867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>
        <v>2</v>
      </c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>
        <v>11</v>
      </c>
      <c r="BH178" s="3"/>
    </row>
    <row r="179" spans="1:60" x14ac:dyDescent="0.35">
      <c r="A179" s="1">
        <v>45107</v>
      </c>
      <c r="B179" t="s">
        <v>1</v>
      </c>
      <c r="C179" t="s">
        <v>90</v>
      </c>
      <c r="D179" t="s">
        <v>450</v>
      </c>
      <c r="E179" t="s">
        <v>449</v>
      </c>
      <c r="F179" s="3">
        <v>27654</v>
      </c>
      <c r="G179" s="3">
        <v>16</v>
      </c>
      <c r="H179" s="3"/>
      <c r="I179" s="3"/>
      <c r="J179" s="3"/>
      <c r="K179" s="3"/>
      <c r="L179" s="3">
        <v>5</v>
      </c>
      <c r="M179" s="3"/>
      <c r="N179" s="3"/>
      <c r="O179" s="3"/>
      <c r="P179" s="3"/>
      <c r="Q179" s="3">
        <v>1</v>
      </c>
      <c r="R179" s="3"/>
      <c r="S179" s="3">
        <v>1</v>
      </c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>
        <v>4</v>
      </c>
      <c r="BF179" s="3"/>
      <c r="BG179" s="3">
        <v>9</v>
      </c>
      <c r="BH179" s="3"/>
    </row>
    <row r="180" spans="1:60" x14ac:dyDescent="0.35">
      <c r="A180" s="1">
        <v>45107</v>
      </c>
      <c r="B180" t="s">
        <v>1</v>
      </c>
      <c r="C180" t="s">
        <v>90</v>
      </c>
      <c r="D180" t="s">
        <v>452</v>
      </c>
      <c r="E180" t="s">
        <v>451</v>
      </c>
      <c r="F180" s="3">
        <v>13620</v>
      </c>
      <c r="G180" s="3">
        <v>102</v>
      </c>
      <c r="H180" s="3">
        <v>61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>
        <v>3</v>
      </c>
      <c r="BF180" s="3"/>
      <c r="BG180" s="3">
        <v>39</v>
      </c>
      <c r="BH180" s="3"/>
    </row>
    <row r="181" spans="1:60" x14ac:dyDescent="0.35">
      <c r="A181" s="1">
        <v>45107</v>
      </c>
      <c r="B181" t="s">
        <v>1</v>
      </c>
      <c r="C181" t="s">
        <v>90</v>
      </c>
      <c r="D181" t="s">
        <v>454</v>
      </c>
      <c r="E181" t="s">
        <v>453</v>
      </c>
      <c r="F181" s="3">
        <v>409</v>
      </c>
      <c r="G181" s="3">
        <v>363</v>
      </c>
      <c r="H181" s="3">
        <v>358</v>
      </c>
      <c r="I181" s="3"/>
      <c r="J181" s="3"/>
      <c r="K181" s="3"/>
      <c r="L181" s="3">
        <v>6</v>
      </c>
      <c r="M181" s="3"/>
      <c r="N181" s="3"/>
      <c r="O181" s="3">
        <v>1</v>
      </c>
      <c r="P181" s="3"/>
      <c r="Q181" s="3"/>
      <c r="R181" s="3"/>
      <c r="S181" s="3"/>
      <c r="T181" s="3"/>
      <c r="U181" s="3"/>
      <c r="V181" s="3"/>
      <c r="W181" s="3"/>
      <c r="X181" s="3">
        <v>1</v>
      </c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>
        <v>1</v>
      </c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>
        <v>43</v>
      </c>
      <c r="BH181" s="3"/>
    </row>
    <row r="182" spans="1:60" x14ac:dyDescent="0.35">
      <c r="A182" s="1">
        <v>45107</v>
      </c>
      <c r="B182" t="s">
        <v>1</v>
      </c>
      <c r="C182" t="s">
        <v>90</v>
      </c>
      <c r="D182" t="s">
        <v>456</v>
      </c>
      <c r="E182" t="s">
        <v>455</v>
      </c>
      <c r="F182" s="3">
        <v>29021</v>
      </c>
      <c r="G182" s="3">
        <v>408</v>
      </c>
      <c r="H182" s="3">
        <v>392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>
        <v>18</v>
      </c>
      <c r="BH182" s="3"/>
    </row>
    <row r="183" spans="1:60" x14ac:dyDescent="0.35">
      <c r="A183" s="1">
        <v>45107</v>
      </c>
      <c r="B183" t="s">
        <v>1</v>
      </c>
      <c r="C183" t="s">
        <v>90</v>
      </c>
      <c r="D183" t="s">
        <v>458</v>
      </c>
      <c r="E183" t="s">
        <v>457</v>
      </c>
      <c r="F183" s="3">
        <v>19208</v>
      </c>
      <c r="G183" s="3">
        <v>155</v>
      </c>
      <c r="H183" s="3">
        <v>153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>
        <v>2</v>
      </c>
      <c r="BH183" s="3"/>
    </row>
    <row r="184" spans="1:60" x14ac:dyDescent="0.35">
      <c r="A184" s="1">
        <v>45107</v>
      </c>
      <c r="B184" t="s">
        <v>1</v>
      </c>
      <c r="C184" t="s">
        <v>90</v>
      </c>
      <c r="D184" t="s">
        <v>460</v>
      </c>
      <c r="E184" t="s">
        <v>459</v>
      </c>
      <c r="F184" s="3">
        <v>24872</v>
      </c>
      <c r="G184" s="3">
        <v>367</v>
      </c>
      <c r="H184" s="3">
        <v>349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>
        <v>1</v>
      </c>
      <c r="BF184" s="3"/>
      <c r="BG184" s="3">
        <v>19</v>
      </c>
      <c r="BH184" s="3"/>
    </row>
    <row r="185" spans="1:60" x14ac:dyDescent="0.35">
      <c r="A185" s="1">
        <v>45107</v>
      </c>
      <c r="B185" t="s">
        <v>1</v>
      </c>
      <c r="C185" t="s">
        <v>90</v>
      </c>
      <c r="D185" t="s">
        <v>462</v>
      </c>
      <c r="E185" t="s">
        <v>461</v>
      </c>
      <c r="F185" s="3">
        <v>23500</v>
      </c>
      <c r="G185" s="3">
        <v>369</v>
      </c>
      <c r="H185" s="3">
        <v>366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>
        <v>4</v>
      </c>
      <c r="BH185" s="3"/>
    </row>
    <row r="186" spans="1:60" x14ac:dyDescent="0.35">
      <c r="A186" s="1">
        <v>45107</v>
      </c>
      <c r="B186" t="s">
        <v>1</v>
      </c>
      <c r="C186" t="s">
        <v>90</v>
      </c>
      <c r="D186" t="s">
        <v>464</v>
      </c>
      <c r="E186" t="s">
        <v>463</v>
      </c>
      <c r="F186" s="3">
        <v>11684</v>
      </c>
      <c r="G186" s="3">
        <v>76</v>
      </c>
      <c r="H186" s="3">
        <v>31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>
        <v>1</v>
      </c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>
        <v>10</v>
      </c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>
        <v>1</v>
      </c>
      <c r="BB186" s="3"/>
      <c r="BC186" s="3"/>
      <c r="BD186" s="3"/>
      <c r="BE186" s="3">
        <v>2</v>
      </c>
      <c r="BF186" s="3"/>
      <c r="BG186" s="3">
        <v>33</v>
      </c>
      <c r="BH186" s="3"/>
    </row>
    <row r="187" spans="1:60" x14ac:dyDescent="0.35">
      <c r="A187" s="1">
        <v>45107</v>
      </c>
      <c r="B187" t="s">
        <v>1</v>
      </c>
      <c r="C187" t="s">
        <v>90</v>
      </c>
      <c r="D187" t="s">
        <v>466</v>
      </c>
      <c r="E187" t="s">
        <v>465</v>
      </c>
      <c r="F187" s="3">
        <v>3379</v>
      </c>
      <c r="G187" s="3">
        <v>12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>
        <v>11</v>
      </c>
      <c r="BF187" s="3"/>
      <c r="BG187" s="3">
        <v>1</v>
      </c>
      <c r="BH187" s="3"/>
    </row>
    <row r="188" spans="1:60" x14ac:dyDescent="0.35">
      <c r="A188" s="1">
        <v>45107</v>
      </c>
      <c r="B188" t="s">
        <v>1</v>
      </c>
      <c r="C188" t="s">
        <v>90</v>
      </c>
      <c r="D188" t="s">
        <v>468</v>
      </c>
      <c r="E188" t="s">
        <v>467</v>
      </c>
      <c r="F188" s="3">
        <v>26703</v>
      </c>
      <c r="G188" s="3">
        <v>178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>
        <v>165</v>
      </c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>
        <v>1</v>
      </c>
      <c r="BB188" s="3"/>
      <c r="BC188" s="3"/>
      <c r="BD188" s="3"/>
      <c r="BE188" s="3"/>
      <c r="BF188" s="3"/>
      <c r="BG188" s="3">
        <v>12</v>
      </c>
      <c r="BH188" s="3"/>
    </row>
    <row r="189" spans="1:60" x14ac:dyDescent="0.35">
      <c r="A189" s="1">
        <v>45107</v>
      </c>
      <c r="B189" t="s">
        <v>1</v>
      </c>
      <c r="C189" t="s">
        <v>90</v>
      </c>
      <c r="D189" t="s">
        <v>470</v>
      </c>
      <c r="E189" t="s">
        <v>469</v>
      </c>
      <c r="F189" s="3">
        <v>19081</v>
      </c>
      <c r="G189" s="3">
        <v>8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>
        <v>1</v>
      </c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>
        <v>7</v>
      </c>
      <c r="BH189" s="3"/>
    </row>
    <row r="190" spans="1:60" x14ac:dyDescent="0.35">
      <c r="A190" s="1">
        <v>45107</v>
      </c>
      <c r="B190" t="s">
        <v>1</v>
      </c>
      <c r="C190" t="s">
        <v>90</v>
      </c>
      <c r="D190" t="s">
        <v>472</v>
      </c>
      <c r="E190" t="s">
        <v>471</v>
      </c>
      <c r="F190" s="3">
        <v>30628</v>
      </c>
      <c r="G190" s="3">
        <v>237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>
        <v>230</v>
      </c>
      <c r="AZ190" s="3"/>
      <c r="BA190" s="3"/>
      <c r="BB190" s="3"/>
      <c r="BC190" s="3"/>
      <c r="BD190" s="3"/>
      <c r="BE190" s="3">
        <v>1</v>
      </c>
      <c r="BF190" s="3"/>
      <c r="BG190" s="3">
        <v>6</v>
      </c>
      <c r="BH190" s="3"/>
    </row>
    <row r="191" spans="1:60" x14ac:dyDescent="0.35">
      <c r="A191" s="1">
        <v>45107</v>
      </c>
      <c r="B191" t="s">
        <v>1</v>
      </c>
      <c r="C191" t="s">
        <v>90</v>
      </c>
      <c r="D191" t="s">
        <v>474</v>
      </c>
      <c r="E191" t="s">
        <v>473</v>
      </c>
      <c r="F191" s="3">
        <v>13590</v>
      </c>
      <c r="G191" s="3">
        <v>5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>
        <v>4</v>
      </c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>
        <v>1</v>
      </c>
      <c r="BH191" s="3"/>
    </row>
    <row r="192" spans="1:60" x14ac:dyDescent="0.35">
      <c r="A192" s="1">
        <v>45107</v>
      </c>
      <c r="B192" t="s">
        <v>1</v>
      </c>
      <c r="C192" t="s">
        <v>90</v>
      </c>
      <c r="D192" t="s">
        <v>476</v>
      </c>
      <c r="E192" t="s">
        <v>475</v>
      </c>
      <c r="F192" s="3">
        <v>16944</v>
      </c>
      <c r="G192" s="3">
        <v>3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>
        <v>1</v>
      </c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>
        <v>2</v>
      </c>
      <c r="BH192" s="3"/>
    </row>
    <row r="193" spans="1:60" x14ac:dyDescent="0.35">
      <c r="A193" s="1">
        <v>45107</v>
      </c>
      <c r="B193" t="s">
        <v>1</v>
      </c>
      <c r="C193" t="s">
        <v>90</v>
      </c>
      <c r="D193" t="s">
        <v>478</v>
      </c>
      <c r="E193" t="s">
        <v>477</v>
      </c>
      <c r="F193" s="3">
        <v>7157</v>
      </c>
      <c r="G193" s="3">
        <v>43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>
        <v>1</v>
      </c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>
        <v>1</v>
      </c>
      <c r="AE193" s="3">
        <v>4</v>
      </c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>
        <v>26</v>
      </c>
      <c r="AZ193" s="3"/>
      <c r="BA193" s="3"/>
      <c r="BB193" s="3"/>
      <c r="BC193" s="3"/>
      <c r="BD193" s="3"/>
      <c r="BE193" s="3">
        <v>6</v>
      </c>
      <c r="BF193" s="3"/>
      <c r="BG193" s="3">
        <v>5</v>
      </c>
      <c r="BH193" s="3"/>
    </row>
    <row r="194" spans="1:60" x14ac:dyDescent="0.35">
      <c r="A194" s="1">
        <v>45107</v>
      </c>
      <c r="B194" t="s">
        <v>1</v>
      </c>
      <c r="C194" t="s">
        <v>90</v>
      </c>
      <c r="D194" t="s">
        <v>480</v>
      </c>
      <c r="E194" t="s">
        <v>479</v>
      </c>
      <c r="F194" s="3">
        <v>27503</v>
      </c>
      <c r="G194" s="3">
        <v>280</v>
      </c>
      <c r="H194" s="3"/>
      <c r="I194" s="3"/>
      <c r="J194" s="3"/>
      <c r="K194" s="3"/>
      <c r="L194" s="3">
        <v>1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>
        <v>5</v>
      </c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>
        <v>266</v>
      </c>
      <c r="AZ194" s="3"/>
      <c r="BA194" s="3"/>
      <c r="BB194" s="3"/>
      <c r="BC194" s="3"/>
      <c r="BD194" s="3"/>
      <c r="BE194" s="3">
        <v>2</v>
      </c>
      <c r="BF194" s="3"/>
      <c r="BG194" s="3">
        <v>6</v>
      </c>
      <c r="BH194" s="3"/>
    </row>
    <row r="195" spans="1:60" x14ac:dyDescent="0.35">
      <c r="A195" s="1">
        <v>45107</v>
      </c>
      <c r="B195" t="s">
        <v>1</v>
      </c>
      <c r="C195" t="s">
        <v>180</v>
      </c>
      <c r="D195" t="s">
        <v>482</v>
      </c>
      <c r="E195" t="s">
        <v>481</v>
      </c>
      <c r="F195" s="3">
        <v>901</v>
      </c>
      <c r="G195" s="3">
        <v>700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>
        <v>700</v>
      </c>
      <c r="BC195" s="3"/>
      <c r="BD195" s="3"/>
      <c r="BE195" s="3"/>
      <c r="BF195" s="3"/>
      <c r="BG195" s="3"/>
      <c r="BH195" s="3"/>
    </row>
    <row r="196" spans="1:60" x14ac:dyDescent="0.35">
      <c r="A196" s="1">
        <v>45107</v>
      </c>
      <c r="B196" t="s">
        <v>1</v>
      </c>
      <c r="C196" t="s">
        <v>106</v>
      </c>
      <c r="D196" t="s">
        <v>484</v>
      </c>
      <c r="E196" t="s">
        <v>483</v>
      </c>
      <c r="F196" s="3">
        <v>3975</v>
      </c>
      <c r="G196" s="3">
        <v>82</v>
      </c>
      <c r="H196" s="3"/>
      <c r="I196" s="3"/>
      <c r="J196" s="3">
        <v>79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>
        <v>1</v>
      </c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>
        <v>2</v>
      </c>
      <c r="BB196" s="3"/>
      <c r="BC196" s="3"/>
      <c r="BD196" s="3"/>
      <c r="BE196" s="3"/>
      <c r="BF196" s="3"/>
      <c r="BG196" s="3"/>
      <c r="BH196" s="3"/>
    </row>
    <row r="197" spans="1:60" x14ac:dyDescent="0.35">
      <c r="A197" s="1">
        <v>45107</v>
      </c>
      <c r="B197" t="s">
        <v>1</v>
      </c>
      <c r="C197" t="s">
        <v>106</v>
      </c>
      <c r="D197" t="s">
        <v>486</v>
      </c>
      <c r="E197" t="s">
        <v>485</v>
      </c>
      <c r="F197" s="3">
        <v>611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</row>
    <row r="198" spans="1:60" x14ac:dyDescent="0.35">
      <c r="A198" s="1">
        <v>45107</v>
      </c>
      <c r="B198" t="s">
        <v>1</v>
      </c>
      <c r="C198" t="s">
        <v>93</v>
      </c>
      <c r="D198" t="s">
        <v>488</v>
      </c>
      <c r="E198" t="s">
        <v>487</v>
      </c>
      <c r="F198" s="3">
        <v>1770</v>
      </c>
      <c r="G198" s="3">
        <v>31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>
        <v>16</v>
      </c>
      <c r="AG198" s="3"/>
      <c r="AH198" s="3"/>
      <c r="AI198" s="3"/>
      <c r="AJ198" s="3"/>
      <c r="AK198" s="3"/>
      <c r="AL198" s="3"/>
      <c r="AM198" s="3"/>
      <c r="AN198" s="3">
        <v>15</v>
      </c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</row>
    <row r="199" spans="1:60" x14ac:dyDescent="0.35">
      <c r="A199" s="1">
        <v>45107</v>
      </c>
      <c r="B199" t="s">
        <v>1</v>
      </c>
      <c r="C199" t="s">
        <v>93</v>
      </c>
      <c r="D199" t="s">
        <v>490</v>
      </c>
      <c r="E199" t="s">
        <v>489</v>
      </c>
      <c r="F199" s="3">
        <v>1074</v>
      </c>
      <c r="G199" s="3">
        <v>6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>
        <v>6</v>
      </c>
      <c r="AY199" s="3"/>
      <c r="AZ199" s="3"/>
      <c r="BA199" s="3"/>
      <c r="BB199" s="3"/>
      <c r="BC199" s="3"/>
      <c r="BD199" s="3"/>
      <c r="BE199" s="3"/>
      <c r="BF199" s="3"/>
      <c r="BG199" s="3"/>
      <c r="BH199" s="3"/>
    </row>
    <row r="200" spans="1:60" x14ac:dyDescent="0.35">
      <c r="A200" s="1">
        <v>45107</v>
      </c>
      <c r="B200" t="s">
        <v>1</v>
      </c>
      <c r="C200" t="s">
        <v>90</v>
      </c>
      <c r="D200" t="s">
        <v>492</v>
      </c>
      <c r="E200" t="s">
        <v>491</v>
      </c>
      <c r="F200" s="3">
        <v>25936</v>
      </c>
      <c r="G200" s="3">
        <v>66</v>
      </c>
      <c r="H200" s="3">
        <v>27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>
        <v>1</v>
      </c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>
        <v>4</v>
      </c>
      <c r="BB200" s="3"/>
      <c r="BC200" s="3"/>
      <c r="BD200" s="3"/>
      <c r="BE200" s="3">
        <v>9</v>
      </c>
      <c r="BF200" s="3"/>
      <c r="BG200" s="3">
        <v>29</v>
      </c>
      <c r="BH200" s="3"/>
    </row>
    <row r="201" spans="1:60" x14ac:dyDescent="0.35">
      <c r="A201" s="1">
        <v>45107</v>
      </c>
      <c r="B201" t="s">
        <v>1</v>
      </c>
      <c r="C201" t="s">
        <v>90</v>
      </c>
      <c r="D201" t="s">
        <v>494</v>
      </c>
      <c r="E201" t="s">
        <v>493</v>
      </c>
      <c r="F201" s="3">
        <v>26483</v>
      </c>
      <c r="G201" s="3">
        <v>8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>
        <v>6</v>
      </c>
      <c r="BF201" s="3"/>
      <c r="BG201" s="3">
        <v>3</v>
      </c>
      <c r="BH201" s="3"/>
    </row>
    <row r="202" spans="1:60" x14ac:dyDescent="0.35">
      <c r="A202" s="1">
        <v>45107</v>
      </c>
      <c r="B202" t="s">
        <v>1</v>
      </c>
      <c r="C202" t="s">
        <v>93</v>
      </c>
      <c r="D202" t="s">
        <v>496</v>
      </c>
      <c r="E202" t="s">
        <v>495</v>
      </c>
      <c r="F202" s="3">
        <v>1174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</row>
    <row r="203" spans="1:60" x14ac:dyDescent="0.35">
      <c r="A203" s="1">
        <v>45107</v>
      </c>
      <c r="B203" t="s">
        <v>1</v>
      </c>
      <c r="C203" t="s">
        <v>93</v>
      </c>
      <c r="D203" t="s">
        <v>498</v>
      </c>
      <c r="E203" t="s">
        <v>497</v>
      </c>
      <c r="F203" s="3">
        <v>4272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</row>
    <row r="204" spans="1:60" x14ac:dyDescent="0.35">
      <c r="A204" s="1">
        <v>45107</v>
      </c>
      <c r="B204" t="s">
        <v>1</v>
      </c>
      <c r="C204" t="s">
        <v>93</v>
      </c>
      <c r="D204" t="s">
        <v>500</v>
      </c>
      <c r="E204" t="s">
        <v>499</v>
      </c>
      <c r="F204" s="3">
        <v>1177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</row>
    <row r="205" spans="1:60" x14ac:dyDescent="0.35">
      <c r="A205" s="1">
        <v>45107</v>
      </c>
      <c r="B205" t="s">
        <v>1</v>
      </c>
      <c r="C205" t="s">
        <v>106</v>
      </c>
      <c r="D205" t="s">
        <v>502</v>
      </c>
      <c r="E205" t="s">
        <v>501</v>
      </c>
      <c r="F205" s="3">
        <v>3913</v>
      </c>
      <c r="G205" s="3">
        <v>92</v>
      </c>
      <c r="H205" s="3">
        <v>1</v>
      </c>
      <c r="I205" s="3"/>
      <c r="J205" s="3">
        <v>89</v>
      </c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>
        <v>4</v>
      </c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</row>
    <row r="206" spans="1:60" x14ac:dyDescent="0.35">
      <c r="A206" s="1">
        <v>45107</v>
      </c>
      <c r="B206" t="s">
        <v>1</v>
      </c>
      <c r="C206" t="s">
        <v>106</v>
      </c>
      <c r="D206" t="s">
        <v>504</v>
      </c>
      <c r="E206" t="s">
        <v>503</v>
      </c>
      <c r="F206" s="3">
        <v>453</v>
      </c>
      <c r="G206" s="3">
        <v>1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>
        <v>1</v>
      </c>
      <c r="BB206" s="3"/>
      <c r="BC206" s="3"/>
      <c r="BD206" s="3"/>
      <c r="BE206" s="3"/>
      <c r="BF206" s="3"/>
      <c r="BG206" s="3"/>
      <c r="BH206" s="3"/>
    </row>
    <row r="207" spans="1:60" x14ac:dyDescent="0.35">
      <c r="A207" s="1">
        <v>45107</v>
      </c>
      <c r="B207" t="s">
        <v>1</v>
      </c>
      <c r="C207" t="s">
        <v>106</v>
      </c>
      <c r="D207" t="s">
        <v>506</v>
      </c>
      <c r="E207" t="s">
        <v>505</v>
      </c>
      <c r="F207" s="3">
        <v>629</v>
      </c>
      <c r="G207" s="3">
        <v>2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>
        <v>2</v>
      </c>
      <c r="BB207" s="3"/>
      <c r="BC207" s="3"/>
      <c r="BD207" s="3"/>
      <c r="BE207" s="3"/>
      <c r="BF207" s="3"/>
      <c r="BG207" s="3"/>
      <c r="BH207" s="3"/>
    </row>
    <row r="208" spans="1:60" x14ac:dyDescent="0.35">
      <c r="A208" s="1">
        <v>45107</v>
      </c>
      <c r="B208" t="s">
        <v>1</v>
      </c>
      <c r="C208" t="s">
        <v>93</v>
      </c>
      <c r="D208" t="s">
        <v>508</v>
      </c>
      <c r="E208" t="s">
        <v>507</v>
      </c>
      <c r="F208" s="3">
        <v>1036</v>
      </c>
      <c r="G208" s="3">
        <v>7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>
        <v>7</v>
      </c>
      <c r="BB208" s="3"/>
      <c r="BC208" s="3"/>
      <c r="BD208" s="3"/>
      <c r="BE208" s="3"/>
      <c r="BF208" s="3"/>
      <c r="BG208" s="3"/>
      <c r="BH208" s="3"/>
    </row>
    <row r="209" spans="1:60" x14ac:dyDescent="0.35">
      <c r="A209" s="1">
        <v>45107</v>
      </c>
      <c r="B209" t="s">
        <v>1</v>
      </c>
      <c r="C209" t="s">
        <v>106</v>
      </c>
      <c r="D209" t="s">
        <v>510</v>
      </c>
      <c r="E209" t="s">
        <v>509</v>
      </c>
      <c r="F209" s="3">
        <v>210</v>
      </c>
      <c r="G209" s="3">
        <v>3</v>
      </c>
      <c r="H209" s="3">
        <v>2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>
        <v>1</v>
      </c>
      <c r="BB209" s="3"/>
      <c r="BC209" s="3"/>
      <c r="BD209" s="3"/>
      <c r="BE209" s="3"/>
      <c r="BF209" s="3"/>
      <c r="BG209" s="3"/>
      <c r="BH209" s="3"/>
    </row>
    <row r="210" spans="1:60" x14ac:dyDescent="0.35">
      <c r="A210" s="1">
        <v>45107</v>
      </c>
      <c r="B210" t="s">
        <v>1</v>
      </c>
      <c r="C210" t="s">
        <v>90</v>
      </c>
      <c r="D210" t="s">
        <v>512</v>
      </c>
      <c r="E210" t="s">
        <v>511</v>
      </c>
      <c r="F210" s="3">
        <v>19427</v>
      </c>
      <c r="G210" s="3">
        <v>13827</v>
      </c>
      <c r="H210" s="3"/>
      <c r="I210" s="3"/>
      <c r="J210" s="3">
        <v>203</v>
      </c>
      <c r="K210" s="3"/>
      <c r="L210" s="3"/>
      <c r="M210" s="3"/>
      <c r="N210" s="3">
        <v>538</v>
      </c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>
        <v>2</v>
      </c>
      <c r="AD210" s="3"/>
      <c r="AE210" s="3"/>
      <c r="AF210" s="3"/>
      <c r="AG210" s="3"/>
      <c r="AH210" s="3"/>
      <c r="AI210" s="3"/>
      <c r="AJ210" s="3"/>
      <c r="AK210" s="3"/>
      <c r="AL210" s="3">
        <v>2289</v>
      </c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>
        <v>32</v>
      </c>
      <c r="BB210" s="3"/>
      <c r="BC210" s="3"/>
      <c r="BD210" s="3"/>
      <c r="BE210" s="3"/>
      <c r="BF210" s="3"/>
      <c r="BG210" s="3"/>
      <c r="BH210" s="3">
        <v>12268</v>
      </c>
    </row>
    <row r="211" spans="1:60" x14ac:dyDescent="0.35">
      <c r="A211" s="1">
        <v>45107</v>
      </c>
      <c r="B211" t="s">
        <v>1</v>
      </c>
      <c r="C211" t="s">
        <v>90</v>
      </c>
      <c r="D211" t="s">
        <v>514</v>
      </c>
      <c r="E211" t="s">
        <v>513</v>
      </c>
      <c r="F211" s="3">
        <v>2497</v>
      </c>
      <c r="G211" s="3">
        <v>102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>
        <v>102</v>
      </c>
      <c r="AY211" s="3"/>
      <c r="AZ211" s="3"/>
      <c r="BA211" s="3"/>
      <c r="BB211" s="3"/>
      <c r="BC211" s="3"/>
      <c r="BD211" s="3"/>
      <c r="BE211" s="3"/>
      <c r="BF211" s="3"/>
      <c r="BG211" s="3"/>
      <c r="BH211" s="3"/>
    </row>
    <row r="212" spans="1:60" x14ac:dyDescent="0.35">
      <c r="A212" s="1">
        <v>45107</v>
      </c>
      <c r="B212" t="s">
        <v>1</v>
      </c>
      <c r="C212" t="s">
        <v>93</v>
      </c>
      <c r="D212" t="s">
        <v>516</v>
      </c>
      <c r="E212" t="s">
        <v>515</v>
      </c>
      <c r="F212" s="3">
        <v>2408</v>
      </c>
      <c r="G212" s="3">
        <v>44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>
        <v>42</v>
      </c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>
        <v>2</v>
      </c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</row>
    <row r="213" spans="1:60" x14ac:dyDescent="0.35">
      <c r="A213" s="1">
        <v>45107</v>
      </c>
      <c r="B213" t="s">
        <v>1</v>
      </c>
      <c r="C213" t="s">
        <v>106</v>
      </c>
      <c r="D213" t="s">
        <v>518</v>
      </c>
      <c r="E213" t="s">
        <v>517</v>
      </c>
      <c r="F213" s="3">
        <v>3537</v>
      </c>
      <c r="G213" s="3">
        <v>52</v>
      </c>
      <c r="H213" s="3"/>
      <c r="I213" s="3"/>
      <c r="J213" s="3">
        <v>50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>
        <v>2</v>
      </c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>
        <v>1</v>
      </c>
      <c r="BB213" s="3"/>
      <c r="BC213" s="3"/>
      <c r="BD213" s="3"/>
      <c r="BE213" s="3"/>
      <c r="BF213" s="3"/>
      <c r="BG213" s="3"/>
      <c r="BH213" s="3"/>
    </row>
    <row r="214" spans="1:60" x14ac:dyDescent="0.35">
      <c r="A214" s="1">
        <v>45107</v>
      </c>
      <c r="B214" t="s">
        <v>1</v>
      </c>
      <c r="C214" t="s">
        <v>90</v>
      </c>
      <c r="D214" t="s">
        <v>520</v>
      </c>
      <c r="E214" t="s">
        <v>519</v>
      </c>
      <c r="F214" s="3">
        <v>1492</v>
      </c>
      <c r="G214" s="3">
        <v>1426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>
        <v>1426</v>
      </c>
      <c r="U214" s="3">
        <v>1424</v>
      </c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>
        <v>847</v>
      </c>
      <c r="BA214" s="3">
        <v>1</v>
      </c>
      <c r="BB214" s="3"/>
      <c r="BC214" s="3"/>
      <c r="BD214" s="3"/>
      <c r="BE214" s="3"/>
      <c r="BF214" s="3"/>
      <c r="BG214" s="3"/>
      <c r="BH214" s="3"/>
    </row>
    <row r="215" spans="1:60" x14ac:dyDescent="0.35">
      <c r="A215" s="1">
        <v>45107</v>
      </c>
      <c r="B215" t="s">
        <v>1</v>
      </c>
      <c r="C215" t="s">
        <v>93</v>
      </c>
      <c r="D215" t="s">
        <v>522</v>
      </c>
      <c r="E215" t="s">
        <v>521</v>
      </c>
      <c r="F215" s="3">
        <v>505</v>
      </c>
      <c r="G215" s="3">
        <v>477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>
        <v>477</v>
      </c>
      <c r="U215" s="3">
        <v>443</v>
      </c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</row>
    <row r="216" spans="1:60" x14ac:dyDescent="0.35">
      <c r="A216" s="1">
        <v>45107</v>
      </c>
      <c r="B216" t="s">
        <v>1</v>
      </c>
      <c r="C216" t="s">
        <v>106</v>
      </c>
      <c r="D216" t="s">
        <v>524</v>
      </c>
      <c r="E216" t="s">
        <v>523</v>
      </c>
      <c r="F216" s="3">
        <v>223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</row>
    <row r="217" spans="1:60" x14ac:dyDescent="0.35">
      <c r="A217" s="1">
        <v>45107</v>
      </c>
      <c r="B217" t="s">
        <v>1</v>
      </c>
      <c r="C217" t="s">
        <v>93</v>
      </c>
      <c r="D217" t="s">
        <v>526</v>
      </c>
      <c r="E217" t="s">
        <v>525</v>
      </c>
      <c r="F217" s="3">
        <v>301</v>
      </c>
      <c r="G217" s="3">
        <v>1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>
        <v>1</v>
      </c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</row>
    <row r="218" spans="1:60" x14ac:dyDescent="0.35">
      <c r="A218" s="1">
        <v>45107</v>
      </c>
      <c r="B218" t="s">
        <v>1</v>
      </c>
      <c r="C218" t="s">
        <v>90</v>
      </c>
      <c r="D218" t="s">
        <v>528</v>
      </c>
      <c r="E218" t="s">
        <v>527</v>
      </c>
      <c r="F218" s="3">
        <v>922</v>
      </c>
      <c r="G218" s="3">
        <v>426</v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>
        <v>426</v>
      </c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>
        <v>3</v>
      </c>
      <c r="BB218" s="3"/>
      <c r="BC218" s="3"/>
      <c r="BD218" s="3"/>
      <c r="BE218" s="3"/>
      <c r="BF218" s="3"/>
      <c r="BG218" s="3"/>
      <c r="BH218" s="3"/>
    </row>
    <row r="219" spans="1:60" x14ac:dyDescent="0.35">
      <c r="A219" s="1">
        <v>45107</v>
      </c>
      <c r="B219" t="s">
        <v>1</v>
      </c>
      <c r="C219" t="s">
        <v>90</v>
      </c>
      <c r="D219" t="s">
        <v>530</v>
      </c>
      <c r="E219" t="s">
        <v>529</v>
      </c>
      <c r="F219" s="3">
        <v>29921</v>
      </c>
      <c r="G219" s="3">
        <v>20484</v>
      </c>
      <c r="H219" s="3"/>
      <c r="I219" s="3"/>
      <c r="J219" s="3">
        <v>756</v>
      </c>
      <c r="K219" s="3"/>
      <c r="L219" s="3"/>
      <c r="M219" s="3"/>
      <c r="N219" s="3"/>
      <c r="O219" s="3"/>
      <c r="P219" s="3"/>
      <c r="Q219" s="3">
        <v>79</v>
      </c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>
        <v>76</v>
      </c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>
        <v>3</v>
      </c>
      <c r="BB219" s="3"/>
      <c r="BC219" s="3"/>
      <c r="BD219" s="3"/>
      <c r="BE219" s="3"/>
      <c r="BF219" s="3"/>
      <c r="BG219" s="3">
        <v>52</v>
      </c>
      <c r="BH219" s="3">
        <v>20203</v>
      </c>
    </row>
    <row r="220" spans="1:60" x14ac:dyDescent="0.35">
      <c r="A220" s="1">
        <v>45107</v>
      </c>
      <c r="B220" t="s">
        <v>1</v>
      </c>
      <c r="C220" t="s">
        <v>90</v>
      </c>
      <c r="D220" t="s">
        <v>532</v>
      </c>
      <c r="E220" t="s">
        <v>531</v>
      </c>
      <c r="F220" s="3">
        <v>17664</v>
      </c>
      <c r="G220" s="3">
        <v>2983</v>
      </c>
      <c r="H220" s="3"/>
      <c r="I220" s="3"/>
      <c r="J220" s="3">
        <v>57</v>
      </c>
      <c r="K220" s="3"/>
      <c r="L220" s="3"/>
      <c r="M220" s="3"/>
      <c r="N220" s="3"/>
      <c r="O220" s="3"/>
      <c r="P220" s="3"/>
      <c r="Q220" s="3">
        <v>11</v>
      </c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>
        <v>5</v>
      </c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>
        <v>1</v>
      </c>
      <c r="BB220" s="3">
        <v>1171</v>
      </c>
      <c r="BC220" s="3"/>
      <c r="BD220" s="3"/>
      <c r="BE220" s="3"/>
      <c r="BF220" s="3"/>
      <c r="BG220" s="3">
        <v>2</v>
      </c>
      <c r="BH220" s="3">
        <v>1777</v>
      </c>
    </row>
    <row r="221" spans="1:60" x14ac:dyDescent="0.35">
      <c r="A221" s="1">
        <v>45107</v>
      </c>
      <c r="B221" t="s">
        <v>1</v>
      </c>
      <c r="C221" t="s">
        <v>93</v>
      </c>
      <c r="D221" t="s">
        <v>534</v>
      </c>
      <c r="E221" t="s">
        <v>533</v>
      </c>
      <c r="F221" s="3">
        <v>1844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</row>
    <row r="222" spans="1:60" x14ac:dyDescent="0.35">
      <c r="A222" s="1">
        <v>45107</v>
      </c>
      <c r="B222" t="s">
        <v>1</v>
      </c>
      <c r="C222" t="s">
        <v>106</v>
      </c>
      <c r="D222" t="s">
        <v>536</v>
      </c>
      <c r="E222" t="s">
        <v>535</v>
      </c>
      <c r="F222" s="3">
        <v>2029</v>
      </c>
      <c r="G222" s="3">
        <v>27</v>
      </c>
      <c r="H222" s="3"/>
      <c r="I222" s="3"/>
      <c r="J222" s="3">
        <v>25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>
        <v>2</v>
      </c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</row>
  </sheetData>
  <autoFilter ref="A1:BH222" xr:uid="{00000000-0001-0000-0500-000000000000}"/>
  <printOptions horizontalCentered="1"/>
  <pageMargins left="0.45" right="0.45" top="0.5" bottom="0.75" header="0.3" footer="0.4"/>
  <pageSetup scale="80" orientation="landscape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22"/>
  <sheetViews>
    <sheetView view="pageLayout" zoomScaleNormal="100" workbookViewId="0">
      <pane ySplit="3120" topLeftCell="A44"/>
      <selection pane="bottomLeft" activeCell="C44" sqref="C44"/>
    </sheetView>
  </sheetViews>
  <sheetFormatPr defaultRowHeight="14.5" x14ac:dyDescent="0.35"/>
  <cols>
    <col min="1" max="1" width="12.453125" bestFit="1" customWidth="1"/>
    <col min="2" max="2" width="11.54296875" bestFit="1" customWidth="1"/>
    <col min="3" max="3" width="47.1796875" bestFit="1" customWidth="1"/>
    <col min="4" max="4" width="12.453125" bestFit="1" customWidth="1"/>
    <col min="5" max="5" width="20.453125" bestFit="1" customWidth="1"/>
    <col min="6" max="6" width="16.54296875" bestFit="1" customWidth="1"/>
    <col min="7" max="7" width="17.453125" bestFit="1" customWidth="1"/>
    <col min="8" max="10" width="8" bestFit="1" customWidth="1"/>
  </cols>
  <sheetData>
    <row r="1" spans="1:10" s="2" customFormat="1" ht="55" x14ac:dyDescent="0.35">
      <c r="A1" s="2" t="s">
        <v>2</v>
      </c>
      <c r="B1" s="2" t="s">
        <v>0</v>
      </c>
      <c r="C1" s="2" t="s">
        <v>3</v>
      </c>
      <c r="D1" s="2" t="s">
        <v>5</v>
      </c>
      <c r="E1" s="2" t="s">
        <v>4</v>
      </c>
      <c r="F1" s="2" t="s">
        <v>6</v>
      </c>
      <c r="G1" s="2" t="s">
        <v>540</v>
      </c>
      <c r="H1" s="4" t="s">
        <v>36</v>
      </c>
      <c r="I1" s="4" t="s">
        <v>69</v>
      </c>
      <c r="J1" s="4" t="s">
        <v>79</v>
      </c>
    </row>
    <row r="2" spans="1:10" x14ac:dyDescent="0.35">
      <c r="A2" s="1">
        <v>45107</v>
      </c>
      <c r="B2" t="s">
        <v>1</v>
      </c>
      <c r="C2" t="s">
        <v>90</v>
      </c>
      <c r="D2" t="s">
        <v>92</v>
      </c>
      <c r="E2" t="s">
        <v>91</v>
      </c>
      <c r="F2" s="3">
        <v>13532</v>
      </c>
      <c r="G2" s="3">
        <v>13532</v>
      </c>
      <c r="H2" s="3">
        <v>13532</v>
      </c>
      <c r="I2" s="3">
        <v>13531</v>
      </c>
      <c r="J2" s="3">
        <v>13532</v>
      </c>
    </row>
    <row r="3" spans="1:10" x14ac:dyDescent="0.35">
      <c r="A3" s="1">
        <v>45107</v>
      </c>
      <c r="B3" t="s">
        <v>1</v>
      </c>
      <c r="C3" t="s">
        <v>93</v>
      </c>
      <c r="D3" t="s">
        <v>95</v>
      </c>
      <c r="E3" t="s">
        <v>94</v>
      </c>
      <c r="F3" s="3">
        <v>584</v>
      </c>
      <c r="G3" s="3">
        <v>584</v>
      </c>
      <c r="H3" s="3">
        <v>584</v>
      </c>
      <c r="I3" s="3">
        <v>584</v>
      </c>
      <c r="J3" s="3">
        <v>584</v>
      </c>
    </row>
    <row r="4" spans="1:10" x14ac:dyDescent="0.35">
      <c r="A4" s="1">
        <v>45107</v>
      </c>
      <c r="B4" t="s">
        <v>1</v>
      </c>
      <c r="C4" t="s">
        <v>93</v>
      </c>
      <c r="D4" t="s">
        <v>97</v>
      </c>
      <c r="E4" t="s">
        <v>96</v>
      </c>
      <c r="F4" s="3">
        <v>3114</v>
      </c>
      <c r="G4" s="3">
        <v>3114</v>
      </c>
      <c r="H4" s="3">
        <v>3114</v>
      </c>
      <c r="I4" s="3">
        <v>3114</v>
      </c>
      <c r="J4" s="3">
        <v>3114</v>
      </c>
    </row>
    <row r="5" spans="1:10" x14ac:dyDescent="0.35">
      <c r="A5" s="1">
        <v>45107</v>
      </c>
      <c r="B5" t="s">
        <v>1</v>
      </c>
      <c r="C5" t="s">
        <v>93</v>
      </c>
      <c r="D5" t="s">
        <v>99</v>
      </c>
      <c r="E5" t="s">
        <v>98</v>
      </c>
      <c r="F5" s="3">
        <v>801</v>
      </c>
      <c r="G5" s="3">
        <v>801</v>
      </c>
      <c r="H5" s="3">
        <v>801</v>
      </c>
      <c r="I5" s="3">
        <v>801</v>
      </c>
      <c r="J5" s="3">
        <v>801</v>
      </c>
    </row>
    <row r="6" spans="1:10" x14ac:dyDescent="0.35">
      <c r="A6" s="1">
        <v>45107</v>
      </c>
      <c r="B6" t="s">
        <v>1</v>
      </c>
      <c r="C6" t="s">
        <v>93</v>
      </c>
      <c r="D6" t="s">
        <v>101</v>
      </c>
      <c r="E6" t="s">
        <v>100</v>
      </c>
      <c r="F6" s="3">
        <v>740</v>
      </c>
      <c r="G6" s="3">
        <v>740</v>
      </c>
      <c r="H6" s="3">
        <v>740</v>
      </c>
      <c r="I6" s="3">
        <v>738</v>
      </c>
      <c r="J6" s="3">
        <v>740</v>
      </c>
    </row>
    <row r="7" spans="1:10" x14ac:dyDescent="0.35">
      <c r="A7" s="1">
        <v>45107</v>
      </c>
      <c r="B7" t="s">
        <v>1</v>
      </c>
      <c r="C7" t="s">
        <v>90</v>
      </c>
      <c r="D7" t="s">
        <v>103</v>
      </c>
      <c r="E7" t="s">
        <v>102</v>
      </c>
      <c r="F7" s="3">
        <v>27800</v>
      </c>
      <c r="G7" s="3">
        <v>27800</v>
      </c>
      <c r="H7" s="3">
        <v>27800</v>
      </c>
      <c r="I7" s="3">
        <v>27800</v>
      </c>
      <c r="J7" s="3">
        <v>27800</v>
      </c>
    </row>
    <row r="8" spans="1:10" x14ac:dyDescent="0.35">
      <c r="A8" s="1">
        <v>45107</v>
      </c>
      <c r="B8" t="s">
        <v>1</v>
      </c>
      <c r="C8" t="s">
        <v>90</v>
      </c>
      <c r="D8" t="s">
        <v>105</v>
      </c>
      <c r="E8" t="s">
        <v>104</v>
      </c>
      <c r="F8" s="3">
        <v>3582</v>
      </c>
      <c r="G8" s="3">
        <v>3582</v>
      </c>
      <c r="H8" s="3">
        <v>3582</v>
      </c>
      <c r="I8" s="3">
        <v>3582</v>
      </c>
      <c r="J8" s="3">
        <v>3582</v>
      </c>
    </row>
    <row r="9" spans="1:10" x14ac:dyDescent="0.35">
      <c r="A9" s="1">
        <v>45107</v>
      </c>
      <c r="B9" t="s">
        <v>1</v>
      </c>
      <c r="C9" t="s">
        <v>106</v>
      </c>
      <c r="D9" t="s">
        <v>108</v>
      </c>
      <c r="E9" t="s">
        <v>107</v>
      </c>
      <c r="F9" s="3">
        <v>249</v>
      </c>
      <c r="G9" s="3">
        <v>249</v>
      </c>
      <c r="H9" s="3">
        <v>249</v>
      </c>
      <c r="I9" s="3">
        <v>249</v>
      </c>
      <c r="J9" s="3">
        <v>249</v>
      </c>
    </row>
    <row r="10" spans="1:10" x14ac:dyDescent="0.35">
      <c r="A10" s="1">
        <v>45107</v>
      </c>
      <c r="B10" t="s">
        <v>1</v>
      </c>
      <c r="C10" t="s">
        <v>90</v>
      </c>
      <c r="D10" t="s">
        <v>110</v>
      </c>
      <c r="E10" t="s">
        <v>109</v>
      </c>
      <c r="F10" s="3">
        <v>5694</v>
      </c>
      <c r="G10" s="3">
        <v>5694</v>
      </c>
      <c r="H10" s="3">
        <v>5693</v>
      </c>
      <c r="I10" s="3">
        <v>5691</v>
      </c>
      <c r="J10" s="3">
        <v>5694</v>
      </c>
    </row>
    <row r="11" spans="1:10" x14ac:dyDescent="0.35">
      <c r="A11" s="1">
        <v>45107</v>
      </c>
      <c r="B11" t="s">
        <v>1</v>
      </c>
      <c r="C11" t="s">
        <v>90</v>
      </c>
      <c r="D11" t="s">
        <v>112</v>
      </c>
      <c r="E11" t="s">
        <v>111</v>
      </c>
      <c r="F11" s="3">
        <v>8801</v>
      </c>
      <c r="G11" s="3">
        <v>8801</v>
      </c>
      <c r="H11" s="3">
        <v>8801</v>
      </c>
      <c r="I11" s="3">
        <v>8801</v>
      </c>
      <c r="J11" s="3">
        <v>8800</v>
      </c>
    </row>
    <row r="12" spans="1:10" x14ac:dyDescent="0.35">
      <c r="A12" s="1">
        <v>45107</v>
      </c>
      <c r="B12" t="s">
        <v>1</v>
      </c>
      <c r="C12" t="s">
        <v>90</v>
      </c>
      <c r="D12" t="s">
        <v>114</v>
      </c>
      <c r="E12" t="s">
        <v>113</v>
      </c>
      <c r="F12" s="3">
        <v>34118</v>
      </c>
      <c r="G12" s="3">
        <v>34118</v>
      </c>
      <c r="H12" s="3">
        <v>34118</v>
      </c>
      <c r="I12" s="3">
        <v>34118</v>
      </c>
      <c r="J12" s="3">
        <v>34117</v>
      </c>
    </row>
    <row r="13" spans="1:10" x14ac:dyDescent="0.35">
      <c r="A13" s="1">
        <v>45107</v>
      </c>
      <c r="B13" t="s">
        <v>1</v>
      </c>
      <c r="C13" t="s">
        <v>90</v>
      </c>
      <c r="D13" t="s">
        <v>116</v>
      </c>
      <c r="E13" t="s">
        <v>115</v>
      </c>
      <c r="F13" s="3">
        <v>1375</v>
      </c>
      <c r="G13" s="3">
        <v>1375</v>
      </c>
      <c r="H13" s="3">
        <v>1375</v>
      </c>
      <c r="I13" s="3">
        <v>1374</v>
      </c>
      <c r="J13" s="3">
        <v>1373</v>
      </c>
    </row>
    <row r="14" spans="1:10" x14ac:dyDescent="0.35">
      <c r="A14" s="1">
        <v>45107</v>
      </c>
      <c r="B14" t="s">
        <v>1</v>
      </c>
      <c r="C14" t="s">
        <v>117</v>
      </c>
      <c r="D14" t="s">
        <v>119</v>
      </c>
      <c r="E14" t="s">
        <v>118</v>
      </c>
      <c r="F14" s="3">
        <v>501</v>
      </c>
      <c r="G14" s="3">
        <v>501</v>
      </c>
      <c r="H14" s="3">
        <v>501</v>
      </c>
      <c r="I14" s="3">
        <v>501</v>
      </c>
      <c r="J14" s="3">
        <v>499</v>
      </c>
    </row>
    <row r="15" spans="1:10" x14ac:dyDescent="0.35">
      <c r="A15" s="1">
        <v>45107</v>
      </c>
      <c r="B15" t="s">
        <v>1</v>
      </c>
      <c r="C15" t="s">
        <v>90</v>
      </c>
      <c r="D15" t="s">
        <v>121</v>
      </c>
      <c r="E15" t="s">
        <v>120</v>
      </c>
      <c r="F15" s="3">
        <v>8236</v>
      </c>
      <c r="G15" s="3">
        <v>8236</v>
      </c>
      <c r="H15" s="3">
        <v>8236</v>
      </c>
      <c r="I15" s="3">
        <v>8236</v>
      </c>
      <c r="J15" s="3">
        <v>8236</v>
      </c>
    </row>
    <row r="16" spans="1:10" x14ac:dyDescent="0.35">
      <c r="A16" s="1">
        <v>45107</v>
      </c>
      <c r="B16" t="s">
        <v>1</v>
      </c>
      <c r="C16" t="s">
        <v>90</v>
      </c>
      <c r="D16" t="s">
        <v>123</v>
      </c>
      <c r="E16" t="s">
        <v>122</v>
      </c>
      <c r="F16" s="3">
        <v>26359</v>
      </c>
      <c r="G16" s="3">
        <v>26359</v>
      </c>
      <c r="H16" s="3">
        <v>26359</v>
      </c>
      <c r="I16" s="3">
        <v>26358</v>
      </c>
      <c r="J16" s="3">
        <v>26359</v>
      </c>
    </row>
    <row r="17" spans="1:10" x14ac:dyDescent="0.35">
      <c r="A17" s="1">
        <v>45107</v>
      </c>
      <c r="B17" t="s">
        <v>1</v>
      </c>
      <c r="C17" t="s">
        <v>90</v>
      </c>
      <c r="D17" t="s">
        <v>125</v>
      </c>
      <c r="E17" t="s">
        <v>124</v>
      </c>
      <c r="F17" s="3">
        <v>18837</v>
      </c>
      <c r="G17" s="3">
        <v>18837</v>
      </c>
      <c r="H17" s="3">
        <v>18837</v>
      </c>
      <c r="I17" s="3">
        <v>18837</v>
      </c>
      <c r="J17" s="3">
        <v>18837</v>
      </c>
    </row>
    <row r="18" spans="1:10" x14ac:dyDescent="0.35">
      <c r="A18" s="1">
        <v>45107</v>
      </c>
      <c r="B18" t="s">
        <v>1</v>
      </c>
      <c r="C18" t="s">
        <v>90</v>
      </c>
      <c r="D18" t="s">
        <v>127</v>
      </c>
      <c r="E18" t="s">
        <v>126</v>
      </c>
      <c r="F18" s="3">
        <v>8511</v>
      </c>
      <c r="G18" s="3">
        <v>8511</v>
      </c>
      <c r="H18" s="3">
        <v>8511</v>
      </c>
      <c r="I18" s="3">
        <v>8511</v>
      </c>
      <c r="J18" s="3">
        <v>8476</v>
      </c>
    </row>
    <row r="19" spans="1:10" x14ac:dyDescent="0.35">
      <c r="A19" s="1">
        <v>45107</v>
      </c>
      <c r="B19" t="s">
        <v>1</v>
      </c>
      <c r="C19" t="s">
        <v>106</v>
      </c>
      <c r="D19" t="s">
        <v>129</v>
      </c>
      <c r="E19" t="s">
        <v>128</v>
      </c>
      <c r="F19" s="3">
        <v>1455</v>
      </c>
      <c r="G19" s="3">
        <v>1455</v>
      </c>
      <c r="H19" s="3">
        <v>1454</v>
      </c>
      <c r="I19" s="3">
        <v>1455</v>
      </c>
      <c r="J19" s="3">
        <v>1454</v>
      </c>
    </row>
    <row r="20" spans="1:10" x14ac:dyDescent="0.35">
      <c r="A20" s="1">
        <v>45107</v>
      </c>
      <c r="B20" t="s">
        <v>1</v>
      </c>
      <c r="C20" t="s">
        <v>93</v>
      </c>
      <c r="D20" t="s">
        <v>131</v>
      </c>
      <c r="E20" t="s">
        <v>130</v>
      </c>
      <c r="F20" s="3">
        <v>780</v>
      </c>
      <c r="G20" s="3">
        <v>780</v>
      </c>
      <c r="H20" s="3">
        <v>780</v>
      </c>
      <c r="I20" s="3">
        <v>780</v>
      </c>
      <c r="J20" s="3">
        <v>780</v>
      </c>
    </row>
    <row r="21" spans="1:10" x14ac:dyDescent="0.35">
      <c r="A21" s="1">
        <v>45107</v>
      </c>
      <c r="B21" t="s">
        <v>1</v>
      </c>
      <c r="C21" t="s">
        <v>90</v>
      </c>
      <c r="D21" t="s">
        <v>133</v>
      </c>
      <c r="E21" t="s">
        <v>132</v>
      </c>
      <c r="F21" s="3">
        <v>13098</v>
      </c>
      <c r="G21" s="3">
        <v>13098</v>
      </c>
      <c r="H21" s="3">
        <v>13098</v>
      </c>
      <c r="I21" s="3">
        <v>13095</v>
      </c>
      <c r="J21" s="3">
        <v>13098</v>
      </c>
    </row>
    <row r="22" spans="1:10" x14ac:dyDescent="0.35">
      <c r="A22" s="1">
        <v>45107</v>
      </c>
      <c r="B22" t="s">
        <v>1</v>
      </c>
      <c r="C22" t="s">
        <v>90</v>
      </c>
      <c r="D22" t="s">
        <v>135</v>
      </c>
      <c r="E22" t="s">
        <v>134</v>
      </c>
      <c r="F22" s="3">
        <v>14435</v>
      </c>
      <c r="G22" s="3">
        <v>14435</v>
      </c>
      <c r="H22" s="3">
        <v>14435</v>
      </c>
      <c r="I22" s="3">
        <v>14434</v>
      </c>
      <c r="J22" s="3">
        <v>14435</v>
      </c>
    </row>
    <row r="23" spans="1:10" x14ac:dyDescent="0.35">
      <c r="A23" s="1">
        <v>45107</v>
      </c>
      <c r="B23" t="s">
        <v>1</v>
      </c>
      <c r="C23" t="s">
        <v>90</v>
      </c>
      <c r="D23" t="s">
        <v>137</v>
      </c>
      <c r="E23" t="s">
        <v>136</v>
      </c>
      <c r="F23" s="3">
        <v>9023</v>
      </c>
      <c r="G23" s="3">
        <v>9023</v>
      </c>
      <c r="H23" s="3">
        <v>9023</v>
      </c>
      <c r="I23" s="3">
        <v>9023</v>
      </c>
      <c r="J23" s="3">
        <v>9023</v>
      </c>
    </row>
    <row r="24" spans="1:10" x14ac:dyDescent="0.35">
      <c r="A24" s="1">
        <v>45107</v>
      </c>
      <c r="B24" t="s">
        <v>1</v>
      </c>
      <c r="C24" t="s">
        <v>93</v>
      </c>
      <c r="D24" t="s">
        <v>139</v>
      </c>
      <c r="E24" t="s">
        <v>138</v>
      </c>
      <c r="F24" s="3">
        <v>534</v>
      </c>
      <c r="G24" s="3">
        <v>534</v>
      </c>
      <c r="H24" s="3">
        <v>534</v>
      </c>
      <c r="I24" s="3">
        <v>534</v>
      </c>
      <c r="J24" s="3">
        <v>534</v>
      </c>
    </row>
    <row r="25" spans="1:10" x14ac:dyDescent="0.35">
      <c r="A25" s="1">
        <v>45107</v>
      </c>
      <c r="B25" t="s">
        <v>1</v>
      </c>
      <c r="C25" t="s">
        <v>90</v>
      </c>
      <c r="D25" t="s">
        <v>141</v>
      </c>
      <c r="E25" t="s">
        <v>140</v>
      </c>
      <c r="F25" s="3">
        <v>7185</v>
      </c>
      <c r="G25" s="3">
        <v>7185</v>
      </c>
      <c r="H25" s="3">
        <v>7185</v>
      </c>
      <c r="I25" s="3">
        <v>7185</v>
      </c>
      <c r="J25" s="3">
        <v>7185</v>
      </c>
    </row>
    <row r="26" spans="1:10" x14ac:dyDescent="0.35">
      <c r="A26" s="1">
        <v>45107</v>
      </c>
      <c r="B26" t="s">
        <v>1</v>
      </c>
      <c r="C26" t="s">
        <v>93</v>
      </c>
      <c r="D26" t="s">
        <v>143</v>
      </c>
      <c r="E26" t="s">
        <v>142</v>
      </c>
      <c r="F26" s="3">
        <v>4109</v>
      </c>
      <c r="G26" s="3">
        <v>4109</v>
      </c>
      <c r="H26" s="3">
        <v>4109</v>
      </c>
      <c r="I26" s="3">
        <v>4109</v>
      </c>
      <c r="J26" s="3">
        <v>4109</v>
      </c>
    </row>
    <row r="27" spans="1:10" x14ac:dyDescent="0.35">
      <c r="A27" s="1">
        <v>45107</v>
      </c>
      <c r="B27" t="s">
        <v>1</v>
      </c>
      <c r="C27" t="s">
        <v>93</v>
      </c>
      <c r="D27" t="s">
        <v>145</v>
      </c>
      <c r="E27" t="s">
        <v>144</v>
      </c>
      <c r="F27" s="3">
        <v>3310</v>
      </c>
      <c r="G27" s="3">
        <v>3310</v>
      </c>
      <c r="H27" s="3">
        <v>3310</v>
      </c>
      <c r="I27" s="3">
        <v>3310</v>
      </c>
      <c r="J27" s="3">
        <v>3310</v>
      </c>
    </row>
    <row r="28" spans="1:10" x14ac:dyDescent="0.35">
      <c r="A28" s="1">
        <v>45107</v>
      </c>
      <c r="B28" t="s">
        <v>1</v>
      </c>
      <c r="C28" t="s">
        <v>93</v>
      </c>
      <c r="D28" t="s">
        <v>147</v>
      </c>
      <c r="E28" t="s">
        <v>146</v>
      </c>
      <c r="F28" s="3">
        <v>663</v>
      </c>
      <c r="G28" s="3">
        <v>663</v>
      </c>
      <c r="H28" s="3">
        <v>663</v>
      </c>
      <c r="I28" s="3">
        <v>663</v>
      </c>
      <c r="J28" s="3">
        <v>663</v>
      </c>
    </row>
    <row r="29" spans="1:10" x14ac:dyDescent="0.35">
      <c r="A29" s="1">
        <v>45107</v>
      </c>
      <c r="B29" t="s">
        <v>1</v>
      </c>
      <c r="C29" t="s">
        <v>93</v>
      </c>
      <c r="D29" t="s">
        <v>149</v>
      </c>
      <c r="E29" t="s">
        <v>148</v>
      </c>
      <c r="F29" s="3">
        <v>1121</v>
      </c>
      <c r="G29" s="3">
        <v>1121</v>
      </c>
      <c r="H29" s="3">
        <v>1121</v>
      </c>
      <c r="I29" s="3">
        <v>1121</v>
      </c>
      <c r="J29" s="3">
        <v>1121</v>
      </c>
    </row>
    <row r="30" spans="1:10" x14ac:dyDescent="0.35">
      <c r="A30" s="1">
        <v>45107</v>
      </c>
      <c r="B30" t="s">
        <v>1</v>
      </c>
      <c r="C30" t="s">
        <v>90</v>
      </c>
      <c r="D30" t="s">
        <v>151</v>
      </c>
      <c r="E30" t="s">
        <v>150</v>
      </c>
      <c r="F30" s="3">
        <v>2511</v>
      </c>
      <c r="G30" s="3">
        <v>2511</v>
      </c>
      <c r="H30" s="3">
        <v>2511</v>
      </c>
      <c r="I30" s="3">
        <v>2511</v>
      </c>
      <c r="J30" s="3">
        <v>2511</v>
      </c>
    </row>
    <row r="31" spans="1:10" x14ac:dyDescent="0.35">
      <c r="A31" s="1">
        <v>45107</v>
      </c>
      <c r="B31" t="s">
        <v>1</v>
      </c>
      <c r="C31" t="s">
        <v>90</v>
      </c>
      <c r="D31" t="s">
        <v>153</v>
      </c>
      <c r="E31" t="s">
        <v>152</v>
      </c>
      <c r="F31" s="3">
        <v>4685</v>
      </c>
      <c r="G31" s="3">
        <v>4685</v>
      </c>
      <c r="H31" s="3">
        <v>4685</v>
      </c>
      <c r="I31" s="3">
        <v>4685</v>
      </c>
      <c r="J31" s="3">
        <v>4685</v>
      </c>
    </row>
    <row r="32" spans="1:10" x14ac:dyDescent="0.35">
      <c r="A32" s="1">
        <v>45107</v>
      </c>
      <c r="B32" t="s">
        <v>1</v>
      </c>
      <c r="C32" t="s">
        <v>90</v>
      </c>
      <c r="D32" t="s">
        <v>155</v>
      </c>
      <c r="E32" t="s">
        <v>154</v>
      </c>
      <c r="F32" s="3">
        <v>2612</v>
      </c>
      <c r="G32" s="3">
        <v>2612</v>
      </c>
      <c r="H32" s="3">
        <v>2612</v>
      </c>
      <c r="I32" s="3">
        <v>2612</v>
      </c>
      <c r="J32" s="3">
        <v>2612</v>
      </c>
    </row>
    <row r="33" spans="1:10" x14ac:dyDescent="0.35">
      <c r="A33" s="1">
        <v>45107</v>
      </c>
      <c r="B33" t="s">
        <v>1</v>
      </c>
      <c r="C33" t="s">
        <v>106</v>
      </c>
      <c r="D33" t="s">
        <v>157</v>
      </c>
      <c r="E33" t="s">
        <v>156</v>
      </c>
      <c r="F33" s="3">
        <v>263</v>
      </c>
      <c r="G33" s="3">
        <v>263</v>
      </c>
      <c r="H33" s="3">
        <v>263</v>
      </c>
      <c r="I33" s="3">
        <v>263</v>
      </c>
      <c r="J33" s="3">
        <v>263</v>
      </c>
    </row>
    <row r="34" spans="1:10" x14ac:dyDescent="0.35">
      <c r="A34" s="1">
        <v>45107</v>
      </c>
      <c r="B34" t="s">
        <v>1</v>
      </c>
      <c r="C34" t="s">
        <v>90</v>
      </c>
      <c r="D34" t="s">
        <v>159</v>
      </c>
      <c r="E34" t="s">
        <v>158</v>
      </c>
      <c r="F34" s="3">
        <v>6657</v>
      </c>
      <c r="G34" s="3">
        <v>6657</v>
      </c>
      <c r="H34" s="3">
        <v>6657</v>
      </c>
      <c r="I34" s="3">
        <v>6657</v>
      </c>
      <c r="J34" s="3">
        <v>6657</v>
      </c>
    </row>
    <row r="35" spans="1:10" x14ac:dyDescent="0.35">
      <c r="A35" s="1">
        <v>45107</v>
      </c>
      <c r="B35" t="s">
        <v>1</v>
      </c>
      <c r="C35" t="s">
        <v>93</v>
      </c>
      <c r="D35" t="s">
        <v>161</v>
      </c>
      <c r="E35" t="s">
        <v>160</v>
      </c>
      <c r="F35" s="3">
        <v>65</v>
      </c>
      <c r="G35" s="3">
        <v>65</v>
      </c>
      <c r="H35" s="3">
        <v>65</v>
      </c>
      <c r="I35" s="3">
        <v>65</v>
      </c>
      <c r="J35" s="3">
        <v>65</v>
      </c>
    </row>
    <row r="36" spans="1:10" x14ac:dyDescent="0.35">
      <c r="A36" s="1">
        <v>45107</v>
      </c>
      <c r="B36" t="s">
        <v>1</v>
      </c>
      <c r="C36" t="s">
        <v>93</v>
      </c>
      <c r="D36" t="s">
        <v>163</v>
      </c>
      <c r="E36" t="s">
        <v>162</v>
      </c>
      <c r="F36" s="3">
        <v>1312</v>
      </c>
      <c r="G36" s="3">
        <v>1312</v>
      </c>
      <c r="H36" s="3">
        <v>1312</v>
      </c>
      <c r="I36" s="3">
        <v>1312</v>
      </c>
      <c r="J36" s="3">
        <v>1312</v>
      </c>
    </row>
    <row r="37" spans="1:10" x14ac:dyDescent="0.35">
      <c r="A37" s="1">
        <v>45107</v>
      </c>
      <c r="B37" t="s">
        <v>1</v>
      </c>
      <c r="C37" t="s">
        <v>106</v>
      </c>
      <c r="D37" t="s">
        <v>165</v>
      </c>
      <c r="E37" t="s">
        <v>164</v>
      </c>
      <c r="F37" s="3">
        <v>950</v>
      </c>
      <c r="G37" s="3">
        <v>950</v>
      </c>
      <c r="H37" s="3">
        <v>950</v>
      </c>
      <c r="I37" s="3">
        <v>950</v>
      </c>
      <c r="J37" s="3">
        <v>950</v>
      </c>
    </row>
    <row r="38" spans="1:10" x14ac:dyDescent="0.35">
      <c r="A38" s="1">
        <v>45107</v>
      </c>
      <c r="B38" t="s">
        <v>1</v>
      </c>
      <c r="C38" t="s">
        <v>90</v>
      </c>
      <c r="D38" t="s">
        <v>167</v>
      </c>
      <c r="E38" t="s">
        <v>166</v>
      </c>
      <c r="F38" s="3">
        <v>8257</v>
      </c>
      <c r="G38" s="3">
        <v>8257</v>
      </c>
      <c r="H38" s="3">
        <v>8257</v>
      </c>
      <c r="I38" s="3">
        <v>8257</v>
      </c>
      <c r="J38" s="3">
        <v>8251</v>
      </c>
    </row>
    <row r="39" spans="1:10" x14ac:dyDescent="0.35">
      <c r="A39" s="1">
        <v>45107</v>
      </c>
      <c r="B39" t="s">
        <v>1</v>
      </c>
      <c r="C39" t="s">
        <v>90</v>
      </c>
      <c r="D39" t="s">
        <v>169</v>
      </c>
      <c r="E39" t="s">
        <v>168</v>
      </c>
      <c r="F39" s="3">
        <v>514</v>
      </c>
      <c r="G39" s="3">
        <v>514</v>
      </c>
      <c r="H39" s="3">
        <v>514</v>
      </c>
      <c r="I39" s="3">
        <v>514</v>
      </c>
      <c r="J39" s="3">
        <v>514</v>
      </c>
    </row>
    <row r="40" spans="1:10" x14ac:dyDescent="0.35">
      <c r="A40" s="1">
        <v>45107</v>
      </c>
      <c r="B40" t="s">
        <v>1</v>
      </c>
      <c r="C40" t="s">
        <v>93</v>
      </c>
      <c r="D40" t="s">
        <v>171</v>
      </c>
      <c r="E40" t="s">
        <v>170</v>
      </c>
      <c r="F40" s="3">
        <v>1715</v>
      </c>
      <c r="G40" s="3">
        <v>1715</v>
      </c>
      <c r="H40" s="3">
        <v>1715</v>
      </c>
      <c r="I40" s="3">
        <v>1714</v>
      </c>
      <c r="J40" s="3">
        <v>1715</v>
      </c>
    </row>
    <row r="41" spans="1:10" x14ac:dyDescent="0.35">
      <c r="A41" s="1">
        <v>45107</v>
      </c>
      <c r="B41" t="s">
        <v>1</v>
      </c>
      <c r="C41" t="s">
        <v>90</v>
      </c>
      <c r="D41" t="s">
        <v>173</v>
      </c>
      <c r="E41" t="s">
        <v>172</v>
      </c>
      <c r="F41" s="3">
        <v>3321</v>
      </c>
      <c r="G41" s="3">
        <v>3321</v>
      </c>
      <c r="H41" s="3">
        <v>3321</v>
      </c>
      <c r="I41" s="3">
        <v>3321</v>
      </c>
      <c r="J41" s="3">
        <v>3321</v>
      </c>
    </row>
    <row r="42" spans="1:10" x14ac:dyDescent="0.35">
      <c r="A42" s="1">
        <v>45107</v>
      </c>
      <c r="B42" t="s">
        <v>1</v>
      </c>
      <c r="C42" t="s">
        <v>93</v>
      </c>
      <c r="D42" t="s">
        <v>175</v>
      </c>
      <c r="E42" t="s">
        <v>174</v>
      </c>
      <c r="F42" s="3">
        <v>476</v>
      </c>
      <c r="G42" s="3">
        <v>476</v>
      </c>
      <c r="H42" s="3">
        <v>476</v>
      </c>
      <c r="I42" s="3">
        <v>476</v>
      </c>
      <c r="J42" s="3">
        <v>476</v>
      </c>
    </row>
    <row r="43" spans="1:10" x14ac:dyDescent="0.35">
      <c r="A43" s="1">
        <v>45107</v>
      </c>
      <c r="B43" t="s">
        <v>1</v>
      </c>
      <c r="C43" t="s">
        <v>90</v>
      </c>
      <c r="D43" t="s">
        <v>177</v>
      </c>
      <c r="E43" t="s">
        <v>176</v>
      </c>
      <c r="F43" s="3">
        <v>5789</v>
      </c>
      <c r="G43" s="3">
        <v>5789</v>
      </c>
      <c r="H43" s="3">
        <v>5789</v>
      </c>
      <c r="I43" s="3">
        <v>5789</v>
      </c>
      <c r="J43" s="3">
        <v>5789</v>
      </c>
    </row>
    <row r="44" spans="1:10" x14ac:dyDescent="0.35">
      <c r="A44" s="1">
        <v>45107</v>
      </c>
      <c r="B44" t="s">
        <v>1</v>
      </c>
      <c r="C44" t="s">
        <v>93</v>
      </c>
      <c r="D44" t="s">
        <v>179</v>
      </c>
      <c r="E44" t="s">
        <v>178</v>
      </c>
      <c r="F44" s="3">
        <v>1175</v>
      </c>
      <c r="G44" s="3">
        <v>1175</v>
      </c>
      <c r="H44" s="3">
        <v>1175</v>
      </c>
      <c r="I44" s="3">
        <v>1175</v>
      </c>
      <c r="J44" s="3">
        <v>1175</v>
      </c>
    </row>
    <row r="45" spans="1:10" x14ac:dyDescent="0.35">
      <c r="A45" s="1">
        <v>45107</v>
      </c>
      <c r="B45" t="s">
        <v>1</v>
      </c>
      <c r="C45" t="s">
        <v>180</v>
      </c>
      <c r="D45" t="s">
        <v>182</v>
      </c>
      <c r="E45" t="s">
        <v>181</v>
      </c>
      <c r="F45" s="3">
        <v>1071</v>
      </c>
      <c r="G45" s="3">
        <v>1071</v>
      </c>
      <c r="H45" s="3">
        <v>1071</v>
      </c>
      <c r="I45" s="3">
        <v>1071</v>
      </c>
      <c r="J45" s="3">
        <v>1071</v>
      </c>
    </row>
    <row r="46" spans="1:10" x14ac:dyDescent="0.35">
      <c r="A46" s="1">
        <v>45107</v>
      </c>
      <c r="B46" t="s">
        <v>1</v>
      </c>
      <c r="C46" t="s">
        <v>90</v>
      </c>
      <c r="D46" t="s">
        <v>184</v>
      </c>
      <c r="E46" t="s">
        <v>183</v>
      </c>
      <c r="F46" s="3">
        <v>9150</v>
      </c>
      <c r="G46" s="3">
        <v>9150</v>
      </c>
      <c r="H46" s="3">
        <v>9150</v>
      </c>
      <c r="I46" s="3">
        <v>9150</v>
      </c>
      <c r="J46" s="3">
        <v>9150</v>
      </c>
    </row>
    <row r="47" spans="1:10" x14ac:dyDescent="0.35">
      <c r="A47" s="1">
        <v>45107</v>
      </c>
      <c r="B47" t="s">
        <v>1</v>
      </c>
      <c r="C47" t="s">
        <v>106</v>
      </c>
      <c r="D47" t="s">
        <v>186</v>
      </c>
      <c r="E47" t="s">
        <v>185</v>
      </c>
      <c r="F47" s="3">
        <v>627</v>
      </c>
      <c r="G47" s="3">
        <v>627</v>
      </c>
      <c r="H47" s="3">
        <v>627</v>
      </c>
      <c r="I47" s="3">
        <v>627</v>
      </c>
      <c r="J47" s="3">
        <v>627</v>
      </c>
    </row>
    <row r="48" spans="1:10" x14ac:dyDescent="0.35">
      <c r="A48" s="1">
        <v>45107</v>
      </c>
      <c r="B48" t="s">
        <v>1</v>
      </c>
      <c r="C48" t="s">
        <v>90</v>
      </c>
      <c r="D48" t="s">
        <v>188</v>
      </c>
      <c r="E48" t="s">
        <v>187</v>
      </c>
      <c r="F48" s="3">
        <v>7983</v>
      </c>
      <c r="G48" s="3">
        <v>7983</v>
      </c>
      <c r="H48" s="3">
        <v>7983</v>
      </c>
      <c r="I48" s="3">
        <v>7983</v>
      </c>
      <c r="J48" s="3">
        <v>7983</v>
      </c>
    </row>
    <row r="49" spans="1:10" x14ac:dyDescent="0.35">
      <c r="A49" s="1">
        <v>45107</v>
      </c>
      <c r="B49" t="s">
        <v>1</v>
      </c>
      <c r="C49" t="s">
        <v>93</v>
      </c>
      <c r="D49" t="s">
        <v>190</v>
      </c>
      <c r="E49" t="s">
        <v>189</v>
      </c>
      <c r="F49" s="3">
        <v>2577</v>
      </c>
      <c r="G49" s="3">
        <v>2577</v>
      </c>
      <c r="H49" s="3">
        <v>2577</v>
      </c>
      <c r="I49" s="3">
        <v>2577</v>
      </c>
      <c r="J49" s="3">
        <v>2577</v>
      </c>
    </row>
    <row r="50" spans="1:10" x14ac:dyDescent="0.35">
      <c r="A50" s="1">
        <v>45107</v>
      </c>
      <c r="B50" t="s">
        <v>1</v>
      </c>
      <c r="C50" t="s">
        <v>90</v>
      </c>
      <c r="D50" t="s">
        <v>192</v>
      </c>
      <c r="E50" t="s">
        <v>191</v>
      </c>
      <c r="F50" s="3">
        <v>2171</v>
      </c>
      <c r="G50" s="3">
        <v>2171</v>
      </c>
      <c r="H50" s="3">
        <v>2171</v>
      </c>
      <c r="I50" s="3">
        <v>2171</v>
      </c>
      <c r="J50" s="3">
        <v>2171</v>
      </c>
    </row>
    <row r="51" spans="1:10" x14ac:dyDescent="0.35">
      <c r="A51" s="1">
        <v>45107</v>
      </c>
      <c r="B51" t="s">
        <v>1</v>
      </c>
      <c r="C51" t="s">
        <v>93</v>
      </c>
      <c r="D51" t="s">
        <v>194</v>
      </c>
      <c r="E51" t="s">
        <v>193</v>
      </c>
      <c r="F51" s="3">
        <v>572</v>
      </c>
      <c r="G51" s="3">
        <v>572</v>
      </c>
      <c r="H51" s="3">
        <v>572</v>
      </c>
      <c r="I51" s="3">
        <v>572</v>
      </c>
      <c r="J51" s="3">
        <v>572</v>
      </c>
    </row>
    <row r="52" spans="1:10" x14ac:dyDescent="0.35">
      <c r="A52" s="1">
        <v>45107</v>
      </c>
      <c r="B52" t="s">
        <v>1</v>
      </c>
      <c r="C52" t="s">
        <v>90</v>
      </c>
      <c r="D52" t="s">
        <v>196</v>
      </c>
      <c r="E52" t="s">
        <v>195</v>
      </c>
      <c r="F52" s="3">
        <v>3202</v>
      </c>
      <c r="G52" s="3">
        <v>3202</v>
      </c>
      <c r="H52" s="3">
        <v>3202</v>
      </c>
      <c r="I52" s="3">
        <v>3202</v>
      </c>
      <c r="J52" s="3">
        <v>3202</v>
      </c>
    </row>
    <row r="53" spans="1:10" x14ac:dyDescent="0.35">
      <c r="A53" s="1">
        <v>45107</v>
      </c>
      <c r="B53" t="s">
        <v>1</v>
      </c>
      <c r="C53" t="s">
        <v>93</v>
      </c>
      <c r="D53" t="s">
        <v>198</v>
      </c>
      <c r="E53" t="s">
        <v>197</v>
      </c>
      <c r="F53" s="3">
        <v>4865</v>
      </c>
      <c r="G53" s="3">
        <v>4865</v>
      </c>
      <c r="H53" s="3">
        <v>4865</v>
      </c>
      <c r="I53" s="3">
        <v>4865</v>
      </c>
      <c r="J53" s="3">
        <v>4865</v>
      </c>
    </row>
    <row r="54" spans="1:10" x14ac:dyDescent="0.35">
      <c r="A54" s="1">
        <v>45107</v>
      </c>
      <c r="B54" t="s">
        <v>1</v>
      </c>
      <c r="C54" t="s">
        <v>93</v>
      </c>
      <c r="D54" t="s">
        <v>200</v>
      </c>
      <c r="E54" t="s">
        <v>199</v>
      </c>
      <c r="F54" s="3">
        <v>390</v>
      </c>
      <c r="G54" s="3">
        <v>390</v>
      </c>
      <c r="H54" s="3">
        <v>390</v>
      </c>
      <c r="I54" s="3">
        <v>390</v>
      </c>
      <c r="J54" s="3">
        <v>390</v>
      </c>
    </row>
    <row r="55" spans="1:10" x14ac:dyDescent="0.35">
      <c r="A55" s="1">
        <v>45107</v>
      </c>
      <c r="B55" t="s">
        <v>1</v>
      </c>
      <c r="C55" t="s">
        <v>90</v>
      </c>
      <c r="D55" t="s">
        <v>202</v>
      </c>
      <c r="E55" t="s">
        <v>201</v>
      </c>
      <c r="F55" s="3">
        <v>8772</v>
      </c>
      <c r="G55" s="3">
        <v>8772</v>
      </c>
      <c r="H55" s="3">
        <v>8772</v>
      </c>
      <c r="I55" s="3">
        <v>8772</v>
      </c>
      <c r="J55" s="3">
        <v>8772</v>
      </c>
    </row>
    <row r="56" spans="1:10" x14ac:dyDescent="0.35">
      <c r="A56" s="1">
        <v>45107</v>
      </c>
      <c r="B56" t="s">
        <v>1</v>
      </c>
      <c r="C56" t="s">
        <v>90</v>
      </c>
      <c r="D56" t="s">
        <v>204</v>
      </c>
      <c r="E56" t="s">
        <v>203</v>
      </c>
      <c r="F56" s="3">
        <v>3901</v>
      </c>
      <c r="G56" s="3">
        <v>3901</v>
      </c>
      <c r="H56" s="3">
        <v>3901</v>
      </c>
      <c r="I56" s="3">
        <v>3901</v>
      </c>
      <c r="J56" s="3">
        <v>3901</v>
      </c>
    </row>
    <row r="57" spans="1:10" x14ac:dyDescent="0.35">
      <c r="A57" s="1">
        <v>45107</v>
      </c>
      <c r="B57" t="s">
        <v>1</v>
      </c>
      <c r="C57" t="s">
        <v>117</v>
      </c>
      <c r="D57" t="s">
        <v>206</v>
      </c>
      <c r="E57" t="s">
        <v>205</v>
      </c>
      <c r="F57" s="3">
        <v>3679</v>
      </c>
      <c r="G57" s="3">
        <v>3679</v>
      </c>
      <c r="H57" s="3">
        <v>3678</v>
      </c>
      <c r="I57" s="3">
        <v>3678</v>
      </c>
      <c r="J57" s="3">
        <v>3645</v>
      </c>
    </row>
    <row r="58" spans="1:10" x14ac:dyDescent="0.35">
      <c r="A58" s="1">
        <v>45107</v>
      </c>
      <c r="B58" t="s">
        <v>1</v>
      </c>
      <c r="C58" t="s">
        <v>90</v>
      </c>
      <c r="D58" t="s">
        <v>208</v>
      </c>
      <c r="E58" t="s">
        <v>207</v>
      </c>
      <c r="F58" s="3">
        <v>1104</v>
      </c>
      <c r="G58" s="3">
        <v>1104</v>
      </c>
      <c r="H58" s="3">
        <v>1104</v>
      </c>
      <c r="I58" s="3">
        <v>1104</v>
      </c>
      <c r="J58" s="3">
        <v>1104</v>
      </c>
    </row>
    <row r="59" spans="1:10" x14ac:dyDescent="0.35">
      <c r="A59" s="1">
        <v>45107</v>
      </c>
      <c r="B59" t="s">
        <v>1</v>
      </c>
      <c r="C59" t="s">
        <v>93</v>
      </c>
      <c r="D59" t="s">
        <v>210</v>
      </c>
      <c r="E59" t="s">
        <v>209</v>
      </c>
      <c r="F59" s="3">
        <v>268</v>
      </c>
      <c r="G59" s="3">
        <v>268</v>
      </c>
      <c r="H59" s="3">
        <v>268</v>
      </c>
      <c r="I59" s="3">
        <v>268</v>
      </c>
      <c r="J59" s="3">
        <v>268</v>
      </c>
    </row>
    <row r="60" spans="1:10" x14ac:dyDescent="0.35">
      <c r="A60" s="1">
        <v>45107</v>
      </c>
      <c r="B60" t="s">
        <v>1</v>
      </c>
      <c r="C60" t="s">
        <v>90</v>
      </c>
      <c r="D60" t="s">
        <v>212</v>
      </c>
      <c r="E60" t="s">
        <v>211</v>
      </c>
      <c r="F60" s="3">
        <v>15939</v>
      </c>
      <c r="G60" s="3">
        <v>15939</v>
      </c>
      <c r="H60" s="3">
        <v>15939</v>
      </c>
      <c r="I60" s="3">
        <v>15939</v>
      </c>
      <c r="J60" s="3">
        <v>15925</v>
      </c>
    </row>
    <row r="61" spans="1:10" x14ac:dyDescent="0.35">
      <c r="A61" s="1">
        <v>45107</v>
      </c>
      <c r="B61" t="s">
        <v>1</v>
      </c>
      <c r="C61" t="s">
        <v>93</v>
      </c>
      <c r="D61" t="s">
        <v>214</v>
      </c>
      <c r="E61" t="s">
        <v>213</v>
      </c>
      <c r="F61" s="3">
        <v>3235</v>
      </c>
      <c r="G61" s="3">
        <v>3235</v>
      </c>
      <c r="H61" s="3">
        <v>3235</v>
      </c>
      <c r="I61" s="3">
        <v>3235</v>
      </c>
      <c r="J61" s="3">
        <v>3234</v>
      </c>
    </row>
    <row r="62" spans="1:10" x14ac:dyDescent="0.35">
      <c r="A62" s="1">
        <v>45107</v>
      </c>
      <c r="B62" t="s">
        <v>1</v>
      </c>
      <c r="C62" t="s">
        <v>117</v>
      </c>
      <c r="D62" t="s">
        <v>216</v>
      </c>
      <c r="E62" t="s">
        <v>215</v>
      </c>
      <c r="F62" s="3">
        <v>4932</v>
      </c>
      <c r="G62" s="3">
        <v>4932</v>
      </c>
      <c r="H62" s="3">
        <v>4932</v>
      </c>
      <c r="I62" s="3">
        <v>4931</v>
      </c>
      <c r="J62" s="3">
        <v>4925</v>
      </c>
    </row>
    <row r="63" spans="1:10" x14ac:dyDescent="0.35">
      <c r="A63" s="1">
        <v>45107</v>
      </c>
      <c r="B63" t="s">
        <v>1</v>
      </c>
      <c r="C63" t="s">
        <v>93</v>
      </c>
      <c r="D63" t="s">
        <v>218</v>
      </c>
      <c r="E63" t="s">
        <v>217</v>
      </c>
      <c r="F63" s="3">
        <v>3278</v>
      </c>
      <c r="G63" s="3">
        <v>3278</v>
      </c>
      <c r="H63" s="3">
        <v>3278</v>
      </c>
      <c r="I63" s="3">
        <v>3278</v>
      </c>
      <c r="J63" s="3">
        <v>3278</v>
      </c>
    </row>
    <row r="64" spans="1:10" x14ac:dyDescent="0.35">
      <c r="A64" s="1">
        <v>45107</v>
      </c>
      <c r="B64" t="s">
        <v>1</v>
      </c>
      <c r="C64" t="s">
        <v>106</v>
      </c>
      <c r="D64" t="s">
        <v>220</v>
      </c>
      <c r="E64" t="s">
        <v>219</v>
      </c>
      <c r="F64" s="3">
        <v>4511</v>
      </c>
      <c r="G64" s="3">
        <v>4511</v>
      </c>
      <c r="H64" s="3">
        <v>4511</v>
      </c>
      <c r="I64" s="3">
        <v>4511</v>
      </c>
      <c r="J64" s="3">
        <v>4511</v>
      </c>
    </row>
    <row r="65" spans="1:10" x14ac:dyDescent="0.35">
      <c r="A65" s="1">
        <v>45107</v>
      </c>
      <c r="B65" t="s">
        <v>1</v>
      </c>
      <c r="C65" t="s">
        <v>93</v>
      </c>
      <c r="D65" t="s">
        <v>222</v>
      </c>
      <c r="E65" t="s">
        <v>221</v>
      </c>
      <c r="F65" s="3">
        <v>21913</v>
      </c>
      <c r="G65" s="3">
        <v>21913</v>
      </c>
      <c r="H65" s="3">
        <v>21913</v>
      </c>
      <c r="I65" s="3">
        <v>21913</v>
      </c>
      <c r="J65" s="3">
        <v>21907</v>
      </c>
    </row>
    <row r="66" spans="1:10" x14ac:dyDescent="0.35">
      <c r="A66" s="1">
        <v>45107</v>
      </c>
      <c r="B66" t="s">
        <v>1</v>
      </c>
      <c r="C66" t="s">
        <v>106</v>
      </c>
      <c r="D66" t="s">
        <v>224</v>
      </c>
      <c r="E66" t="s">
        <v>223</v>
      </c>
      <c r="F66" s="3">
        <v>4513</v>
      </c>
      <c r="G66" s="3">
        <v>4513</v>
      </c>
      <c r="H66" s="3">
        <v>4513</v>
      </c>
      <c r="I66" s="3">
        <v>4513</v>
      </c>
      <c r="J66" s="3">
        <v>4513</v>
      </c>
    </row>
    <row r="67" spans="1:10" x14ac:dyDescent="0.35">
      <c r="A67" s="1">
        <v>45107</v>
      </c>
      <c r="B67" t="s">
        <v>1</v>
      </c>
      <c r="C67" t="s">
        <v>106</v>
      </c>
      <c r="D67" t="s">
        <v>226</v>
      </c>
      <c r="E67" t="s">
        <v>225</v>
      </c>
      <c r="F67" s="3">
        <v>296</v>
      </c>
      <c r="G67" s="3">
        <v>296</v>
      </c>
      <c r="H67" s="3">
        <v>296</v>
      </c>
      <c r="I67" s="3">
        <v>296</v>
      </c>
      <c r="J67" s="3">
        <v>296</v>
      </c>
    </row>
    <row r="68" spans="1:10" x14ac:dyDescent="0.35">
      <c r="A68" s="1">
        <v>45107</v>
      </c>
      <c r="B68" t="s">
        <v>1</v>
      </c>
      <c r="C68" t="s">
        <v>90</v>
      </c>
      <c r="D68" t="s">
        <v>228</v>
      </c>
      <c r="E68" t="s">
        <v>227</v>
      </c>
      <c r="F68" s="3">
        <v>3192</v>
      </c>
      <c r="G68" s="3">
        <v>3192</v>
      </c>
      <c r="H68" s="3">
        <v>3192</v>
      </c>
      <c r="I68" s="3">
        <v>3192</v>
      </c>
      <c r="J68" s="3">
        <v>3192</v>
      </c>
    </row>
    <row r="69" spans="1:10" x14ac:dyDescent="0.35">
      <c r="A69" s="1">
        <v>45107</v>
      </c>
      <c r="B69" t="s">
        <v>1</v>
      </c>
      <c r="C69" t="s">
        <v>90</v>
      </c>
      <c r="D69" t="s">
        <v>230</v>
      </c>
      <c r="E69" t="s">
        <v>229</v>
      </c>
      <c r="F69" s="3">
        <v>28167</v>
      </c>
      <c r="G69" s="3">
        <v>28167</v>
      </c>
      <c r="H69" s="3">
        <v>28167</v>
      </c>
      <c r="I69" s="3">
        <v>28167</v>
      </c>
      <c r="J69" s="3">
        <v>28167</v>
      </c>
    </row>
    <row r="70" spans="1:10" x14ac:dyDescent="0.35">
      <c r="A70" s="1">
        <v>45107</v>
      </c>
      <c r="B70" t="s">
        <v>1</v>
      </c>
      <c r="C70" t="s">
        <v>106</v>
      </c>
      <c r="D70" t="s">
        <v>232</v>
      </c>
      <c r="E70" t="s">
        <v>231</v>
      </c>
      <c r="F70" s="3">
        <v>1638</v>
      </c>
      <c r="G70" s="3">
        <v>1638</v>
      </c>
      <c r="H70" s="3">
        <v>1638</v>
      </c>
      <c r="I70" s="3">
        <v>1638</v>
      </c>
      <c r="J70" s="3">
        <v>1638</v>
      </c>
    </row>
    <row r="71" spans="1:10" x14ac:dyDescent="0.35">
      <c r="A71" s="1">
        <v>45107</v>
      </c>
      <c r="B71" t="s">
        <v>1</v>
      </c>
      <c r="C71" t="s">
        <v>106</v>
      </c>
      <c r="D71" t="s">
        <v>234</v>
      </c>
      <c r="E71" t="s">
        <v>233</v>
      </c>
      <c r="F71" s="3">
        <v>243</v>
      </c>
      <c r="G71" s="3">
        <v>243</v>
      </c>
      <c r="H71" s="3">
        <v>243</v>
      </c>
      <c r="I71" s="3">
        <v>243</v>
      </c>
      <c r="J71" s="3">
        <v>243</v>
      </c>
    </row>
    <row r="72" spans="1:10" x14ac:dyDescent="0.35">
      <c r="A72" s="1">
        <v>45107</v>
      </c>
      <c r="B72" t="s">
        <v>1</v>
      </c>
      <c r="C72" t="s">
        <v>90</v>
      </c>
      <c r="D72" t="s">
        <v>236</v>
      </c>
      <c r="E72" t="s">
        <v>235</v>
      </c>
      <c r="F72" s="3">
        <v>3069</v>
      </c>
      <c r="G72" s="3">
        <v>3069</v>
      </c>
      <c r="H72" s="3">
        <v>3069</v>
      </c>
      <c r="I72" s="3">
        <v>3069</v>
      </c>
      <c r="J72" s="3">
        <v>3068</v>
      </c>
    </row>
    <row r="73" spans="1:10" x14ac:dyDescent="0.35">
      <c r="A73" s="1">
        <v>45107</v>
      </c>
      <c r="B73" t="s">
        <v>1</v>
      </c>
      <c r="C73" t="s">
        <v>93</v>
      </c>
      <c r="D73" t="s">
        <v>238</v>
      </c>
      <c r="E73" t="s">
        <v>237</v>
      </c>
      <c r="F73" s="3">
        <v>360</v>
      </c>
      <c r="G73" s="3">
        <v>360</v>
      </c>
      <c r="H73" s="3">
        <v>360</v>
      </c>
      <c r="I73" s="3">
        <v>360</v>
      </c>
      <c r="J73" s="3">
        <v>360</v>
      </c>
    </row>
    <row r="74" spans="1:10" x14ac:dyDescent="0.35">
      <c r="A74" s="1">
        <v>45107</v>
      </c>
      <c r="B74" t="s">
        <v>1</v>
      </c>
      <c r="C74" t="s">
        <v>106</v>
      </c>
      <c r="D74" t="s">
        <v>240</v>
      </c>
      <c r="E74" t="s">
        <v>239</v>
      </c>
      <c r="F74" s="3">
        <v>1123</v>
      </c>
      <c r="G74" s="3">
        <v>1123</v>
      </c>
      <c r="H74" s="3">
        <v>1123</v>
      </c>
      <c r="I74" s="3">
        <v>1123</v>
      </c>
      <c r="J74" s="3">
        <v>1123</v>
      </c>
    </row>
    <row r="75" spans="1:10" x14ac:dyDescent="0.35">
      <c r="A75" s="1">
        <v>45107</v>
      </c>
      <c r="B75" t="s">
        <v>1</v>
      </c>
      <c r="C75" t="s">
        <v>93</v>
      </c>
      <c r="D75" t="s">
        <v>242</v>
      </c>
      <c r="E75" t="s">
        <v>241</v>
      </c>
      <c r="F75" s="3">
        <v>510</v>
      </c>
      <c r="G75" s="3">
        <v>510</v>
      </c>
      <c r="H75" s="3">
        <v>510</v>
      </c>
      <c r="I75" s="3">
        <v>510</v>
      </c>
      <c r="J75" s="3">
        <v>510</v>
      </c>
    </row>
    <row r="76" spans="1:10" x14ac:dyDescent="0.35">
      <c r="A76" s="1">
        <v>45107</v>
      </c>
      <c r="B76" t="s">
        <v>1</v>
      </c>
      <c r="C76" t="s">
        <v>93</v>
      </c>
      <c r="D76" t="s">
        <v>244</v>
      </c>
      <c r="E76" t="s">
        <v>243</v>
      </c>
      <c r="F76" s="3">
        <v>1773</v>
      </c>
      <c r="G76" s="3">
        <v>1773</v>
      </c>
      <c r="H76" s="3">
        <v>1773</v>
      </c>
      <c r="I76" s="3">
        <v>1773</v>
      </c>
      <c r="J76" s="3">
        <v>1773</v>
      </c>
    </row>
    <row r="77" spans="1:10" x14ac:dyDescent="0.35">
      <c r="A77" s="1">
        <v>45107</v>
      </c>
      <c r="B77" t="s">
        <v>1</v>
      </c>
      <c r="C77" t="s">
        <v>90</v>
      </c>
      <c r="D77" t="s">
        <v>246</v>
      </c>
      <c r="E77" t="s">
        <v>245</v>
      </c>
      <c r="F77" s="3">
        <v>22180</v>
      </c>
      <c r="G77" s="3">
        <v>22180</v>
      </c>
      <c r="H77" s="3">
        <v>22180</v>
      </c>
      <c r="I77" s="3">
        <v>22180</v>
      </c>
      <c r="J77" s="3">
        <v>22180</v>
      </c>
    </row>
    <row r="78" spans="1:10" x14ac:dyDescent="0.35">
      <c r="A78" s="1">
        <v>45107</v>
      </c>
      <c r="B78" t="s">
        <v>1</v>
      </c>
      <c r="C78" t="s">
        <v>90</v>
      </c>
      <c r="D78" t="s">
        <v>248</v>
      </c>
      <c r="E78" t="s">
        <v>247</v>
      </c>
      <c r="F78" s="3">
        <v>1440</v>
      </c>
      <c r="G78" s="3">
        <v>1440</v>
      </c>
      <c r="H78" s="3">
        <v>1438</v>
      </c>
      <c r="I78" s="3">
        <v>1439</v>
      </c>
      <c r="J78" s="3">
        <v>1439</v>
      </c>
    </row>
    <row r="79" spans="1:10" x14ac:dyDescent="0.35">
      <c r="A79" s="1">
        <v>45107</v>
      </c>
      <c r="B79" t="s">
        <v>1</v>
      </c>
      <c r="C79" t="s">
        <v>90</v>
      </c>
      <c r="D79" t="s">
        <v>250</v>
      </c>
      <c r="E79" t="s">
        <v>249</v>
      </c>
      <c r="F79" s="3">
        <v>20622</v>
      </c>
      <c r="G79" s="3">
        <v>20622</v>
      </c>
      <c r="H79" s="3">
        <v>20622</v>
      </c>
      <c r="I79" s="3">
        <v>20622</v>
      </c>
      <c r="J79" s="3">
        <v>20622</v>
      </c>
    </row>
    <row r="80" spans="1:10" x14ac:dyDescent="0.35">
      <c r="A80" s="1">
        <v>45107</v>
      </c>
      <c r="B80" t="s">
        <v>1</v>
      </c>
      <c r="C80" t="s">
        <v>90</v>
      </c>
      <c r="D80" t="s">
        <v>252</v>
      </c>
      <c r="E80" t="s">
        <v>251</v>
      </c>
      <c r="F80" s="3">
        <v>21185</v>
      </c>
      <c r="G80" s="3">
        <v>21185</v>
      </c>
      <c r="H80" s="3">
        <v>21185</v>
      </c>
      <c r="I80" s="3">
        <v>21185</v>
      </c>
      <c r="J80" s="3">
        <v>21185</v>
      </c>
    </row>
    <row r="81" spans="1:10" x14ac:dyDescent="0.35">
      <c r="A81" s="1">
        <v>45107</v>
      </c>
      <c r="B81" t="s">
        <v>1</v>
      </c>
      <c r="C81" t="s">
        <v>90</v>
      </c>
      <c r="D81" t="s">
        <v>254</v>
      </c>
      <c r="E81" t="s">
        <v>253</v>
      </c>
      <c r="F81" s="3">
        <v>2210</v>
      </c>
      <c r="G81" s="3">
        <v>2210</v>
      </c>
      <c r="H81" s="3">
        <v>2210</v>
      </c>
      <c r="I81" s="3">
        <v>2210</v>
      </c>
      <c r="J81" s="3">
        <v>2210</v>
      </c>
    </row>
    <row r="82" spans="1:10" x14ac:dyDescent="0.35">
      <c r="A82" s="1">
        <v>45107</v>
      </c>
      <c r="B82" t="s">
        <v>1</v>
      </c>
      <c r="C82" t="s">
        <v>93</v>
      </c>
      <c r="D82" t="s">
        <v>256</v>
      </c>
      <c r="E82" t="s">
        <v>255</v>
      </c>
      <c r="F82" s="3">
        <v>6660</v>
      </c>
      <c r="G82" s="3">
        <v>6660</v>
      </c>
      <c r="H82" s="3">
        <v>6660</v>
      </c>
      <c r="I82" s="3">
        <v>6660</v>
      </c>
      <c r="J82" s="3">
        <v>6584</v>
      </c>
    </row>
    <row r="83" spans="1:10" x14ac:dyDescent="0.35">
      <c r="A83" s="1">
        <v>45107</v>
      </c>
      <c r="B83" t="s">
        <v>1</v>
      </c>
      <c r="C83" t="s">
        <v>93</v>
      </c>
      <c r="D83" t="s">
        <v>258</v>
      </c>
      <c r="E83" t="s">
        <v>257</v>
      </c>
      <c r="F83" s="3">
        <v>208</v>
      </c>
      <c r="G83" s="3">
        <v>208</v>
      </c>
      <c r="H83" s="3">
        <v>208</v>
      </c>
      <c r="I83" s="3">
        <v>208</v>
      </c>
      <c r="J83" s="3">
        <v>208</v>
      </c>
    </row>
    <row r="84" spans="1:10" x14ac:dyDescent="0.35">
      <c r="A84" s="1">
        <v>45107</v>
      </c>
      <c r="B84" t="s">
        <v>1</v>
      </c>
      <c r="C84" t="s">
        <v>106</v>
      </c>
      <c r="D84" t="s">
        <v>260</v>
      </c>
      <c r="E84" t="s">
        <v>259</v>
      </c>
      <c r="F84" s="3">
        <v>360</v>
      </c>
      <c r="G84" s="3">
        <v>360</v>
      </c>
      <c r="H84" s="3">
        <v>360</v>
      </c>
      <c r="I84" s="3">
        <v>360</v>
      </c>
      <c r="J84" s="3">
        <v>360</v>
      </c>
    </row>
    <row r="85" spans="1:10" x14ac:dyDescent="0.35">
      <c r="A85" s="1">
        <v>45107</v>
      </c>
      <c r="B85" t="s">
        <v>1</v>
      </c>
      <c r="C85" t="s">
        <v>93</v>
      </c>
      <c r="D85" t="s">
        <v>262</v>
      </c>
      <c r="E85" t="s">
        <v>261</v>
      </c>
      <c r="F85" s="3">
        <v>2956</v>
      </c>
      <c r="G85" s="3">
        <v>2956</v>
      </c>
      <c r="H85" s="3">
        <v>2956</v>
      </c>
      <c r="I85" s="3">
        <v>2956</v>
      </c>
      <c r="J85" s="3">
        <v>2956</v>
      </c>
    </row>
    <row r="86" spans="1:10" x14ac:dyDescent="0.35">
      <c r="A86" s="1">
        <v>45107</v>
      </c>
      <c r="B86" t="s">
        <v>1</v>
      </c>
      <c r="C86" t="s">
        <v>90</v>
      </c>
      <c r="D86" t="s">
        <v>264</v>
      </c>
      <c r="E86" t="s">
        <v>263</v>
      </c>
      <c r="F86" s="3">
        <v>43006</v>
      </c>
      <c r="G86" s="3">
        <v>43006</v>
      </c>
      <c r="H86" s="3">
        <v>43006</v>
      </c>
      <c r="I86" s="3">
        <v>43006</v>
      </c>
      <c r="J86" s="3">
        <v>43001</v>
      </c>
    </row>
    <row r="87" spans="1:10" x14ac:dyDescent="0.35">
      <c r="A87" s="1">
        <v>45107</v>
      </c>
      <c r="B87" t="s">
        <v>1</v>
      </c>
      <c r="C87" t="s">
        <v>90</v>
      </c>
      <c r="D87" t="s">
        <v>266</v>
      </c>
      <c r="E87" t="s">
        <v>265</v>
      </c>
      <c r="F87" s="3">
        <v>1043</v>
      </c>
      <c r="G87" s="3">
        <v>1043</v>
      </c>
      <c r="H87" s="3">
        <v>1043</v>
      </c>
      <c r="I87" s="3">
        <v>1043</v>
      </c>
      <c r="J87" s="3">
        <v>1043</v>
      </c>
    </row>
    <row r="88" spans="1:10" x14ac:dyDescent="0.35">
      <c r="A88" s="1">
        <v>45107</v>
      </c>
      <c r="B88" t="s">
        <v>1</v>
      </c>
      <c r="C88" t="s">
        <v>90</v>
      </c>
      <c r="D88" t="s">
        <v>268</v>
      </c>
      <c r="E88" t="s">
        <v>267</v>
      </c>
      <c r="F88" s="3">
        <v>27877</v>
      </c>
      <c r="G88" s="3">
        <v>27877</v>
      </c>
      <c r="H88" s="3">
        <v>27877</v>
      </c>
      <c r="I88" s="3">
        <v>27877</v>
      </c>
      <c r="J88" s="3">
        <v>27877</v>
      </c>
    </row>
    <row r="89" spans="1:10" x14ac:dyDescent="0.35">
      <c r="A89" s="1">
        <v>45107</v>
      </c>
      <c r="B89" t="s">
        <v>1</v>
      </c>
      <c r="C89" t="s">
        <v>93</v>
      </c>
      <c r="D89" t="s">
        <v>270</v>
      </c>
      <c r="E89" t="s">
        <v>269</v>
      </c>
      <c r="F89" s="3">
        <v>552</v>
      </c>
      <c r="G89" s="3">
        <v>552</v>
      </c>
      <c r="H89" s="3">
        <v>552</v>
      </c>
      <c r="I89" s="3">
        <v>552</v>
      </c>
      <c r="J89" s="3">
        <v>552</v>
      </c>
    </row>
    <row r="90" spans="1:10" x14ac:dyDescent="0.35">
      <c r="A90" s="1">
        <v>45107</v>
      </c>
      <c r="B90" t="s">
        <v>1</v>
      </c>
      <c r="C90" t="s">
        <v>93</v>
      </c>
      <c r="D90" t="s">
        <v>272</v>
      </c>
      <c r="E90" t="s">
        <v>271</v>
      </c>
      <c r="F90" s="3">
        <v>7016</v>
      </c>
      <c r="G90" s="3">
        <v>7016</v>
      </c>
      <c r="H90" s="3">
        <v>7015</v>
      </c>
      <c r="I90" s="3">
        <v>7016</v>
      </c>
      <c r="J90" s="3">
        <v>7000</v>
      </c>
    </row>
    <row r="91" spans="1:10" x14ac:dyDescent="0.35">
      <c r="A91" s="1">
        <v>45107</v>
      </c>
      <c r="B91" t="s">
        <v>1</v>
      </c>
      <c r="C91" t="s">
        <v>93</v>
      </c>
      <c r="D91" t="s">
        <v>274</v>
      </c>
      <c r="E91" t="s">
        <v>273</v>
      </c>
      <c r="F91" s="3">
        <v>443</v>
      </c>
      <c r="G91" s="3">
        <v>443</v>
      </c>
      <c r="H91" s="3">
        <v>443</v>
      </c>
      <c r="I91" s="3">
        <v>443</v>
      </c>
      <c r="J91" s="3">
        <v>443</v>
      </c>
    </row>
    <row r="92" spans="1:10" x14ac:dyDescent="0.35">
      <c r="A92" s="1">
        <v>45107</v>
      </c>
      <c r="B92" t="s">
        <v>1</v>
      </c>
      <c r="C92" t="s">
        <v>93</v>
      </c>
      <c r="D92" t="s">
        <v>276</v>
      </c>
      <c r="E92" t="s">
        <v>275</v>
      </c>
      <c r="F92" s="3">
        <v>4749</v>
      </c>
      <c r="G92" s="3">
        <v>4749</v>
      </c>
      <c r="H92" s="3">
        <v>4749</v>
      </c>
      <c r="I92" s="3">
        <v>4749</v>
      </c>
      <c r="J92" s="3">
        <v>4729</v>
      </c>
    </row>
    <row r="93" spans="1:10" x14ac:dyDescent="0.35">
      <c r="A93" s="1">
        <v>45107</v>
      </c>
      <c r="B93" t="s">
        <v>1</v>
      </c>
      <c r="C93" t="s">
        <v>90</v>
      </c>
      <c r="D93" t="s">
        <v>278</v>
      </c>
      <c r="E93" t="s">
        <v>277</v>
      </c>
      <c r="F93" s="3">
        <v>2224</v>
      </c>
      <c r="G93" s="3">
        <v>2224</v>
      </c>
      <c r="H93" s="3">
        <v>2224</v>
      </c>
      <c r="I93" s="3">
        <v>2224</v>
      </c>
      <c r="J93" s="3">
        <v>2224</v>
      </c>
    </row>
    <row r="94" spans="1:10" x14ac:dyDescent="0.35">
      <c r="A94" s="1">
        <v>45107</v>
      </c>
      <c r="B94" t="s">
        <v>1</v>
      </c>
      <c r="C94" t="s">
        <v>117</v>
      </c>
      <c r="D94" t="s">
        <v>280</v>
      </c>
      <c r="E94" t="s">
        <v>279</v>
      </c>
      <c r="F94" s="3">
        <v>2367</v>
      </c>
      <c r="G94" s="3">
        <v>2367</v>
      </c>
      <c r="H94" s="3">
        <v>2367</v>
      </c>
      <c r="I94" s="3">
        <v>2367</v>
      </c>
      <c r="J94" s="3">
        <v>2356</v>
      </c>
    </row>
    <row r="95" spans="1:10" x14ac:dyDescent="0.35">
      <c r="A95" s="1">
        <v>45107</v>
      </c>
      <c r="B95" t="s">
        <v>1</v>
      </c>
      <c r="C95" t="s">
        <v>106</v>
      </c>
      <c r="D95" t="s">
        <v>282</v>
      </c>
      <c r="E95" t="s">
        <v>281</v>
      </c>
      <c r="F95" s="3">
        <v>1057</v>
      </c>
      <c r="G95" s="3">
        <v>1057</v>
      </c>
      <c r="H95" s="3">
        <v>1057</v>
      </c>
      <c r="I95" s="3">
        <v>1057</v>
      </c>
      <c r="J95" s="3">
        <v>1057</v>
      </c>
    </row>
    <row r="96" spans="1:10" x14ac:dyDescent="0.35">
      <c r="A96" s="1">
        <v>45107</v>
      </c>
      <c r="B96" t="s">
        <v>1</v>
      </c>
      <c r="C96" t="s">
        <v>106</v>
      </c>
      <c r="D96" t="s">
        <v>284</v>
      </c>
      <c r="E96" t="s">
        <v>283</v>
      </c>
      <c r="F96" s="3">
        <v>1106</v>
      </c>
      <c r="G96" s="3">
        <v>1106</v>
      </c>
      <c r="H96" s="3">
        <v>1106</v>
      </c>
      <c r="I96" s="3">
        <v>1106</v>
      </c>
      <c r="J96" s="3">
        <v>1106</v>
      </c>
    </row>
    <row r="97" spans="1:10" x14ac:dyDescent="0.35">
      <c r="A97" s="1">
        <v>45107</v>
      </c>
      <c r="B97" t="s">
        <v>1</v>
      </c>
      <c r="C97" t="s">
        <v>93</v>
      </c>
      <c r="D97" t="s">
        <v>286</v>
      </c>
      <c r="E97" t="s">
        <v>285</v>
      </c>
      <c r="F97" s="3">
        <v>1534</v>
      </c>
      <c r="G97" s="3">
        <v>1534</v>
      </c>
      <c r="H97" s="3">
        <v>1534</v>
      </c>
      <c r="I97" s="3">
        <v>1534</v>
      </c>
      <c r="J97" s="3">
        <v>1534</v>
      </c>
    </row>
    <row r="98" spans="1:10" x14ac:dyDescent="0.35">
      <c r="A98" s="1">
        <v>45107</v>
      </c>
      <c r="B98" t="s">
        <v>1</v>
      </c>
      <c r="C98" t="s">
        <v>93</v>
      </c>
      <c r="D98" t="s">
        <v>288</v>
      </c>
      <c r="E98" t="s">
        <v>287</v>
      </c>
      <c r="F98" s="3">
        <v>3425</v>
      </c>
      <c r="G98" s="3">
        <v>3425</v>
      </c>
      <c r="H98" s="3">
        <v>3425</v>
      </c>
      <c r="I98" s="3">
        <v>3425</v>
      </c>
      <c r="J98" s="3">
        <v>3425</v>
      </c>
    </row>
    <row r="99" spans="1:10" x14ac:dyDescent="0.35">
      <c r="A99" s="1">
        <v>45107</v>
      </c>
      <c r="B99" t="s">
        <v>1</v>
      </c>
      <c r="C99" t="s">
        <v>93</v>
      </c>
      <c r="D99" t="s">
        <v>290</v>
      </c>
      <c r="E99" t="s">
        <v>289</v>
      </c>
      <c r="F99" s="3">
        <v>341</v>
      </c>
      <c r="G99" s="3">
        <v>341</v>
      </c>
      <c r="H99" s="3">
        <v>341</v>
      </c>
      <c r="I99" s="3">
        <v>341</v>
      </c>
      <c r="J99" s="3">
        <v>341</v>
      </c>
    </row>
    <row r="100" spans="1:10" x14ac:dyDescent="0.35">
      <c r="A100" s="1">
        <v>45107</v>
      </c>
      <c r="B100" t="s">
        <v>1</v>
      </c>
      <c r="C100" t="s">
        <v>93</v>
      </c>
      <c r="D100" t="s">
        <v>292</v>
      </c>
      <c r="E100" t="s">
        <v>291</v>
      </c>
      <c r="F100" s="3">
        <v>3535</v>
      </c>
      <c r="G100" s="3">
        <v>3535</v>
      </c>
      <c r="H100" s="3">
        <v>3535</v>
      </c>
      <c r="I100" s="3">
        <v>3535</v>
      </c>
      <c r="J100" s="3">
        <v>3535</v>
      </c>
    </row>
    <row r="101" spans="1:10" x14ac:dyDescent="0.35">
      <c r="A101" s="1">
        <v>45107</v>
      </c>
      <c r="B101" t="s">
        <v>1</v>
      </c>
      <c r="C101" t="s">
        <v>90</v>
      </c>
      <c r="D101" t="s">
        <v>294</v>
      </c>
      <c r="E101" t="s">
        <v>293</v>
      </c>
      <c r="F101" s="3">
        <v>14184</v>
      </c>
      <c r="G101" s="3">
        <v>14184</v>
      </c>
      <c r="H101" s="3">
        <v>14184</v>
      </c>
      <c r="I101" s="3">
        <v>14184</v>
      </c>
      <c r="J101" s="3">
        <v>14184</v>
      </c>
    </row>
    <row r="102" spans="1:10" x14ac:dyDescent="0.35">
      <c r="A102" s="1">
        <v>45107</v>
      </c>
      <c r="B102" t="s">
        <v>1</v>
      </c>
      <c r="C102" t="s">
        <v>90</v>
      </c>
      <c r="D102" t="s">
        <v>296</v>
      </c>
      <c r="E102" t="s">
        <v>295</v>
      </c>
      <c r="F102" s="3">
        <v>6583</v>
      </c>
      <c r="G102" s="3">
        <v>6583</v>
      </c>
      <c r="H102" s="3">
        <v>6583</v>
      </c>
      <c r="I102" s="3">
        <v>6583</v>
      </c>
      <c r="J102" s="3">
        <v>6583</v>
      </c>
    </row>
    <row r="103" spans="1:10" x14ac:dyDescent="0.35">
      <c r="A103" s="1">
        <v>45107</v>
      </c>
      <c r="B103" t="s">
        <v>1</v>
      </c>
      <c r="C103" t="s">
        <v>93</v>
      </c>
      <c r="D103" t="s">
        <v>298</v>
      </c>
      <c r="E103" t="s">
        <v>297</v>
      </c>
      <c r="F103" s="3">
        <v>2460</v>
      </c>
      <c r="G103" s="3">
        <v>2460</v>
      </c>
      <c r="H103" s="3">
        <v>2460</v>
      </c>
      <c r="I103" s="3">
        <v>2460</v>
      </c>
      <c r="J103" s="3">
        <v>2460</v>
      </c>
    </row>
    <row r="104" spans="1:10" x14ac:dyDescent="0.35">
      <c r="A104" s="1">
        <v>45107</v>
      </c>
      <c r="B104" t="s">
        <v>1</v>
      </c>
      <c r="C104" t="s">
        <v>90</v>
      </c>
      <c r="D104" t="s">
        <v>300</v>
      </c>
      <c r="E104" t="s">
        <v>299</v>
      </c>
      <c r="F104" s="3">
        <v>13948</v>
      </c>
      <c r="G104" s="3">
        <v>13948</v>
      </c>
      <c r="H104" s="3">
        <v>13948</v>
      </c>
      <c r="I104" s="3">
        <v>13948</v>
      </c>
      <c r="J104" s="3">
        <v>13948</v>
      </c>
    </row>
    <row r="105" spans="1:10" x14ac:dyDescent="0.35">
      <c r="A105" s="1">
        <v>45107</v>
      </c>
      <c r="B105" t="s">
        <v>1</v>
      </c>
      <c r="C105" t="s">
        <v>90</v>
      </c>
      <c r="D105" t="s">
        <v>302</v>
      </c>
      <c r="E105" t="s">
        <v>301</v>
      </c>
      <c r="F105" s="3">
        <v>2615</v>
      </c>
      <c r="G105" s="3">
        <v>2615</v>
      </c>
      <c r="H105" s="3">
        <v>2615</v>
      </c>
      <c r="I105" s="3">
        <v>2615</v>
      </c>
      <c r="J105" s="3">
        <v>2615</v>
      </c>
    </row>
    <row r="106" spans="1:10" x14ac:dyDescent="0.35">
      <c r="A106" s="1">
        <v>45107</v>
      </c>
      <c r="B106" t="s">
        <v>1</v>
      </c>
      <c r="C106" t="s">
        <v>93</v>
      </c>
      <c r="D106" t="s">
        <v>304</v>
      </c>
      <c r="E106" t="s">
        <v>303</v>
      </c>
      <c r="F106" s="3">
        <v>477</v>
      </c>
      <c r="G106" s="3">
        <v>477</v>
      </c>
      <c r="H106" s="3">
        <v>477</v>
      </c>
      <c r="I106" s="3">
        <v>477</v>
      </c>
      <c r="J106" s="3">
        <v>477</v>
      </c>
    </row>
    <row r="107" spans="1:10" x14ac:dyDescent="0.35">
      <c r="A107" s="1">
        <v>45107</v>
      </c>
      <c r="B107" t="s">
        <v>1</v>
      </c>
      <c r="C107" t="s">
        <v>106</v>
      </c>
      <c r="D107" t="s">
        <v>306</v>
      </c>
      <c r="E107" t="s">
        <v>305</v>
      </c>
      <c r="F107" s="3">
        <v>2957</v>
      </c>
      <c r="G107" s="3">
        <v>2957</v>
      </c>
      <c r="H107" s="3">
        <v>2957</v>
      </c>
      <c r="I107" s="3">
        <v>2957</v>
      </c>
      <c r="J107" s="3">
        <v>2957</v>
      </c>
    </row>
    <row r="108" spans="1:10" x14ac:dyDescent="0.35">
      <c r="A108" s="1">
        <v>45107</v>
      </c>
      <c r="B108" t="s">
        <v>1</v>
      </c>
      <c r="C108" t="s">
        <v>93</v>
      </c>
      <c r="D108" t="s">
        <v>308</v>
      </c>
      <c r="E108" t="s">
        <v>307</v>
      </c>
      <c r="F108" s="3">
        <v>10749</v>
      </c>
      <c r="G108" s="3">
        <v>10749</v>
      </c>
      <c r="H108" s="3">
        <v>10749</v>
      </c>
      <c r="I108" s="3">
        <v>10749</v>
      </c>
      <c r="J108" s="3">
        <v>10749</v>
      </c>
    </row>
    <row r="109" spans="1:10" x14ac:dyDescent="0.35">
      <c r="A109" s="1">
        <v>45107</v>
      </c>
      <c r="B109" t="s">
        <v>1</v>
      </c>
      <c r="C109" t="s">
        <v>93</v>
      </c>
      <c r="D109" t="s">
        <v>310</v>
      </c>
      <c r="E109" t="s">
        <v>309</v>
      </c>
      <c r="F109" s="3">
        <v>535</v>
      </c>
      <c r="G109" s="3">
        <v>535</v>
      </c>
      <c r="H109" s="3">
        <v>535</v>
      </c>
      <c r="I109" s="3">
        <v>535</v>
      </c>
      <c r="J109" s="3">
        <v>535</v>
      </c>
    </row>
    <row r="110" spans="1:10" x14ac:dyDescent="0.35">
      <c r="A110" s="1">
        <v>45107</v>
      </c>
      <c r="B110" t="s">
        <v>1</v>
      </c>
      <c r="C110" t="s">
        <v>90</v>
      </c>
      <c r="D110" t="s">
        <v>312</v>
      </c>
      <c r="E110" t="s">
        <v>311</v>
      </c>
      <c r="F110" s="3">
        <v>1464</v>
      </c>
      <c r="G110" s="3">
        <v>1464</v>
      </c>
      <c r="H110" s="3">
        <v>1464</v>
      </c>
      <c r="I110" s="3">
        <v>1464</v>
      </c>
      <c r="J110" s="3">
        <v>1398</v>
      </c>
    </row>
    <row r="111" spans="1:10" x14ac:dyDescent="0.35">
      <c r="A111" s="1">
        <v>45107</v>
      </c>
      <c r="B111" t="s">
        <v>1</v>
      </c>
      <c r="C111" t="s">
        <v>90</v>
      </c>
      <c r="D111" t="s">
        <v>314</v>
      </c>
      <c r="E111" t="s">
        <v>313</v>
      </c>
      <c r="F111" s="3">
        <v>2962</v>
      </c>
      <c r="G111" s="3">
        <v>2962</v>
      </c>
      <c r="H111" s="3">
        <v>2962</v>
      </c>
      <c r="I111" s="3">
        <v>2962</v>
      </c>
      <c r="J111" s="3">
        <v>2962</v>
      </c>
    </row>
    <row r="112" spans="1:10" x14ac:dyDescent="0.35">
      <c r="A112" s="1">
        <v>45107</v>
      </c>
      <c r="B112" t="s">
        <v>1</v>
      </c>
      <c r="C112" t="s">
        <v>93</v>
      </c>
      <c r="D112" t="s">
        <v>316</v>
      </c>
      <c r="E112" t="s">
        <v>315</v>
      </c>
      <c r="F112" s="3">
        <v>654</v>
      </c>
      <c r="G112" s="3">
        <v>654</v>
      </c>
      <c r="H112" s="3">
        <v>654</v>
      </c>
      <c r="I112" s="3">
        <v>653</v>
      </c>
      <c r="J112" s="3">
        <v>654</v>
      </c>
    </row>
    <row r="113" spans="1:10" x14ac:dyDescent="0.35">
      <c r="A113" s="1">
        <v>45107</v>
      </c>
      <c r="B113" t="s">
        <v>1</v>
      </c>
      <c r="C113" t="s">
        <v>90</v>
      </c>
      <c r="D113" t="s">
        <v>318</v>
      </c>
      <c r="E113" t="s">
        <v>317</v>
      </c>
      <c r="F113" s="3">
        <v>2673</v>
      </c>
      <c r="G113" s="3">
        <v>2673</v>
      </c>
      <c r="H113" s="3">
        <v>2673</v>
      </c>
      <c r="I113" s="3">
        <v>2673</v>
      </c>
      <c r="J113" s="3">
        <v>2673</v>
      </c>
    </row>
    <row r="114" spans="1:10" x14ac:dyDescent="0.35">
      <c r="A114" s="1">
        <v>45107</v>
      </c>
      <c r="B114" t="s">
        <v>1</v>
      </c>
      <c r="C114" t="s">
        <v>93</v>
      </c>
      <c r="D114" t="s">
        <v>320</v>
      </c>
      <c r="E114" t="s">
        <v>319</v>
      </c>
      <c r="F114" s="3">
        <v>5695</v>
      </c>
      <c r="G114" s="3">
        <v>5695</v>
      </c>
      <c r="H114" s="3">
        <v>5695</v>
      </c>
      <c r="I114" s="3">
        <v>5695</v>
      </c>
      <c r="J114" s="3">
        <v>5690</v>
      </c>
    </row>
    <row r="115" spans="1:10" x14ac:dyDescent="0.35">
      <c r="A115" s="1">
        <v>45107</v>
      </c>
      <c r="B115" t="s">
        <v>1</v>
      </c>
      <c r="C115" t="s">
        <v>90</v>
      </c>
      <c r="D115" t="s">
        <v>322</v>
      </c>
      <c r="E115" t="s">
        <v>321</v>
      </c>
      <c r="F115" s="3">
        <v>6362</v>
      </c>
      <c r="G115" s="3">
        <v>6362</v>
      </c>
      <c r="H115" s="3">
        <v>6362</v>
      </c>
      <c r="I115" s="3">
        <v>6362</v>
      </c>
      <c r="J115" s="3">
        <v>6358</v>
      </c>
    </row>
    <row r="116" spans="1:10" x14ac:dyDescent="0.35">
      <c r="A116" s="1">
        <v>45107</v>
      </c>
      <c r="B116" t="s">
        <v>1</v>
      </c>
      <c r="C116" t="s">
        <v>93</v>
      </c>
      <c r="D116" t="s">
        <v>324</v>
      </c>
      <c r="E116" t="s">
        <v>323</v>
      </c>
      <c r="F116" s="3">
        <v>448</v>
      </c>
      <c r="G116" s="3">
        <v>448</v>
      </c>
      <c r="H116" s="3">
        <v>448</v>
      </c>
      <c r="I116" s="3">
        <v>448</v>
      </c>
      <c r="J116" s="3">
        <v>448</v>
      </c>
    </row>
    <row r="117" spans="1:10" x14ac:dyDescent="0.35">
      <c r="A117" s="1">
        <v>45107</v>
      </c>
      <c r="B117" t="s">
        <v>1</v>
      </c>
      <c r="C117" t="s">
        <v>93</v>
      </c>
      <c r="D117" t="s">
        <v>326</v>
      </c>
      <c r="E117" t="s">
        <v>325</v>
      </c>
      <c r="F117" s="3">
        <v>974</v>
      </c>
      <c r="G117" s="3">
        <v>974</v>
      </c>
      <c r="H117" s="3">
        <v>974</v>
      </c>
      <c r="I117" s="3">
        <v>974</v>
      </c>
      <c r="J117" s="3">
        <v>974</v>
      </c>
    </row>
    <row r="118" spans="1:10" x14ac:dyDescent="0.35">
      <c r="A118" s="1">
        <v>45107</v>
      </c>
      <c r="B118" t="s">
        <v>1</v>
      </c>
      <c r="C118" t="s">
        <v>90</v>
      </c>
      <c r="D118" t="s">
        <v>328</v>
      </c>
      <c r="E118" t="s">
        <v>327</v>
      </c>
      <c r="F118" s="3">
        <v>32538</v>
      </c>
      <c r="G118" s="3">
        <v>32537</v>
      </c>
      <c r="H118" s="3">
        <v>32537</v>
      </c>
      <c r="I118" s="3">
        <v>32537</v>
      </c>
      <c r="J118" s="3">
        <v>32519</v>
      </c>
    </row>
    <row r="119" spans="1:10" x14ac:dyDescent="0.35">
      <c r="A119" s="1">
        <v>45107</v>
      </c>
      <c r="B119" t="s">
        <v>1</v>
      </c>
      <c r="C119" t="s">
        <v>90</v>
      </c>
      <c r="D119" t="s">
        <v>330</v>
      </c>
      <c r="E119" t="s">
        <v>329</v>
      </c>
      <c r="F119" s="3">
        <v>7139</v>
      </c>
      <c r="G119" s="3">
        <v>7139</v>
      </c>
      <c r="H119" s="3">
        <v>7139</v>
      </c>
      <c r="I119" s="3">
        <v>7139</v>
      </c>
      <c r="J119" s="3">
        <v>7139</v>
      </c>
    </row>
    <row r="120" spans="1:10" x14ac:dyDescent="0.35">
      <c r="A120" s="1">
        <v>45107</v>
      </c>
      <c r="B120" t="s">
        <v>1</v>
      </c>
      <c r="C120" t="s">
        <v>90</v>
      </c>
      <c r="D120" t="s">
        <v>332</v>
      </c>
      <c r="E120" t="s">
        <v>331</v>
      </c>
      <c r="F120" s="3">
        <v>7382</v>
      </c>
      <c r="G120" s="3">
        <v>7382</v>
      </c>
      <c r="H120" s="3">
        <v>7382</v>
      </c>
      <c r="I120" s="3">
        <v>7380</v>
      </c>
      <c r="J120" s="3">
        <v>7103</v>
      </c>
    </row>
    <row r="121" spans="1:10" x14ac:dyDescent="0.35">
      <c r="A121" s="1">
        <v>45107</v>
      </c>
      <c r="B121" t="s">
        <v>1</v>
      </c>
      <c r="C121" t="s">
        <v>90</v>
      </c>
      <c r="D121" t="s">
        <v>334</v>
      </c>
      <c r="E121" t="s">
        <v>333</v>
      </c>
      <c r="F121" s="3">
        <v>59533</v>
      </c>
      <c r="G121" s="3">
        <v>59533</v>
      </c>
      <c r="H121" s="3">
        <v>59532</v>
      </c>
      <c r="I121" s="3">
        <v>59533</v>
      </c>
      <c r="J121" s="3">
        <v>59531</v>
      </c>
    </row>
    <row r="122" spans="1:10" x14ac:dyDescent="0.35">
      <c r="A122" s="1">
        <v>45107</v>
      </c>
      <c r="B122" t="s">
        <v>1</v>
      </c>
      <c r="C122" t="s">
        <v>93</v>
      </c>
      <c r="D122" t="s">
        <v>336</v>
      </c>
      <c r="E122" t="s">
        <v>335</v>
      </c>
      <c r="F122" s="3">
        <v>8506</v>
      </c>
      <c r="G122" s="3">
        <v>8506</v>
      </c>
      <c r="H122" s="3">
        <v>8506</v>
      </c>
      <c r="I122" s="3">
        <v>8506</v>
      </c>
      <c r="J122" s="3">
        <v>8506</v>
      </c>
    </row>
    <row r="123" spans="1:10" x14ac:dyDescent="0.35">
      <c r="A123" s="1">
        <v>45107</v>
      </c>
      <c r="B123" t="s">
        <v>1</v>
      </c>
      <c r="C123" t="s">
        <v>90</v>
      </c>
      <c r="D123" t="s">
        <v>338</v>
      </c>
      <c r="E123" t="s">
        <v>337</v>
      </c>
      <c r="F123" s="3">
        <v>2322</v>
      </c>
      <c r="G123" s="3">
        <v>2322</v>
      </c>
      <c r="H123" s="3">
        <v>2322</v>
      </c>
      <c r="I123" s="3">
        <v>2322</v>
      </c>
      <c r="J123" s="3"/>
    </row>
    <row r="124" spans="1:10" x14ac:dyDescent="0.35">
      <c r="A124" s="1">
        <v>45107</v>
      </c>
      <c r="B124" t="s">
        <v>1</v>
      </c>
      <c r="C124" t="s">
        <v>90</v>
      </c>
      <c r="D124" t="s">
        <v>340</v>
      </c>
      <c r="E124" t="s">
        <v>339</v>
      </c>
      <c r="F124" s="3">
        <v>5021</v>
      </c>
      <c r="G124" s="3">
        <v>5021</v>
      </c>
      <c r="H124" s="3">
        <v>5021</v>
      </c>
      <c r="I124" s="3">
        <v>5021</v>
      </c>
      <c r="J124" s="3">
        <v>5021</v>
      </c>
    </row>
    <row r="125" spans="1:10" x14ac:dyDescent="0.35">
      <c r="A125" s="1">
        <v>45107</v>
      </c>
      <c r="B125" t="s">
        <v>1</v>
      </c>
      <c r="C125" t="s">
        <v>90</v>
      </c>
      <c r="D125" t="s">
        <v>342</v>
      </c>
      <c r="E125" t="s">
        <v>341</v>
      </c>
      <c r="F125" s="3">
        <v>26433</v>
      </c>
      <c r="G125" s="3">
        <v>26433</v>
      </c>
      <c r="H125" s="3">
        <v>26433</v>
      </c>
      <c r="I125" s="3">
        <v>26433</v>
      </c>
      <c r="J125" s="3">
        <v>26433</v>
      </c>
    </row>
    <row r="126" spans="1:10" x14ac:dyDescent="0.35">
      <c r="A126" s="1">
        <v>45107</v>
      </c>
      <c r="B126" t="s">
        <v>1</v>
      </c>
      <c r="C126" t="s">
        <v>106</v>
      </c>
      <c r="D126" t="s">
        <v>344</v>
      </c>
      <c r="E126" t="s">
        <v>343</v>
      </c>
      <c r="F126" s="3">
        <v>135</v>
      </c>
      <c r="G126" s="3">
        <v>135</v>
      </c>
      <c r="H126" s="3">
        <v>135</v>
      </c>
      <c r="I126" s="3">
        <v>135</v>
      </c>
      <c r="J126" s="3">
        <v>135</v>
      </c>
    </row>
    <row r="127" spans="1:10" x14ac:dyDescent="0.35">
      <c r="A127" s="1">
        <v>45107</v>
      </c>
      <c r="B127" t="s">
        <v>1</v>
      </c>
      <c r="C127" t="s">
        <v>93</v>
      </c>
      <c r="D127" t="s">
        <v>346</v>
      </c>
      <c r="E127" t="s">
        <v>345</v>
      </c>
      <c r="F127" s="3">
        <v>1377</v>
      </c>
      <c r="G127" s="3">
        <v>1377</v>
      </c>
      <c r="H127" s="3">
        <v>1377</v>
      </c>
      <c r="I127" s="3">
        <v>1377</v>
      </c>
      <c r="J127" s="3">
        <v>1377</v>
      </c>
    </row>
    <row r="128" spans="1:10" x14ac:dyDescent="0.35">
      <c r="A128" s="1">
        <v>45107</v>
      </c>
      <c r="B128" t="s">
        <v>1</v>
      </c>
      <c r="C128" t="s">
        <v>93</v>
      </c>
      <c r="D128" t="s">
        <v>348</v>
      </c>
      <c r="E128" t="s">
        <v>347</v>
      </c>
      <c r="F128" s="3">
        <v>1749</v>
      </c>
      <c r="G128" s="3">
        <v>1749</v>
      </c>
      <c r="H128" s="3">
        <v>1749</v>
      </c>
      <c r="I128" s="3">
        <v>1749</v>
      </c>
      <c r="J128" s="3">
        <v>1749</v>
      </c>
    </row>
    <row r="129" spans="1:10" x14ac:dyDescent="0.35">
      <c r="A129" s="1">
        <v>45107</v>
      </c>
      <c r="B129" t="s">
        <v>1</v>
      </c>
      <c r="C129" t="s">
        <v>93</v>
      </c>
      <c r="D129" t="s">
        <v>350</v>
      </c>
      <c r="E129" t="s">
        <v>349</v>
      </c>
      <c r="F129" s="3">
        <v>994</v>
      </c>
      <c r="G129" s="3">
        <v>994</v>
      </c>
      <c r="H129" s="3">
        <v>994</v>
      </c>
      <c r="I129" s="3">
        <v>994</v>
      </c>
      <c r="J129" s="3">
        <v>994</v>
      </c>
    </row>
    <row r="130" spans="1:10" x14ac:dyDescent="0.35">
      <c r="A130" s="1">
        <v>45107</v>
      </c>
      <c r="B130" t="s">
        <v>1</v>
      </c>
      <c r="C130" t="s">
        <v>93</v>
      </c>
      <c r="D130" t="s">
        <v>352</v>
      </c>
      <c r="E130" t="s">
        <v>351</v>
      </c>
      <c r="F130" s="3">
        <v>403</v>
      </c>
      <c r="G130" s="3">
        <v>403</v>
      </c>
      <c r="H130" s="3">
        <v>403</v>
      </c>
      <c r="I130" s="3">
        <v>403</v>
      </c>
      <c r="J130" s="3">
        <v>403</v>
      </c>
    </row>
    <row r="131" spans="1:10" x14ac:dyDescent="0.35">
      <c r="A131" s="1">
        <v>45107</v>
      </c>
      <c r="B131" t="s">
        <v>1</v>
      </c>
      <c r="C131" t="s">
        <v>106</v>
      </c>
      <c r="D131" t="s">
        <v>354</v>
      </c>
      <c r="E131" t="s">
        <v>353</v>
      </c>
      <c r="F131" s="3">
        <v>14811</v>
      </c>
      <c r="G131" s="3">
        <v>14811</v>
      </c>
      <c r="H131" s="3">
        <v>14810</v>
      </c>
      <c r="I131" s="3">
        <v>14809</v>
      </c>
      <c r="J131" s="3">
        <v>14808</v>
      </c>
    </row>
    <row r="132" spans="1:10" x14ac:dyDescent="0.35">
      <c r="A132" s="1">
        <v>45107</v>
      </c>
      <c r="B132" t="s">
        <v>1</v>
      </c>
      <c r="C132" t="s">
        <v>90</v>
      </c>
      <c r="D132" t="s">
        <v>356</v>
      </c>
      <c r="E132" t="s">
        <v>355</v>
      </c>
      <c r="F132" s="3">
        <v>1590</v>
      </c>
      <c r="G132" s="3">
        <v>1590</v>
      </c>
      <c r="H132" s="3">
        <v>1590</v>
      </c>
      <c r="I132" s="3">
        <v>1590</v>
      </c>
      <c r="J132" s="3">
        <v>1590</v>
      </c>
    </row>
    <row r="133" spans="1:10" x14ac:dyDescent="0.35">
      <c r="A133" s="1">
        <v>45107</v>
      </c>
      <c r="B133" t="s">
        <v>1</v>
      </c>
      <c r="C133" t="s">
        <v>106</v>
      </c>
      <c r="D133" t="s">
        <v>358</v>
      </c>
      <c r="E133" t="s">
        <v>357</v>
      </c>
      <c r="F133" s="3">
        <v>3841</v>
      </c>
      <c r="G133" s="3">
        <v>3841</v>
      </c>
      <c r="H133" s="3">
        <v>3841</v>
      </c>
      <c r="I133" s="3">
        <v>3841</v>
      </c>
      <c r="J133" s="3">
        <v>3841</v>
      </c>
    </row>
    <row r="134" spans="1:10" x14ac:dyDescent="0.35">
      <c r="A134" s="1">
        <v>45107</v>
      </c>
      <c r="B134" t="s">
        <v>1</v>
      </c>
      <c r="C134" t="s">
        <v>90</v>
      </c>
      <c r="D134" t="s">
        <v>360</v>
      </c>
      <c r="E134" t="s">
        <v>359</v>
      </c>
      <c r="F134" s="3">
        <v>14921</v>
      </c>
      <c r="G134" s="3">
        <v>14921</v>
      </c>
      <c r="H134" s="3">
        <v>14921</v>
      </c>
      <c r="I134" s="3">
        <v>14913</v>
      </c>
      <c r="J134" s="3">
        <v>14918</v>
      </c>
    </row>
    <row r="135" spans="1:10" x14ac:dyDescent="0.35">
      <c r="A135" s="1">
        <v>45107</v>
      </c>
      <c r="B135" t="s">
        <v>1</v>
      </c>
      <c r="C135" t="s">
        <v>90</v>
      </c>
      <c r="D135" t="s">
        <v>362</v>
      </c>
      <c r="E135" t="s">
        <v>361</v>
      </c>
      <c r="F135" s="3">
        <v>2759</v>
      </c>
      <c r="G135" s="3">
        <v>2759</v>
      </c>
      <c r="H135" s="3">
        <v>2759</v>
      </c>
      <c r="I135" s="3">
        <v>2759</v>
      </c>
      <c r="J135" s="3">
        <v>2753</v>
      </c>
    </row>
    <row r="136" spans="1:10" x14ac:dyDescent="0.35">
      <c r="A136" s="1">
        <v>45107</v>
      </c>
      <c r="B136" t="s">
        <v>1</v>
      </c>
      <c r="C136" t="s">
        <v>90</v>
      </c>
      <c r="D136" t="s">
        <v>364</v>
      </c>
      <c r="E136" t="s">
        <v>363</v>
      </c>
      <c r="F136" s="3">
        <v>14150</v>
      </c>
      <c r="G136" s="3">
        <v>14150</v>
      </c>
      <c r="H136" s="3">
        <v>14150</v>
      </c>
      <c r="I136" s="3">
        <v>14150</v>
      </c>
      <c r="J136" s="3">
        <v>14150</v>
      </c>
    </row>
    <row r="137" spans="1:10" x14ac:dyDescent="0.35">
      <c r="A137" s="1">
        <v>45107</v>
      </c>
      <c r="B137" t="s">
        <v>1</v>
      </c>
      <c r="C137" t="s">
        <v>90</v>
      </c>
      <c r="D137" t="s">
        <v>366</v>
      </c>
      <c r="E137" t="s">
        <v>365</v>
      </c>
      <c r="F137" s="3">
        <v>976</v>
      </c>
      <c r="G137" s="3">
        <v>976</v>
      </c>
      <c r="H137" s="3">
        <v>976</v>
      </c>
      <c r="I137" s="3">
        <v>976</v>
      </c>
      <c r="J137" s="3">
        <v>948</v>
      </c>
    </row>
    <row r="138" spans="1:10" x14ac:dyDescent="0.35">
      <c r="A138" s="1">
        <v>45107</v>
      </c>
      <c r="B138" t="s">
        <v>1</v>
      </c>
      <c r="C138" t="s">
        <v>90</v>
      </c>
      <c r="D138" t="s">
        <v>368</v>
      </c>
      <c r="E138" t="s">
        <v>367</v>
      </c>
      <c r="F138" s="3">
        <v>9576</v>
      </c>
      <c r="G138" s="3">
        <v>9576</v>
      </c>
      <c r="H138" s="3">
        <v>9576</v>
      </c>
      <c r="I138" s="3">
        <v>9575</v>
      </c>
      <c r="J138" s="3">
        <v>9551</v>
      </c>
    </row>
    <row r="139" spans="1:10" x14ac:dyDescent="0.35">
      <c r="A139" s="1">
        <v>45107</v>
      </c>
      <c r="B139" t="s">
        <v>1</v>
      </c>
      <c r="C139" t="s">
        <v>90</v>
      </c>
      <c r="D139" t="s">
        <v>370</v>
      </c>
      <c r="E139" t="s">
        <v>369</v>
      </c>
      <c r="F139" s="3">
        <v>35342</v>
      </c>
      <c r="G139" s="3">
        <v>35342</v>
      </c>
      <c r="H139" s="3">
        <v>35342</v>
      </c>
      <c r="I139" s="3">
        <v>35342</v>
      </c>
      <c r="J139" s="3">
        <v>35342</v>
      </c>
    </row>
    <row r="140" spans="1:10" x14ac:dyDescent="0.35">
      <c r="A140" s="1">
        <v>45107</v>
      </c>
      <c r="B140" t="s">
        <v>1</v>
      </c>
      <c r="C140" t="s">
        <v>106</v>
      </c>
      <c r="D140" t="s">
        <v>372</v>
      </c>
      <c r="E140" t="s">
        <v>371</v>
      </c>
      <c r="F140" s="3">
        <v>1571</v>
      </c>
      <c r="G140" s="3">
        <v>1571</v>
      </c>
      <c r="H140" s="3">
        <v>1571</v>
      </c>
      <c r="I140" s="3">
        <v>1571</v>
      </c>
      <c r="J140" s="3">
        <v>1571</v>
      </c>
    </row>
    <row r="141" spans="1:10" x14ac:dyDescent="0.35">
      <c r="A141" s="1">
        <v>45107</v>
      </c>
      <c r="B141" t="s">
        <v>1</v>
      </c>
      <c r="C141" t="s">
        <v>93</v>
      </c>
      <c r="D141" t="s">
        <v>374</v>
      </c>
      <c r="E141" t="s">
        <v>373</v>
      </c>
      <c r="F141" s="3">
        <v>1168</v>
      </c>
      <c r="G141" s="3">
        <v>1168</v>
      </c>
      <c r="H141" s="3">
        <v>1168</v>
      </c>
      <c r="I141" s="3">
        <v>1168</v>
      </c>
      <c r="J141" s="3">
        <v>1168</v>
      </c>
    </row>
    <row r="142" spans="1:10" x14ac:dyDescent="0.35">
      <c r="A142" s="1">
        <v>45107</v>
      </c>
      <c r="B142" t="s">
        <v>1</v>
      </c>
      <c r="C142" t="s">
        <v>90</v>
      </c>
      <c r="D142" t="s">
        <v>376</v>
      </c>
      <c r="E142" t="s">
        <v>375</v>
      </c>
      <c r="F142" s="3">
        <v>7167</v>
      </c>
      <c r="G142" s="3">
        <v>7167</v>
      </c>
      <c r="H142" s="3">
        <v>7167</v>
      </c>
      <c r="I142" s="3">
        <v>7167</v>
      </c>
      <c r="J142" s="3">
        <v>7167</v>
      </c>
    </row>
    <row r="143" spans="1:10" x14ac:dyDescent="0.35">
      <c r="A143" s="1">
        <v>45107</v>
      </c>
      <c r="B143" t="s">
        <v>1</v>
      </c>
      <c r="C143" t="s">
        <v>180</v>
      </c>
      <c r="D143" t="s">
        <v>378</v>
      </c>
      <c r="E143" t="s">
        <v>377</v>
      </c>
      <c r="F143" s="3">
        <v>180</v>
      </c>
      <c r="G143" s="3">
        <v>180</v>
      </c>
      <c r="H143" s="3">
        <v>180</v>
      </c>
      <c r="I143" s="3">
        <v>180</v>
      </c>
      <c r="J143" s="3">
        <v>180</v>
      </c>
    </row>
    <row r="144" spans="1:10" x14ac:dyDescent="0.35">
      <c r="A144" s="1">
        <v>45107</v>
      </c>
      <c r="B144" t="s">
        <v>1</v>
      </c>
      <c r="C144" t="s">
        <v>90</v>
      </c>
      <c r="D144" t="s">
        <v>380</v>
      </c>
      <c r="E144" t="s">
        <v>379</v>
      </c>
      <c r="F144" s="3">
        <v>48037</v>
      </c>
      <c r="G144" s="3">
        <v>48037</v>
      </c>
      <c r="H144" s="3">
        <v>48037</v>
      </c>
      <c r="I144" s="3">
        <v>48036</v>
      </c>
      <c r="J144" s="3">
        <v>48037</v>
      </c>
    </row>
    <row r="145" spans="1:10" x14ac:dyDescent="0.35">
      <c r="A145" s="1">
        <v>45107</v>
      </c>
      <c r="B145" t="s">
        <v>1</v>
      </c>
      <c r="C145" t="s">
        <v>90</v>
      </c>
      <c r="D145" t="s">
        <v>382</v>
      </c>
      <c r="E145" t="s">
        <v>381</v>
      </c>
      <c r="F145" s="3">
        <v>6841</v>
      </c>
      <c r="G145" s="3">
        <v>6841</v>
      </c>
      <c r="H145" s="3">
        <v>6841</v>
      </c>
      <c r="I145" s="3">
        <v>6841</v>
      </c>
      <c r="J145" s="3">
        <v>6841</v>
      </c>
    </row>
    <row r="146" spans="1:10" x14ac:dyDescent="0.35">
      <c r="A146" s="1">
        <v>45107</v>
      </c>
      <c r="B146" t="s">
        <v>1</v>
      </c>
      <c r="C146" t="s">
        <v>90</v>
      </c>
      <c r="D146" t="s">
        <v>384</v>
      </c>
      <c r="E146" t="s">
        <v>383</v>
      </c>
      <c r="F146" s="3">
        <v>2710</v>
      </c>
      <c r="G146" s="3">
        <v>2710</v>
      </c>
      <c r="H146" s="3">
        <v>2709</v>
      </c>
      <c r="I146" s="3">
        <v>2708</v>
      </c>
      <c r="J146" s="3">
        <v>2710</v>
      </c>
    </row>
    <row r="147" spans="1:10" x14ac:dyDescent="0.35">
      <c r="A147" s="1">
        <v>45107</v>
      </c>
      <c r="B147" t="s">
        <v>1</v>
      </c>
      <c r="C147" t="s">
        <v>93</v>
      </c>
      <c r="D147" t="s">
        <v>386</v>
      </c>
      <c r="E147" t="s">
        <v>385</v>
      </c>
      <c r="F147" s="3">
        <v>1769</v>
      </c>
      <c r="G147" s="3">
        <v>1769</v>
      </c>
      <c r="H147" s="3">
        <v>1769</v>
      </c>
      <c r="I147" s="3">
        <v>1769</v>
      </c>
      <c r="J147" s="3">
        <v>1769</v>
      </c>
    </row>
    <row r="148" spans="1:10" x14ac:dyDescent="0.35">
      <c r="A148" s="1">
        <v>45107</v>
      </c>
      <c r="B148" t="s">
        <v>1</v>
      </c>
      <c r="C148" t="s">
        <v>106</v>
      </c>
      <c r="D148" t="s">
        <v>388</v>
      </c>
      <c r="E148" t="s">
        <v>387</v>
      </c>
      <c r="F148" s="3">
        <v>146</v>
      </c>
      <c r="G148" s="3">
        <v>146</v>
      </c>
      <c r="H148" s="3">
        <v>146</v>
      </c>
      <c r="I148" s="3">
        <v>146</v>
      </c>
      <c r="J148" s="3">
        <v>146</v>
      </c>
    </row>
    <row r="149" spans="1:10" x14ac:dyDescent="0.35">
      <c r="A149" s="1">
        <v>45107</v>
      </c>
      <c r="B149" t="s">
        <v>1</v>
      </c>
      <c r="C149" t="s">
        <v>93</v>
      </c>
      <c r="D149" t="s">
        <v>390</v>
      </c>
      <c r="E149" t="s">
        <v>389</v>
      </c>
      <c r="F149" s="3">
        <v>1611</v>
      </c>
      <c r="G149" s="3">
        <v>1611</v>
      </c>
      <c r="H149" s="3">
        <v>1611</v>
      </c>
      <c r="I149" s="3">
        <v>1611</v>
      </c>
      <c r="J149" s="3">
        <v>1611</v>
      </c>
    </row>
    <row r="150" spans="1:10" x14ac:dyDescent="0.35">
      <c r="A150" s="1">
        <v>45107</v>
      </c>
      <c r="B150" t="s">
        <v>1</v>
      </c>
      <c r="C150" t="s">
        <v>93</v>
      </c>
      <c r="D150" t="s">
        <v>392</v>
      </c>
      <c r="E150" t="s">
        <v>391</v>
      </c>
      <c r="F150" s="3">
        <v>2257</v>
      </c>
      <c r="G150" s="3">
        <v>2257</v>
      </c>
      <c r="H150" s="3">
        <v>2257</v>
      </c>
      <c r="I150" s="3">
        <v>2257</v>
      </c>
      <c r="J150" s="3">
        <v>2257</v>
      </c>
    </row>
    <row r="151" spans="1:10" x14ac:dyDescent="0.35">
      <c r="A151" s="1">
        <v>45107</v>
      </c>
      <c r="B151" t="s">
        <v>1</v>
      </c>
      <c r="C151" t="s">
        <v>93</v>
      </c>
      <c r="D151" t="s">
        <v>394</v>
      </c>
      <c r="E151" t="s">
        <v>393</v>
      </c>
      <c r="F151" s="3">
        <v>3043</v>
      </c>
      <c r="G151" s="3">
        <v>3043</v>
      </c>
      <c r="H151" s="3">
        <v>3043</v>
      </c>
      <c r="I151" s="3">
        <v>3043</v>
      </c>
      <c r="J151" s="3">
        <v>3043</v>
      </c>
    </row>
    <row r="152" spans="1:10" x14ac:dyDescent="0.35">
      <c r="A152" s="1">
        <v>45107</v>
      </c>
      <c r="B152" t="s">
        <v>1</v>
      </c>
      <c r="C152" t="s">
        <v>93</v>
      </c>
      <c r="D152" t="s">
        <v>396</v>
      </c>
      <c r="E152" t="s">
        <v>395</v>
      </c>
      <c r="F152" s="3">
        <v>1461</v>
      </c>
      <c r="G152" s="3">
        <v>1461</v>
      </c>
      <c r="H152" s="3">
        <v>1461</v>
      </c>
      <c r="I152" s="3">
        <v>1461</v>
      </c>
      <c r="J152" s="3">
        <v>1459</v>
      </c>
    </row>
    <row r="153" spans="1:10" x14ac:dyDescent="0.35">
      <c r="A153" s="1">
        <v>45107</v>
      </c>
      <c r="B153" t="s">
        <v>1</v>
      </c>
      <c r="C153" t="s">
        <v>90</v>
      </c>
      <c r="D153" t="s">
        <v>398</v>
      </c>
      <c r="E153" t="s">
        <v>397</v>
      </c>
      <c r="F153" s="3">
        <v>14195</v>
      </c>
      <c r="G153" s="3">
        <v>14195</v>
      </c>
      <c r="H153" s="3">
        <v>14195</v>
      </c>
      <c r="I153" s="3">
        <v>14195</v>
      </c>
      <c r="J153" s="3">
        <v>14190</v>
      </c>
    </row>
    <row r="154" spans="1:10" x14ac:dyDescent="0.35">
      <c r="A154" s="1">
        <v>45107</v>
      </c>
      <c r="B154" t="s">
        <v>1</v>
      </c>
      <c r="C154" t="s">
        <v>90</v>
      </c>
      <c r="D154" t="s">
        <v>400</v>
      </c>
      <c r="E154" t="s">
        <v>399</v>
      </c>
      <c r="F154" s="3">
        <v>17845</v>
      </c>
      <c r="G154" s="3">
        <v>17845</v>
      </c>
      <c r="H154" s="3">
        <v>17845</v>
      </c>
      <c r="I154" s="3">
        <v>17844</v>
      </c>
      <c r="J154" s="3">
        <v>17845</v>
      </c>
    </row>
    <row r="155" spans="1:10" x14ac:dyDescent="0.35">
      <c r="A155" s="1">
        <v>45107</v>
      </c>
      <c r="B155" t="s">
        <v>1</v>
      </c>
      <c r="C155" t="s">
        <v>90</v>
      </c>
      <c r="D155" t="s">
        <v>402</v>
      </c>
      <c r="E155" t="s">
        <v>401</v>
      </c>
      <c r="F155" s="3">
        <v>13400</v>
      </c>
      <c r="G155" s="3">
        <v>13400</v>
      </c>
      <c r="H155" s="3">
        <v>13400</v>
      </c>
      <c r="I155" s="3">
        <v>13399</v>
      </c>
      <c r="J155" s="3">
        <v>13400</v>
      </c>
    </row>
    <row r="156" spans="1:10" x14ac:dyDescent="0.35">
      <c r="A156" s="1">
        <v>45107</v>
      </c>
      <c r="B156" t="s">
        <v>1</v>
      </c>
      <c r="C156" t="s">
        <v>90</v>
      </c>
      <c r="D156" t="s">
        <v>404</v>
      </c>
      <c r="E156" t="s">
        <v>403</v>
      </c>
      <c r="F156" s="3">
        <v>8973</v>
      </c>
      <c r="G156" s="3">
        <v>8973</v>
      </c>
      <c r="H156" s="3">
        <v>8973</v>
      </c>
      <c r="I156" s="3">
        <v>8973</v>
      </c>
      <c r="J156" s="3">
        <v>8973</v>
      </c>
    </row>
    <row r="157" spans="1:10" x14ac:dyDescent="0.35">
      <c r="A157" s="1">
        <v>45107</v>
      </c>
      <c r="B157" t="s">
        <v>1</v>
      </c>
      <c r="C157" t="s">
        <v>93</v>
      </c>
      <c r="D157" t="s">
        <v>406</v>
      </c>
      <c r="E157" t="s">
        <v>405</v>
      </c>
      <c r="F157" s="3">
        <v>568</v>
      </c>
      <c r="G157" s="3">
        <v>568</v>
      </c>
      <c r="H157" s="3">
        <v>568</v>
      </c>
      <c r="I157" s="3">
        <v>568</v>
      </c>
      <c r="J157" s="3">
        <v>568</v>
      </c>
    </row>
    <row r="158" spans="1:10" x14ac:dyDescent="0.35">
      <c r="A158" s="1">
        <v>45107</v>
      </c>
      <c r="B158" t="s">
        <v>1</v>
      </c>
      <c r="C158" t="s">
        <v>106</v>
      </c>
      <c r="D158" t="s">
        <v>408</v>
      </c>
      <c r="E158" t="s">
        <v>407</v>
      </c>
      <c r="F158" s="3">
        <v>7699</v>
      </c>
      <c r="G158" s="3">
        <v>7699</v>
      </c>
      <c r="H158" s="3">
        <v>7699</v>
      </c>
      <c r="I158" s="3">
        <v>7699</v>
      </c>
      <c r="J158" s="3">
        <v>7699</v>
      </c>
    </row>
    <row r="159" spans="1:10" x14ac:dyDescent="0.35">
      <c r="A159" s="1">
        <v>45107</v>
      </c>
      <c r="B159" t="s">
        <v>1</v>
      </c>
      <c r="C159" t="s">
        <v>90</v>
      </c>
      <c r="D159" t="s">
        <v>410</v>
      </c>
      <c r="E159" t="s">
        <v>409</v>
      </c>
      <c r="F159" s="3">
        <v>779</v>
      </c>
      <c r="G159" s="3">
        <v>779</v>
      </c>
      <c r="H159" s="3">
        <v>779</v>
      </c>
      <c r="I159" s="3">
        <v>779</v>
      </c>
      <c r="J159" s="3">
        <v>779</v>
      </c>
    </row>
    <row r="160" spans="1:10" x14ac:dyDescent="0.35">
      <c r="A160" s="1">
        <v>45107</v>
      </c>
      <c r="B160" t="s">
        <v>1</v>
      </c>
      <c r="C160" t="s">
        <v>90</v>
      </c>
      <c r="D160" t="s">
        <v>412</v>
      </c>
      <c r="E160" t="s">
        <v>411</v>
      </c>
      <c r="F160" s="3">
        <v>1898</v>
      </c>
      <c r="G160" s="3">
        <v>1898</v>
      </c>
      <c r="H160" s="3">
        <v>1898</v>
      </c>
      <c r="I160" s="3">
        <v>1898</v>
      </c>
      <c r="J160" s="3">
        <v>1898</v>
      </c>
    </row>
    <row r="161" spans="1:10" x14ac:dyDescent="0.35">
      <c r="A161" s="1">
        <v>45107</v>
      </c>
      <c r="B161" t="s">
        <v>1</v>
      </c>
      <c r="C161" t="s">
        <v>90</v>
      </c>
      <c r="D161" t="s">
        <v>414</v>
      </c>
      <c r="E161" t="s">
        <v>413</v>
      </c>
      <c r="F161" s="3">
        <v>17135</v>
      </c>
      <c r="G161" s="3">
        <v>17135</v>
      </c>
      <c r="H161" s="3">
        <v>17135</v>
      </c>
      <c r="I161" s="3">
        <v>17135</v>
      </c>
      <c r="J161" s="3">
        <v>17135</v>
      </c>
    </row>
    <row r="162" spans="1:10" x14ac:dyDescent="0.35">
      <c r="A162" s="1">
        <v>45107</v>
      </c>
      <c r="B162" t="s">
        <v>1</v>
      </c>
      <c r="C162" t="s">
        <v>90</v>
      </c>
      <c r="D162" t="s">
        <v>416</v>
      </c>
      <c r="E162" t="s">
        <v>415</v>
      </c>
      <c r="F162" s="3">
        <v>3530</v>
      </c>
      <c r="G162" s="3">
        <v>3530</v>
      </c>
      <c r="H162" s="3">
        <v>3530</v>
      </c>
      <c r="I162" s="3">
        <v>3530</v>
      </c>
      <c r="J162" s="3">
        <v>3530</v>
      </c>
    </row>
    <row r="163" spans="1:10" x14ac:dyDescent="0.35">
      <c r="A163" s="1">
        <v>45107</v>
      </c>
      <c r="B163" t="s">
        <v>1</v>
      </c>
      <c r="C163" t="s">
        <v>90</v>
      </c>
      <c r="D163" t="s">
        <v>418</v>
      </c>
      <c r="E163" t="s">
        <v>417</v>
      </c>
      <c r="F163" s="3">
        <v>24078</v>
      </c>
      <c r="G163" s="3">
        <v>24078</v>
      </c>
      <c r="H163" s="3">
        <v>24078</v>
      </c>
      <c r="I163" s="3">
        <v>24078</v>
      </c>
      <c r="J163" s="3">
        <v>24078</v>
      </c>
    </row>
    <row r="164" spans="1:10" x14ac:dyDescent="0.35">
      <c r="A164" s="1">
        <v>45107</v>
      </c>
      <c r="B164" t="s">
        <v>1</v>
      </c>
      <c r="C164" t="s">
        <v>90</v>
      </c>
      <c r="D164" t="s">
        <v>420</v>
      </c>
      <c r="E164" t="s">
        <v>419</v>
      </c>
      <c r="F164" s="3">
        <v>17271</v>
      </c>
      <c r="G164" s="3">
        <v>17271</v>
      </c>
      <c r="H164" s="3">
        <v>17271</v>
      </c>
      <c r="I164" s="3">
        <v>17271</v>
      </c>
      <c r="J164" s="3">
        <v>17271</v>
      </c>
    </row>
    <row r="165" spans="1:10" x14ac:dyDescent="0.35">
      <c r="A165" s="1">
        <v>45107</v>
      </c>
      <c r="B165" t="s">
        <v>1</v>
      </c>
      <c r="C165" t="s">
        <v>90</v>
      </c>
      <c r="D165" t="s">
        <v>422</v>
      </c>
      <c r="E165" t="s">
        <v>421</v>
      </c>
      <c r="F165" s="3">
        <v>14264</v>
      </c>
      <c r="G165" s="3">
        <v>14264</v>
      </c>
      <c r="H165" s="3">
        <v>14264</v>
      </c>
      <c r="I165" s="3">
        <v>14264</v>
      </c>
      <c r="J165" s="3">
        <v>14264</v>
      </c>
    </row>
    <row r="166" spans="1:10" x14ac:dyDescent="0.35">
      <c r="A166" s="1">
        <v>45107</v>
      </c>
      <c r="B166" t="s">
        <v>1</v>
      </c>
      <c r="C166" t="s">
        <v>90</v>
      </c>
      <c r="D166" t="s">
        <v>424</v>
      </c>
      <c r="E166" t="s">
        <v>423</v>
      </c>
      <c r="F166" s="3">
        <v>11238</v>
      </c>
      <c r="G166" s="3">
        <v>11238</v>
      </c>
      <c r="H166" s="3">
        <v>11238</v>
      </c>
      <c r="I166" s="3">
        <v>11238</v>
      </c>
      <c r="J166" s="3">
        <v>11238</v>
      </c>
    </row>
    <row r="167" spans="1:10" x14ac:dyDescent="0.35">
      <c r="A167" s="1">
        <v>45107</v>
      </c>
      <c r="B167" t="s">
        <v>1</v>
      </c>
      <c r="C167" t="s">
        <v>90</v>
      </c>
      <c r="D167" t="s">
        <v>426</v>
      </c>
      <c r="E167" t="s">
        <v>425</v>
      </c>
      <c r="F167" s="3">
        <v>47995</v>
      </c>
      <c r="G167" s="3">
        <v>47995</v>
      </c>
      <c r="H167" s="3">
        <v>47995</v>
      </c>
      <c r="I167" s="3">
        <v>47995</v>
      </c>
      <c r="J167" s="3">
        <v>47995</v>
      </c>
    </row>
    <row r="168" spans="1:10" x14ac:dyDescent="0.35">
      <c r="A168" s="1">
        <v>45107</v>
      </c>
      <c r="B168" t="s">
        <v>1</v>
      </c>
      <c r="C168" t="s">
        <v>90</v>
      </c>
      <c r="D168" t="s">
        <v>428</v>
      </c>
      <c r="E168" t="s">
        <v>427</v>
      </c>
      <c r="F168" s="3">
        <v>27232</v>
      </c>
      <c r="G168" s="3">
        <v>27232</v>
      </c>
      <c r="H168" s="3">
        <v>27232</v>
      </c>
      <c r="I168" s="3">
        <v>27231</v>
      </c>
      <c r="J168" s="3">
        <v>27231</v>
      </c>
    </row>
    <row r="169" spans="1:10" x14ac:dyDescent="0.35">
      <c r="A169" s="1">
        <v>45107</v>
      </c>
      <c r="B169" t="s">
        <v>1</v>
      </c>
      <c r="C169" t="s">
        <v>93</v>
      </c>
      <c r="D169" t="s">
        <v>430</v>
      </c>
      <c r="E169" t="s">
        <v>429</v>
      </c>
      <c r="F169" s="3">
        <v>599</v>
      </c>
      <c r="G169" s="3">
        <v>599</v>
      </c>
      <c r="H169" s="3">
        <v>599</v>
      </c>
      <c r="I169" s="3">
        <v>599</v>
      </c>
      <c r="J169" s="3">
        <v>599</v>
      </c>
    </row>
    <row r="170" spans="1:10" x14ac:dyDescent="0.35">
      <c r="A170" s="1">
        <v>45107</v>
      </c>
      <c r="B170" t="s">
        <v>1</v>
      </c>
      <c r="C170" t="s">
        <v>93</v>
      </c>
      <c r="D170" t="s">
        <v>432</v>
      </c>
      <c r="E170" t="s">
        <v>431</v>
      </c>
      <c r="F170" s="3">
        <v>635</v>
      </c>
      <c r="G170" s="3">
        <v>635</v>
      </c>
      <c r="H170" s="3">
        <v>635</v>
      </c>
      <c r="I170" s="3">
        <v>635</v>
      </c>
      <c r="J170" s="3">
        <v>635</v>
      </c>
    </row>
    <row r="171" spans="1:10" x14ac:dyDescent="0.35">
      <c r="A171" s="1">
        <v>45107</v>
      </c>
      <c r="B171" t="s">
        <v>1</v>
      </c>
      <c r="C171" t="s">
        <v>93</v>
      </c>
      <c r="D171" t="s">
        <v>434</v>
      </c>
      <c r="E171" t="s">
        <v>433</v>
      </c>
      <c r="F171" s="3">
        <v>5267</v>
      </c>
      <c r="G171" s="3">
        <v>5267</v>
      </c>
      <c r="H171" s="3">
        <v>5267</v>
      </c>
      <c r="I171" s="3">
        <v>5267</v>
      </c>
      <c r="J171" s="3">
        <v>5267</v>
      </c>
    </row>
    <row r="172" spans="1:10" x14ac:dyDescent="0.35">
      <c r="A172" s="1">
        <v>45107</v>
      </c>
      <c r="B172" t="s">
        <v>1</v>
      </c>
      <c r="C172" t="s">
        <v>93</v>
      </c>
      <c r="D172" t="s">
        <v>436</v>
      </c>
      <c r="E172" t="s">
        <v>435</v>
      </c>
      <c r="F172" s="3">
        <v>173</v>
      </c>
      <c r="G172" s="3">
        <v>173</v>
      </c>
      <c r="H172" s="3">
        <v>173</v>
      </c>
      <c r="I172" s="3">
        <v>173</v>
      </c>
      <c r="J172" s="3">
        <v>173</v>
      </c>
    </row>
    <row r="173" spans="1:10" x14ac:dyDescent="0.35">
      <c r="A173" s="1">
        <v>45107</v>
      </c>
      <c r="B173" t="s">
        <v>1</v>
      </c>
      <c r="C173" t="s">
        <v>106</v>
      </c>
      <c r="D173" t="s">
        <v>438</v>
      </c>
      <c r="E173" t="s">
        <v>437</v>
      </c>
      <c r="F173" s="3">
        <v>3119</v>
      </c>
      <c r="G173" s="3">
        <v>3119</v>
      </c>
      <c r="H173" s="3">
        <v>3119</v>
      </c>
      <c r="I173" s="3">
        <v>3119</v>
      </c>
      <c r="J173" s="3">
        <v>3119</v>
      </c>
    </row>
    <row r="174" spans="1:10" x14ac:dyDescent="0.35">
      <c r="A174" s="1">
        <v>45107</v>
      </c>
      <c r="B174" t="s">
        <v>1</v>
      </c>
      <c r="C174" t="s">
        <v>90</v>
      </c>
      <c r="D174" t="s">
        <v>440</v>
      </c>
      <c r="E174" t="s">
        <v>439</v>
      </c>
      <c r="F174" s="3">
        <v>23838</v>
      </c>
      <c r="G174" s="3">
        <v>23838</v>
      </c>
      <c r="H174" s="3">
        <v>23838</v>
      </c>
      <c r="I174" s="3">
        <v>23836</v>
      </c>
      <c r="J174" s="3">
        <v>23838</v>
      </c>
    </row>
    <row r="175" spans="1:10" x14ac:dyDescent="0.35">
      <c r="A175" s="1">
        <v>45107</v>
      </c>
      <c r="B175" t="s">
        <v>1</v>
      </c>
      <c r="C175" t="s">
        <v>90</v>
      </c>
      <c r="D175" t="s">
        <v>442</v>
      </c>
      <c r="E175" t="s">
        <v>441</v>
      </c>
      <c r="F175" s="3">
        <v>30440</v>
      </c>
      <c r="G175" s="3">
        <v>30440</v>
      </c>
      <c r="H175" s="3">
        <v>30439</v>
      </c>
      <c r="I175" s="3">
        <v>30440</v>
      </c>
      <c r="J175" s="3">
        <v>30414</v>
      </c>
    </row>
    <row r="176" spans="1:10" x14ac:dyDescent="0.35">
      <c r="A176" s="1">
        <v>45107</v>
      </c>
      <c r="B176" t="s">
        <v>1</v>
      </c>
      <c r="C176" t="s">
        <v>90</v>
      </c>
      <c r="D176" t="s">
        <v>444</v>
      </c>
      <c r="E176" t="s">
        <v>443</v>
      </c>
      <c r="F176" s="3">
        <v>15304</v>
      </c>
      <c r="G176" s="3">
        <v>15304</v>
      </c>
      <c r="H176" s="3">
        <v>15304</v>
      </c>
      <c r="I176" s="3">
        <v>15303</v>
      </c>
      <c r="J176" s="3">
        <v>15304</v>
      </c>
    </row>
    <row r="177" spans="1:10" x14ac:dyDescent="0.35">
      <c r="A177" s="1">
        <v>45107</v>
      </c>
      <c r="B177" t="s">
        <v>1</v>
      </c>
      <c r="C177" t="s">
        <v>90</v>
      </c>
      <c r="D177" t="s">
        <v>446</v>
      </c>
      <c r="E177" t="s">
        <v>445</v>
      </c>
      <c r="F177" s="3">
        <v>2276</v>
      </c>
      <c r="G177" s="3">
        <v>2276</v>
      </c>
      <c r="H177" s="3">
        <v>2276</v>
      </c>
      <c r="I177" s="3">
        <v>2276</v>
      </c>
      <c r="J177" s="3">
        <v>2276</v>
      </c>
    </row>
    <row r="178" spans="1:10" x14ac:dyDescent="0.35">
      <c r="A178" s="1">
        <v>45107</v>
      </c>
      <c r="B178" t="s">
        <v>1</v>
      </c>
      <c r="C178" t="s">
        <v>90</v>
      </c>
      <c r="D178" t="s">
        <v>448</v>
      </c>
      <c r="E178" t="s">
        <v>447</v>
      </c>
      <c r="F178" s="3">
        <v>8540</v>
      </c>
      <c r="G178" s="3">
        <v>8540</v>
      </c>
      <c r="H178" s="3">
        <v>8540</v>
      </c>
      <c r="I178" s="3">
        <v>8540</v>
      </c>
      <c r="J178" s="3">
        <v>8540</v>
      </c>
    </row>
    <row r="179" spans="1:10" x14ac:dyDescent="0.35">
      <c r="A179" s="1">
        <v>45107</v>
      </c>
      <c r="B179" t="s">
        <v>1</v>
      </c>
      <c r="C179" t="s">
        <v>90</v>
      </c>
      <c r="D179" t="s">
        <v>450</v>
      </c>
      <c r="E179" t="s">
        <v>449</v>
      </c>
      <c r="F179" s="3">
        <v>27654</v>
      </c>
      <c r="G179" s="3">
        <v>27654</v>
      </c>
      <c r="H179" s="3">
        <v>27654</v>
      </c>
      <c r="I179" s="3">
        <v>27654</v>
      </c>
      <c r="J179" s="3">
        <v>27654</v>
      </c>
    </row>
    <row r="180" spans="1:10" x14ac:dyDescent="0.35">
      <c r="A180" s="1">
        <v>45107</v>
      </c>
      <c r="B180" t="s">
        <v>1</v>
      </c>
      <c r="C180" t="s">
        <v>90</v>
      </c>
      <c r="D180" t="s">
        <v>452</v>
      </c>
      <c r="E180" t="s">
        <v>451</v>
      </c>
      <c r="F180" s="3">
        <v>13620</v>
      </c>
      <c r="G180" s="3">
        <v>13620</v>
      </c>
      <c r="H180" s="3">
        <v>13620</v>
      </c>
      <c r="I180" s="3">
        <v>13620</v>
      </c>
      <c r="J180" s="3">
        <v>13620</v>
      </c>
    </row>
    <row r="181" spans="1:10" x14ac:dyDescent="0.35">
      <c r="A181" s="1">
        <v>45107</v>
      </c>
      <c r="B181" t="s">
        <v>1</v>
      </c>
      <c r="C181" t="s">
        <v>90</v>
      </c>
      <c r="D181" t="s">
        <v>454</v>
      </c>
      <c r="E181" t="s">
        <v>453</v>
      </c>
      <c r="F181" s="3">
        <v>409</v>
      </c>
      <c r="G181" s="3">
        <v>409</v>
      </c>
      <c r="H181" s="3">
        <v>409</v>
      </c>
      <c r="I181" s="3">
        <v>409</v>
      </c>
      <c r="J181" s="3">
        <v>407</v>
      </c>
    </row>
    <row r="182" spans="1:10" x14ac:dyDescent="0.35">
      <c r="A182" s="1">
        <v>45107</v>
      </c>
      <c r="B182" t="s">
        <v>1</v>
      </c>
      <c r="C182" t="s">
        <v>90</v>
      </c>
      <c r="D182" t="s">
        <v>456</v>
      </c>
      <c r="E182" t="s">
        <v>455</v>
      </c>
      <c r="F182" s="3">
        <v>29021</v>
      </c>
      <c r="G182" s="3">
        <v>29021</v>
      </c>
      <c r="H182" s="3">
        <v>29021</v>
      </c>
      <c r="I182" s="3">
        <v>29021</v>
      </c>
      <c r="J182" s="3">
        <v>29021</v>
      </c>
    </row>
    <row r="183" spans="1:10" x14ac:dyDescent="0.35">
      <c r="A183" s="1">
        <v>45107</v>
      </c>
      <c r="B183" t="s">
        <v>1</v>
      </c>
      <c r="C183" t="s">
        <v>90</v>
      </c>
      <c r="D183" t="s">
        <v>458</v>
      </c>
      <c r="E183" t="s">
        <v>457</v>
      </c>
      <c r="F183" s="3">
        <v>19208</v>
      </c>
      <c r="G183" s="3">
        <v>19208</v>
      </c>
      <c r="H183" s="3">
        <v>19208</v>
      </c>
      <c r="I183" s="3">
        <v>19208</v>
      </c>
      <c r="J183" s="3">
        <v>19208</v>
      </c>
    </row>
    <row r="184" spans="1:10" x14ac:dyDescent="0.35">
      <c r="A184" s="1">
        <v>45107</v>
      </c>
      <c r="B184" t="s">
        <v>1</v>
      </c>
      <c r="C184" t="s">
        <v>90</v>
      </c>
      <c r="D184" t="s">
        <v>460</v>
      </c>
      <c r="E184" t="s">
        <v>459</v>
      </c>
      <c r="F184" s="3">
        <v>24872</v>
      </c>
      <c r="G184" s="3">
        <v>24872</v>
      </c>
      <c r="H184" s="3">
        <v>24872</v>
      </c>
      <c r="I184" s="3">
        <v>24872</v>
      </c>
      <c r="J184" s="3">
        <v>24872</v>
      </c>
    </row>
    <row r="185" spans="1:10" x14ac:dyDescent="0.35">
      <c r="A185" s="1">
        <v>45107</v>
      </c>
      <c r="B185" t="s">
        <v>1</v>
      </c>
      <c r="C185" t="s">
        <v>90</v>
      </c>
      <c r="D185" t="s">
        <v>462</v>
      </c>
      <c r="E185" t="s">
        <v>461</v>
      </c>
      <c r="F185" s="3">
        <v>23500</v>
      </c>
      <c r="G185" s="3">
        <v>23500</v>
      </c>
      <c r="H185" s="3">
        <v>23500</v>
      </c>
      <c r="I185" s="3">
        <v>23499</v>
      </c>
      <c r="J185" s="3">
        <v>23497</v>
      </c>
    </row>
    <row r="186" spans="1:10" x14ac:dyDescent="0.35">
      <c r="A186" s="1">
        <v>45107</v>
      </c>
      <c r="B186" t="s">
        <v>1</v>
      </c>
      <c r="C186" t="s">
        <v>90</v>
      </c>
      <c r="D186" t="s">
        <v>464</v>
      </c>
      <c r="E186" t="s">
        <v>463</v>
      </c>
      <c r="F186" s="3">
        <v>11684</v>
      </c>
      <c r="G186" s="3">
        <v>11684</v>
      </c>
      <c r="H186" s="3">
        <v>11684</v>
      </c>
      <c r="I186" s="3">
        <v>11684</v>
      </c>
      <c r="J186" s="3">
        <v>11684</v>
      </c>
    </row>
    <row r="187" spans="1:10" x14ac:dyDescent="0.35">
      <c r="A187" s="1">
        <v>45107</v>
      </c>
      <c r="B187" t="s">
        <v>1</v>
      </c>
      <c r="C187" t="s">
        <v>90</v>
      </c>
      <c r="D187" t="s">
        <v>466</v>
      </c>
      <c r="E187" t="s">
        <v>465</v>
      </c>
      <c r="F187" s="3">
        <v>3379</v>
      </c>
      <c r="G187" s="3">
        <v>3379</v>
      </c>
      <c r="H187" s="3">
        <v>3379</v>
      </c>
      <c r="I187" s="3">
        <v>3379</v>
      </c>
      <c r="J187" s="3">
        <v>3379</v>
      </c>
    </row>
    <row r="188" spans="1:10" x14ac:dyDescent="0.35">
      <c r="A188" s="1">
        <v>45107</v>
      </c>
      <c r="B188" t="s">
        <v>1</v>
      </c>
      <c r="C188" t="s">
        <v>90</v>
      </c>
      <c r="D188" t="s">
        <v>468</v>
      </c>
      <c r="E188" t="s">
        <v>467</v>
      </c>
      <c r="F188" s="3">
        <v>26703</v>
      </c>
      <c r="G188" s="3">
        <v>26703</v>
      </c>
      <c r="H188" s="3">
        <v>26703</v>
      </c>
      <c r="I188" s="3">
        <v>26703</v>
      </c>
      <c r="J188" s="3">
        <v>26703</v>
      </c>
    </row>
    <row r="189" spans="1:10" x14ac:dyDescent="0.35">
      <c r="A189" s="1">
        <v>45107</v>
      </c>
      <c r="B189" t="s">
        <v>1</v>
      </c>
      <c r="C189" t="s">
        <v>90</v>
      </c>
      <c r="D189" t="s">
        <v>470</v>
      </c>
      <c r="E189" t="s">
        <v>469</v>
      </c>
      <c r="F189" s="3">
        <v>19081</v>
      </c>
      <c r="G189" s="3">
        <v>19081</v>
      </c>
      <c r="H189" s="3">
        <v>19081</v>
      </c>
      <c r="I189" s="3">
        <v>19081</v>
      </c>
      <c r="J189" s="3">
        <v>19081</v>
      </c>
    </row>
    <row r="190" spans="1:10" x14ac:dyDescent="0.35">
      <c r="A190" s="1">
        <v>45107</v>
      </c>
      <c r="B190" t="s">
        <v>1</v>
      </c>
      <c r="C190" t="s">
        <v>90</v>
      </c>
      <c r="D190" t="s">
        <v>472</v>
      </c>
      <c r="E190" t="s">
        <v>471</v>
      </c>
      <c r="F190" s="3">
        <v>30628</v>
      </c>
      <c r="G190" s="3">
        <v>30628</v>
      </c>
      <c r="H190" s="3">
        <v>30628</v>
      </c>
      <c r="I190" s="3">
        <v>30628</v>
      </c>
      <c r="J190" s="3">
        <v>30628</v>
      </c>
    </row>
    <row r="191" spans="1:10" x14ac:dyDescent="0.35">
      <c r="A191" s="1">
        <v>45107</v>
      </c>
      <c r="B191" t="s">
        <v>1</v>
      </c>
      <c r="C191" t="s">
        <v>90</v>
      </c>
      <c r="D191" t="s">
        <v>474</v>
      </c>
      <c r="E191" t="s">
        <v>473</v>
      </c>
      <c r="F191" s="3">
        <v>13590</v>
      </c>
      <c r="G191" s="3">
        <v>13590</v>
      </c>
      <c r="H191" s="3">
        <v>13590</v>
      </c>
      <c r="I191" s="3">
        <v>13590</v>
      </c>
      <c r="J191" s="3">
        <v>13590</v>
      </c>
    </row>
    <row r="192" spans="1:10" x14ac:dyDescent="0.35">
      <c r="A192" s="1">
        <v>45107</v>
      </c>
      <c r="B192" t="s">
        <v>1</v>
      </c>
      <c r="C192" t="s">
        <v>90</v>
      </c>
      <c r="D192" t="s">
        <v>476</v>
      </c>
      <c r="E192" t="s">
        <v>475</v>
      </c>
      <c r="F192" s="3">
        <v>16944</v>
      </c>
      <c r="G192" s="3">
        <v>16944</v>
      </c>
      <c r="H192" s="3">
        <v>16944</v>
      </c>
      <c r="I192" s="3">
        <v>16944</v>
      </c>
      <c r="J192" s="3">
        <v>16919</v>
      </c>
    </row>
    <row r="193" spans="1:10" x14ac:dyDescent="0.35">
      <c r="A193" s="1">
        <v>45107</v>
      </c>
      <c r="B193" t="s">
        <v>1</v>
      </c>
      <c r="C193" t="s">
        <v>90</v>
      </c>
      <c r="D193" t="s">
        <v>478</v>
      </c>
      <c r="E193" t="s">
        <v>477</v>
      </c>
      <c r="F193" s="3">
        <v>7157</v>
      </c>
      <c r="G193" s="3">
        <v>7157</v>
      </c>
      <c r="H193" s="3">
        <v>7157</v>
      </c>
      <c r="I193" s="3">
        <v>7157</v>
      </c>
      <c r="J193" s="3">
        <v>7157</v>
      </c>
    </row>
    <row r="194" spans="1:10" x14ac:dyDescent="0.35">
      <c r="A194" s="1">
        <v>45107</v>
      </c>
      <c r="B194" t="s">
        <v>1</v>
      </c>
      <c r="C194" t="s">
        <v>90</v>
      </c>
      <c r="D194" t="s">
        <v>480</v>
      </c>
      <c r="E194" t="s">
        <v>479</v>
      </c>
      <c r="F194" s="3">
        <v>27503</v>
      </c>
      <c r="G194" s="3">
        <v>27503</v>
      </c>
      <c r="H194" s="3">
        <v>27503</v>
      </c>
      <c r="I194" s="3">
        <v>27503</v>
      </c>
      <c r="J194" s="3">
        <v>27501</v>
      </c>
    </row>
    <row r="195" spans="1:10" x14ac:dyDescent="0.35">
      <c r="A195" s="1">
        <v>45107</v>
      </c>
      <c r="B195" t="s">
        <v>1</v>
      </c>
      <c r="C195" t="s">
        <v>180</v>
      </c>
      <c r="D195" t="s">
        <v>482</v>
      </c>
      <c r="E195" t="s">
        <v>481</v>
      </c>
      <c r="F195" s="3">
        <v>901</v>
      </c>
      <c r="G195" s="3">
        <v>901</v>
      </c>
      <c r="H195" s="3">
        <v>901</v>
      </c>
      <c r="I195" s="3">
        <v>901</v>
      </c>
      <c r="J195" s="3">
        <v>901</v>
      </c>
    </row>
    <row r="196" spans="1:10" x14ac:dyDescent="0.35">
      <c r="A196" s="1">
        <v>45107</v>
      </c>
      <c r="B196" t="s">
        <v>1</v>
      </c>
      <c r="C196" t="s">
        <v>106</v>
      </c>
      <c r="D196" t="s">
        <v>484</v>
      </c>
      <c r="E196" t="s">
        <v>483</v>
      </c>
      <c r="F196" s="3">
        <v>3975</v>
      </c>
      <c r="G196" s="3">
        <v>3975</v>
      </c>
      <c r="H196" s="3">
        <v>3975</v>
      </c>
      <c r="I196" s="3">
        <v>3975</v>
      </c>
      <c r="J196" s="3">
        <v>3975</v>
      </c>
    </row>
    <row r="197" spans="1:10" x14ac:dyDescent="0.35">
      <c r="A197" s="1">
        <v>45107</v>
      </c>
      <c r="B197" t="s">
        <v>1</v>
      </c>
      <c r="C197" t="s">
        <v>106</v>
      </c>
      <c r="D197" t="s">
        <v>486</v>
      </c>
      <c r="E197" t="s">
        <v>485</v>
      </c>
      <c r="F197" s="3">
        <v>611</v>
      </c>
      <c r="G197" s="3">
        <v>611</v>
      </c>
      <c r="H197" s="3">
        <v>611</v>
      </c>
      <c r="I197" s="3">
        <v>611</v>
      </c>
      <c r="J197" s="3">
        <v>611</v>
      </c>
    </row>
    <row r="198" spans="1:10" x14ac:dyDescent="0.35">
      <c r="A198" s="1">
        <v>45107</v>
      </c>
      <c r="B198" t="s">
        <v>1</v>
      </c>
      <c r="C198" t="s">
        <v>93</v>
      </c>
      <c r="D198" t="s">
        <v>488</v>
      </c>
      <c r="E198" t="s">
        <v>487</v>
      </c>
      <c r="F198" s="3">
        <v>1770</v>
      </c>
      <c r="G198" s="3">
        <v>1770</v>
      </c>
      <c r="H198" s="3">
        <v>1770</v>
      </c>
      <c r="I198" s="3">
        <v>1770</v>
      </c>
      <c r="J198" s="3">
        <v>31</v>
      </c>
    </row>
    <row r="199" spans="1:10" x14ac:dyDescent="0.35">
      <c r="A199" s="1">
        <v>45107</v>
      </c>
      <c r="B199" t="s">
        <v>1</v>
      </c>
      <c r="C199" t="s">
        <v>93</v>
      </c>
      <c r="D199" t="s">
        <v>490</v>
      </c>
      <c r="E199" t="s">
        <v>489</v>
      </c>
      <c r="F199" s="3">
        <v>1074</v>
      </c>
      <c r="G199" s="3">
        <v>1074</v>
      </c>
      <c r="H199" s="3">
        <v>1074</v>
      </c>
      <c r="I199" s="3">
        <v>1073</v>
      </c>
      <c r="J199" s="3">
        <v>1074</v>
      </c>
    </row>
    <row r="200" spans="1:10" x14ac:dyDescent="0.35">
      <c r="A200" s="1">
        <v>45107</v>
      </c>
      <c r="B200" t="s">
        <v>1</v>
      </c>
      <c r="C200" t="s">
        <v>90</v>
      </c>
      <c r="D200" t="s">
        <v>492</v>
      </c>
      <c r="E200" t="s">
        <v>491</v>
      </c>
      <c r="F200" s="3">
        <v>25936</v>
      </c>
      <c r="G200" s="3">
        <v>25936</v>
      </c>
      <c r="H200" s="3">
        <v>25936</v>
      </c>
      <c r="I200" s="3">
        <v>25936</v>
      </c>
      <c r="J200" s="3">
        <v>25936</v>
      </c>
    </row>
    <row r="201" spans="1:10" x14ac:dyDescent="0.35">
      <c r="A201" s="1">
        <v>45107</v>
      </c>
      <c r="B201" t="s">
        <v>1</v>
      </c>
      <c r="C201" t="s">
        <v>90</v>
      </c>
      <c r="D201" t="s">
        <v>494</v>
      </c>
      <c r="E201" t="s">
        <v>493</v>
      </c>
      <c r="F201" s="3">
        <v>26483</v>
      </c>
      <c r="G201" s="3">
        <v>26483</v>
      </c>
      <c r="H201" s="3">
        <v>26483</v>
      </c>
      <c r="I201" s="3">
        <v>26483</v>
      </c>
      <c r="J201" s="3">
        <v>26483</v>
      </c>
    </row>
    <row r="202" spans="1:10" x14ac:dyDescent="0.35">
      <c r="A202" s="1">
        <v>45107</v>
      </c>
      <c r="B202" t="s">
        <v>1</v>
      </c>
      <c r="C202" t="s">
        <v>93</v>
      </c>
      <c r="D202" t="s">
        <v>496</v>
      </c>
      <c r="E202" t="s">
        <v>495</v>
      </c>
      <c r="F202" s="3">
        <v>1174</v>
      </c>
      <c r="G202" s="3">
        <v>1174</v>
      </c>
      <c r="H202" s="3">
        <v>1174</v>
      </c>
      <c r="I202" s="3">
        <v>1174</v>
      </c>
      <c r="J202" s="3">
        <v>1174</v>
      </c>
    </row>
    <row r="203" spans="1:10" x14ac:dyDescent="0.35">
      <c r="A203" s="1">
        <v>45107</v>
      </c>
      <c r="B203" t="s">
        <v>1</v>
      </c>
      <c r="C203" t="s">
        <v>93</v>
      </c>
      <c r="D203" t="s">
        <v>498</v>
      </c>
      <c r="E203" t="s">
        <v>497</v>
      </c>
      <c r="F203" s="3">
        <v>4272</v>
      </c>
      <c r="G203" s="3">
        <v>4272</v>
      </c>
      <c r="H203" s="3">
        <v>4272</v>
      </c>
      <c r="I203" s="3">
        <v>4271</v>
      </c>
      <c r="J203" s="3">
        <v>4244</v>
      </c>
    </row>
    <row r="204" spans="1:10" x14ac:dyDescent="0.35">
      <c r="A204" s="1">
        <v>45107</v>
      </c>
      <c r="B204" t="s">
        <v>1</v>
      </c>
      <c r="C204" t="s">
        <v>93</v>
      </c>
      <c r="D204" t="s">
        <v>500</v>
      </c>
      <c r="E204" t="s">
        <v>499</v>
      </c>
      <c r="F204" s="3">
        <v>1177</v>
      </c>
      <c r="G204" s="3">
        <v>1177</v>
      </c>
      <c r="H204" s="3">
        <v>1177</v>
      </c>
      <c r="I204" s="3">
        <v>1177</v>
      </c>
      <c r="J204" s="3">
        <v>1160</v>
      </c>
    </row>
    <row r="205" spans="1:10" x14ac:dyDescent="0.35">
      <c r="A205" s="1">
        <v>45107</v>
      </c>
      <c r="B205" t="s">
        <v>1</v>
      </c>
      <c r="C205" t="s">
        <v>106</v>
      </c>
      <c r="D205" t="s">
        <v>502</v>
      </c>
      <c r="E205" t="s">
        <v>501</v>
      </c>
      <c r="F205" s="3">
        <v>3913</v>
      </c>
      <c r="G205" s="3">
        <v>3913</v>
      </c>
      <c r="H205" s="3">
        <v>3913</v>
      </c>
      <c r="I205" s="3">
        <v>3910</v>
      </c>
      <c r="J205" s="3">
        <v>3913</v>
      </c>
    </row>
    <row r="206" spans="1:10" x14ac:dyDescent="0.35">
      <c r="A206" s="1">
        <v>45107</v>
      </c>
      <c r="B206" t="s">
        <v>1</v>
      </c>
      <c r="C206" t="s">
        <v>106</v>
      </c>
      <c r="D206" t="s">
        <v>504</v>
      </c>
      <c r="E206" t="s">
        <v>503</v>
      </c>
      <c r="F206" s="3">
        <v>453</v>
      </c>
      <c r="G206" s="3">
        <v>453</v>
      </c>
      <c r="H206" s="3">
        <v>453</v>
      </c>
      <c r="I206" s="3">
        <v>453</v>
      </c>
      <c r="J206" s="3">
        <v>453</v>
      </c>
    </row>
    <row r="207" spans="1:10" x14ac:dyDescent="0.35">
      <c r="A207" s="1">
        <v>45107</v>
      </c>
      <c r="B207" t="s">
        <v>1</v>
      </c>
      <c r="C207" t="s">
        <v>106</v>
      </c>
      <c r="D207" t="s">
        <v>506</v>
      </c>
      <c r="E207" t="s">
        <v>505</v>
      </c>
      <c r="F207" s="3">
        <v>629</v>
      </c>
      <c r="G207" s="3">
        <v>629</v>
      </c>
      <c r="H207" s="3">
        <v>629</v>
      </c>
      <c r="I207" s="3">
        <v>629</v>
      </c>
      <c r="J207" s="3">
        <v>629</v>
      </c>
    </row>
    <row r="208" spans="1:10" x14ac:dyDescent="0.35">
      <c r="A208" s="1">
        <v>45107</v>
      </c>
      <c r="B208" t="s">
        <v>1</v>
      </c>
      <c r="C208" t="s">
        <v>93</v>
      </c>
      <c r="D208" t="s">
        <v>508</v>
      </c>
      <c r="E208" t="s">
        <v>507</v>
      </c>
      <c r="F208" s="3">
        <v>1036</v>
      </c>
      <c r="G208" s="3">
        <v>1036</v>
      </c>
      <c r="H208" s="3">
        <v>1036</v>
      </c>
      <c r="I208" s="3">
        <v>1036</v>
      </c>
      <c r="J208" s="3">
        <v>1036</v>
      </c>
    </row>
    <row r="209" spans="1:10" x14ac:dyDescent="0.35">
      <c r="A209" s="1">
        <v>45107</v>
      </c>
      <c r="B209" t="s">
        <v>1</v>
      </c>
      <c r="C209" t="s">
        <v>106</v>
      </c>
      <c r="D209" t="s">
        <v>510</v>
      </c>
      <c r="E209" t="s">
        <v>509</v>
      </c>
      <c r="F209" s="3">
        <v>210</v>
      </c>
      <c r="G209" s="3">
        <v>210</v>
      </c>
      <c r="H209" s="3">
        <v>210</v>
      </c>
      <c r="I209" s="3">
        <v>210</v>
      </c>
      <c r="J209" s="3">
        <v>210</v>
      </c>
    </row>
    <row r="210" spans="1:10" x14ac:dyDescent="0.35">
      <c r="A210" s="1">
        <v>45107</v>
      </c>
      <c r="B210" t="s">
        <v>1</v>
      </c>
      <c r="C210" t="s">
        <v>90</v>
      </c>
      <c r="D210" t="s">
        <v>512</v>
      </c>
      <c r="E210" t="s">
        <v>511</v>
      </c>
      <c r="F210" s="3">
        <v>19427</v>
      </c>
      <c r="G210" s="3">
        <v>19427</v>
      </c>
      <c r="H210" s="3">
        <v>19427</v>
      </c>
      <c r="I210" s="3">
        <v>19427</v>
      </c>
      <c r="J210" s="3">
        <v>19427</v>
      </c>
    </row>
    <row r="211" spans="1:10" x14ac:dyDescent="0.35">
      <c r="A211" s="1">
        <v>45107</v>
      </c>
      <c r="B211" t="s">
        <v>1</v>
      </c>
      <c r="C211" t="s">
        <v>90</v>
      </c>
      <c r="D211" t="s">
        <v>514</v>
      </c>
      <c r="E211" t="s">
        <v>513</v>
      </c>
      <c r="F211" s="3">
        <v>2497</v>
      </c>
      <c r="G211" s="3">
        <v>2497</v>
      </c>
      <c r="H211" s="3">
        <v>2497</v>
      </c>
      <c r="I211" s="3">
        <v>2497</v>
      </c>
      <c r="J211" s="3">
        <v>2497</v>
      </c>
    </row>
    <row r="212" spans="1:10" x14ac:dyDescent="0.35">
      <c r="A212" s="1">
        <v>45107</v>
      </c>
      <c r="B212" t="s">
        <v>1</v>
      </c>
      <c r="C212" t="s">
        <v>93</v>
      </c>
      <c r="D212" t="s">
        <v>516</v>
      </c>
      <c r="E212" t="s">
        <v>515</v>
      </c>
      <c r="F212" s="3">
        <v>2408</v>
      </c>
      <c r="G212" s="3">
        <v>2408</v>
      </c>
      <c r="H212" s="3">
        <v>2408</v>
      </c>
      <c r="I212" s="3">
        <v>2408</v>
      </c>
      <c r="J212" s="3">
        <v>1</v>
      </c>
    </row>
    <row r="213" spans="1:10" x14ac:dyDescent="0.35">
      <c r="A213" s="1">
        <v>45107</v>
      </c>
      <c r="B213" t="s">
        <v>1</v>
      </c>
      <c r="C213" t="s">
        <v>106</v>
      </c>
      <c r="D213" t="s">
        <v>518</v>
      </c>
      <c r="E213" t="s">
        <v>517</v>
      </c>
      <c r="F213" s="3">
        <v>3537</v>
      </c>
      <c r="G213" s="3">
        <v>3537</v>
      </c>
      <c r="H213" s="3">
        <v>3537</v>
      </c>
      <c r="I213" s="3">
        <v>3537</v>
      </c>
      <c r="J213" s="3">
        <v>3537</v>
      </c>
    </row>
    <row r="214" spans="1:10" x14ac:dyDescent="0.35">
      <c r="A214" s="1">
        <v>45107</v>
      </c>
      <c r="B214" t="s">
        <v>1</v>
      </c>
      <c r="C214" t="s">
        <v>90</v>
      </c>
      <c r="D214" t="s">
        <v>520</v>
      </c>
      <c r="E214" t="s">
        <v>519</v>
      </c>
      <c r="F214" s="3">
        <v>1492</v>
      </c>
      <c r="G214" s="3">
        <v>1492</v>
      </c>
      <c r="H214" s="3">
        <v>1492</v>
      </c>
      <c r="I214" s="3">
        <v>1492</v>
      </c>
      <c r="J214" s="3">
        <v>1492</v>
      </c>
    </row>
    <row r="215" spans="1:10" x14ac:dyDescent="0.35">
      <c r="A215" s="1">
        <v>45107</v>
      </c>
      <c r="B215" t="s">
        <v>1</v>
      </c>
      <c r="C215" t="s">
        <v>93</v>
      </c>
      <c r="D215" t="s">
        <v>522</v>
      </c>
      <c r="E215" t="s">
        <v>521</v>
      </c>
      <c r="F215" s="3">
        <v>505</v>
      </c>
      <c r="G215" s="3">
        <v>505</v>
      </c>
      <c r="H215" s="3">
        <v>505</v>
      </c>
      <c r="I215" s="3">
        <v>505</v>
      </c>
      <c r="J215" s="3">
        <v>505</v>
      </c>
    </row>
    <row r="216" spans="1:10" x14ac:dyDescent="0.35">
      <c r="A216" s="1">
        <v>45107</v>
      </c>
      <c r="B216" t="s">
        <v>1</v>
      </c>
      <c r="C216" t="s">
        <v>106</v>
      </c>
      <c r="D216" t="s">
        <v>524</v>
      </c>
      <c r="E216" t="s">
        <v>523</v>
      </c>
      <c r="F216" s="3">
        <v>223</v>
      </c>
      <c r="G216" s="3">
        <v>223</v>
      </c>
      <c r="H216" s="3">
        <v>223</v>
      </c>
      <c r="I216" s="3">
        <v>223</v>
      </c>
      <c r="J216" s="3">
        <v>223</v>
      </c>
    </row>
    <row r="217" spans="1:10" x14ac:dyDescent="0.35">
      <c r="A217" s="1">
        <v>45107</v>
      </c>
      <c r="B217" t="s">
        <v>1</v>
      </c>
      <c r="C217" t="s">
        <v>93</v>
      </c>
      <c r="D217" t="s">
        <v>526</v>
      </c>
      <c r="E217" t="s">
        <v>525</v>
      </c>
      <c r="F217" s="3">
        <v>301</v>
      </c>
      <c r="G217" s="3">
        <v>301</v>
      </c>
      <c r="H217" s="3">
        <v>301</v>
      </c>
      <c r="I217" s="3">
        <v>301</v>
      </c>
      <c r="J217" s="3">
        <v>301</v>
      </c>
    </row>
    <row r="218" spans="1:10" x14ac:dyDescent="0.35">
      <c r="A218" s="1">
        <v>45107</v>
      </c>
      <c r="B218" t="s">
        <v>1</v>
      </c>
      <c r="C218" t="s">
        <v>90</v>
      </c>
      <c r="D218" t="s">
        <v>528</v>
      </c>
      <c r="E218" t="s">
        <v>527</v>
      </c>
      <c r="F218" s="3">
        <v>922</v>
      </c>
      <c r="G218" s="3">
        <v>922</v>
      </c>
      <c r="H218" s="3">
        <v>922</v>
      </c>
      <c r="I218" s="3">
        <v>922</v>
      </c>
      <c r="J218" s="3">
        <v>922</v>
      </c>
    </row>
    <row r="219" spans="1:10" x14ac:dyDescent="0.35">
      <c r="A219" s="1">
        <v>45107</v>
      </c>
      <c r="B219" t="s">
        <v>1</v>
      </c>
      <c r="C219" t="s">
        <v>90</v>
      </c>
      <c r="D219" t="s">
        <v>530</v>
      </c>
      <c r="E219" t="s">
        <v>529</v>
      </c>
      <c r="F219" s="3">
        <v>29921</v>
      </c>
      <c r="G219" s="3">
        <v>29921</v>
      </c>
      <c r="H219" s="3">
        <v>29921</v>
      </c>
      <c r="I219" s="3">
        <v>29921</v>
      </c>
      <c r="J219" s="3">
        <v>29921</v>
      </c>
    </row>
    <row r="220" spans="1:10" x14ac:dyDescent="0.35">
      <c r="A220" s="1">
        <v>45107</v>
      </c>
      <c r="B220" t="s">
        <v>1</v>
      </c>
      <c r="C220" t="s">
        <v>90</v>
      </c>
      <c r="D220" t="s">
        <v>532</v>
      </c>
      <c r="E220" t="s">
        <v>531</v>
      </c>
      <c r="F220" s="3">
        <v>17664</v>
      </c>
      <c r="G220" s="3">
        <v>17664</v>
      </c>
      <c r="H220" s="3">
        <v>17664</v>
      </c>
      <c r="I220" s="3">
        <v>17664</v>
      </c>
      <c r="J220" s="3">
        <v>17664</v>
      </c>
    </row>
    <row r="221" spans="1:10" x14ac:dyDescent="0.35">
      <c r="A221" s="1">
        <v>45107</v>
      </c>
      <c r="B221" t="s">
        <v>1</v>
      </c>
      <c r="C221" t="s">
        <v>93</v>
      </c>
      <c r="D221" t="s">
        <v>534</v>
      </c>
      <c r="E221" t="s">
        <v>533</v>
      </c>
      <c r="F221" s="3">
        <v>1844</v>
      </c>
      <c r="G221" s="3">
        <v>1844</v>
      </c>
      <c r="H221" s="3">
        <v>1844</v>
      </c>
      <c r="I221" s="3">
        <v>1844</v>
      </c>
      <c r="J221" s="3">
        <v>1844</v>
      </c>
    </row>
    <row r="222" spans="1:10" x14ac:dyDescent="0.35">
      <c r="A222" s="1">
        <v>45107</v>
      </c>
      <c r="B222" t="s">
        <v>1</v>
      </c>
      <c r="C222" t="s">
        <v>106</v>
      </c>
      <c r="D222" t="s">
        <v>536</v>
      </c>
      <c r="E222" t="s">
        <v>535</v>
      </c>
      <c r="F222" s="3">
        <v>2029</v>
      </c>
      <c r="G222" s="3">
        <v>2029</v>
      </c>
      <c r="H222" s="3">
        <v>2029</v>
      </c>
      <c r="I222" s="3">
        <v>2029</v>
      </c>
      <c r="J222" s="3">
        <v>2029</v>
      </c>
    </row>
  </sheetData>
  <autoFilter ref="A1:J222" xr:uid="{00000000-0001-0000-0600-000000000000}"/>
  <printOptions horizontalCentered="1"/>
  <pageMargins left="0.45" right="0.45" top="0.5" bottom="0.75" header="0.3" footer="0.4"/>
  <pageSetup scale="80" orientation="landscape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224"/>
  <sheetViews>
    <sheetView view="pageLayout" topLeftCell="Y1" zoomScaleNormal="100" workbookViewId="0">
      <pane ySplit="6270" topLeftCell="A30"/>
      <selection pane="bottomLeft" activeCell="D30" sqref="D30"/>
    </sheetView>
  </sheetViews>
  <sheetFormatPr defaultRowHeight="14.5" x14ac:dyDescent="0.35"/>
  <cols>
    <col min="1" max="1" width="12.453125" bestFit="1" customWidth="1"/>
    <col min="2" max="2" width="11.54296875" bestFit="1" customWidth="1"/>
    <col min="3" max="3" width="47.1796875" bestFit="1" customWidth="1"/>
    <col min="4" max="4" width="12.453125" bestFit="1" customWidth="1"/>
    <col min="5" max="5" width="20.453125" bestFit="1" customWidth="1"/>
    <col min="6" max="6" width="16.54296875" bestFit="1" customWidth="1"/>
    <col min="7" max="7" width="23.26953125" bestFit="1" customWidth="1"/>
    <col min="8" max="9" width="8" bestFit="1" customWidth="1"/>
    <col min="10" max="10" width="8.1796875" customWidth="1"/>
    <col min="11" max="11" width="7" bestFit="1" customWidth="1"/>
    <col min="12" max="12" width="6" bestFit="1" customWidth="1"/>
    <col min="13" max="13" width="8" bestFit="1" customWidth="1"/>
    <col min="14" max="14" width="7" bestFit="1" customWidth="1"/>
    <col min="15" max="15" width="6" bestFit="1" customWidth="1"/>
    <col min="16" max="16" width="7" bestFit="1" customWidth="1"/>
    <col min="17" max="17" width="8" bestFit="1" customWidth="1"/>
    <col min="18" max="18" width="7" bestFit="1" customWidth="1"/>
    <col min="19" max="21" width="6" bestFit="1" customWidth="1"/>
    <col min="22" max="22" width="7" bestFit="1" customWidth="1"/>
    <col min="23" max="33" width="9.453125" customWidth="1"/>
    <col min="34" max="34" width="6" bestFit="1" customWidth="1"/>
    <col min="35" max="35" width="7" bestFit="1" customWidth="1"/>
    <col min="36" max="37" width="6" bestFit="1" customWidth="1"/>
    <col min="38" max="50" width="10" customWidth="1"/>
  </cols>
  <sheetData>
    <row r="1" spans="1:50" s="2" customFormat="1" ht="221.5" x14ac:dyDescent="0.35">
      <c r="A1" s="2" t="s">
        <v>2</v>
      </c>
      <c r="B1" s="2" t="s">
        <v>0</v>
      </c>
      <c r="C1" s="2" t="s">
        <v>3</v>
      </c>
      <c r="D1" s="2" t="s">
        <v>5</v>
      </c>
      <c r="E1" s="2" t="s">
        <v>4</v>
      </c>
      <c r="F1" s="2" t="s">
        <v>6</v>
      </c>
      <c r="G1" s="2" t="s">
        <v>541</v>
      </c>
      <c r="H1" s="4" t="s">
        <v>8</v>
      </c>
      <c r="I1" s="4" t="s">
        <v>9</v>
      </c>
      <c r="J1" s="4" t="s">
        <v>11</v>
      </c>
      <c r="K1" s="4" t="s">
        <v>12</v>
      </c>
      <c r="L1" s="4" t="s">
        <v>14</v>
      </c>
      <c r="M1" s="4" t="s">
        <v>18</v>
      </c>
      <c r="N1" s="4" t="s">
        <v>20</v>
      </c>
      <c r="O1" s="4" t="s">
        <v>24</v>
      </c>
      <c r="P1" s="4" t="s">
        <v>25</v>
      </c>
      <c r="Q1" s="4" t="s">
        <v>26</v>
      </c>
      <c r="R1" s="4" t="s">
        <v>28</v>
      </c>
      <c r="S1" s="4" t="s">
        <v>29</v>
      </c>
      <c r="T1" s="4" t="s">
        <v>32</v>
      </c>
      <c r="U1" s="4" t="s">
        <v>35</v>
      </c>
      <c r="V1" s="4" t="s">
        <v>38</v>
      </c>
      <c r="W1" s="4" t="s">
        <v>39</v>
      </c>
      <c r="X1" s="4" t="s">
        <v>40</v>
      </c>
      <c r="Y1" s="4" t="s">
        <v>43</v>
      </c>
      <c r="Z1" s="4" t="s">
        <v>46</v>
      </c>
      <c r="AA1" s="4" t="s">
        <v>47</v>
      </c>
      <c r="AB1" s="4" t="s">
        <v>50</v>
      </c>
      <c r="AC1" s="4" t="s">
        <v>51</v>
      </c>
      <c r="AD1" s="4" t="s">
        <v>52</v>
      </c>
      <c r="AE1" s="4" t="s">
        <v>57</v>
      </c>
      <c r="AF1" s="4" t="s">
        <v>58</v>
      </c>
      <c r="AG1" s="4" t="s">
        <v>59</v>
      </c>
      <c r="AH1" s="4" t="s">
        <v>61</v>
      </c>
      <c r="AI1" s="4" t="s">
        <v>62</v>
      </c>
      <c r="AJ1" s="4" t="s">
        <v>63</v>
      </c>
      <c r="AK1" s="4" t="s">
        <v>64</v>
      </c>
      <c r="AL1" s="4" t="s">
        <v>67</v>
      </c>
      <c r="AM1" s="4" t="s">
        <v>68</v>
      </c>
      <c r="AN1" s="4" t="s">
        <v>70</v>
      </c>
      <c r="AO1" s="4" t="s">
        <v>71</v>
      </c>
      <c r="AP1" s="4" t="s">
        <v>72</v>
      </c>
      <c r="AQ1" s="4" t="s">
        <v>74</v>
      </c>
      <c r="AR1" s="4" t="s">
        <v>75</v>
      </c>
      <c r="AS1" s="4" t="s">
        <v>78</v>
      </c>
      <c r="AT1" s="4" t="s">
        <v>82</v>
      </c>
      <c r="AU1" s="4" t="s">
        <v>83</v>
      </c>
      <c r="AV1" s="4" t="s">
        <v>84</v>
      </c>
      <c r="AW1" s="4" t="s">
        <v>86</v>
      </c>
      <c r="AX1" s="4" t="s">
        <v>88</v>
      </c>
    </row>
    <row r="2" spans="1:50" x14ac:dyDescent="0.35">
      <c r="A2" s="1">
        <v>45107</v>
      </c>
      <c r="B2" t="s">
        <v>1</v>
      </c>
      <c r="C2" t="s">
        <v>90</v>
      </c>
      <c r="D2" t="s">
        <v>92</v>
      </c>
      <c r="E2" t="s">
        <v>91</v>
      </c>
      <c r="F2" s="3">
        <v>13532</v>
      </c>
      <c r="G2" s="3">
        <v>12879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>
        <v>9</v>
      </c>
      <c r="AO2" s="3"/>
      <c r="AP2" s="3">
        <v>10538</v>
      </c>
      <c r="AQ2" s="3">
        <v>11930</v>
      </c>
      <c r="AR2" s="3"/>
      <c r="AS2" s="3">
        <v>1634</v>
      </c>
      <c r="AT2" s="3"/>
      <c r="AU2" s="3"/>
      <c r="AV2" s="3"/>
      <c r="AW2" s="3"/>
      <c r="AX2" s="3"/>
    </row>
    <row r="3" spans="1:50" x14ac:dyDescent="0.35">
      <c r="A3" s="1">
        <v>45107</v>
      </c>
      <c r="B3" t="s">
        <v>1</v>
      </c>
      <c r="C3" t="s">
        <v>93</v>
      </c>
      <c r="D3" t="s">
        <v>95</v>
      </c>
      <c r="E3" t="s">
        <v>94</v>
      </c>
      <c r="F3" s="3">
        <v>584</v>
      </c>
      <c r="G3" s="3">
        <v>185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>
        <v>27</v>
      </c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>
        <v>25</v>
      </c>
      <c r="AQ3" s="3"/>
      <c r="AR3" s="3"/>
      <c r="AS3" s="3">
        <v>151</v>
      </c>
      <c r="AT3" s="3"/>
      <c r="AU3" s="3"/>
      <c r="AV3" s="3"/>
      <c r="AW3" s="3"/>
      <c r="AX3" s="3"/>
    </row>
    <row r="4" spans="1:50" x14ac:dyDescent="0.35">
      <c r="A4" s="1">
        <v>45107</v>
      </c>
      <c r="B4" t="s">
        <v>1</v>
      </c>
      <c r="C4" t="s">
        <v>93</v>
      </c>
      <c r="D4" t="s">
        <v>97</v>
      </c>
      <c r="E4" t="s">
        <v>96</v>
      </c>
      <c r="F4" s="3">
        <v>3114</v>
      </c>
      <c r="G4" s="3">
        <v>2764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>
        <v>2735</v>
      </c>
      <c r="AQ4" s="3"/>
      <c r="AR4" s="3"/>
      <c r="AS4" s="3">
        <v>283</v>
      </c>
      <c r="AT4" s="3"/>
      <c r="AU4" s="3"/>
      <c r="AV4" s="3"/>
      <c r="AW4" s="3"/>
      <c r="AX4" s="3"/>
    </row>
    <row r="5" spans="1:50" x14ac:dyDescent="0.35">
      <c r="A5" s="1">
        <v>45107</v>
      </c>
      <c r="B5" t="s">
        <v>1</v>
      </c>
      <c r="C5" t="s">
        <v>93</v>
      </c>
      <c r="D5" t="s">
        <v>99</v>
      </c>
      <c r="E5" t="s">
        <v>98</v>
      </c>
      <c r="F5" s="3">
        <v>801</v>
      </c>
      <c r="G5" s="3">
        <v>557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>
        <v>516</v>
      </c>
      <c r="AQ5" s="3"/>
      <c r="AR5" s="3"/>
      <c r="AS5" s="3">
        <v>96</v>
      </c>
      <c r="AT5" s="3"/>
      <c r="AU5" s="3"/>
      <c r="AV5" s="3"/>
      <c r="AW5" s="3"/>
      <c r="AX5" s="3"/>
    </row>
    <row r="6" spans="1:50" x14ac:dyDescent="0.35">
      <c r="A6" s="1">
        <v>45107</v>
      </c>
      <c r="B6" t="s">
        <v>1</v>
      </c>
      <c r="C6" t="s">
        <v>93</v>
      </c>
      <c r="D6" t="s">
        <v>101</v>
      </c>
      <c r="E6" t="s">
        <v>100</v>
      </c>
      <c r="F6" s="3">
        <v>740</v>
      </c>
      <c r="G6" s="3">
        <v>709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>
        <v>706</v>
      </c>
      <c r="AQ6" s="3"/>
      <c r="AR6" s="3"/>
      <c r="AS6" s="3">
        <v>26</v>
      </c>
      <c r="AT6" s="3"/>
      <c r="AU6" s="3"/>
      <c r="AV6" s="3"/>
      <c r="AW6" s="3"/>
      <c r="AX6" s="3"/>
    </row>
    <row r="7" spans="1:50" x14ac:dyDescent="0.35">
      <c r="A7" s="1">
        <v>45107</v>
      </c>
      <c r="B7" t="s">
        <v>1</v>
      </c>
      <c r="C7" t="s">
        <v>90</v>
      </c>
      <c r="D7" t="s">
        <v>103</v>
      </c>
      <c r="E7" t="s">
        <v>102</v>
      </c>
      <c r="F7" s="3">
        <v>27800</v>
      </c>
      <c r="G7" s="3">
        <v>22699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>
        <v>1298</v>
      </c>
      <c r="AM7" s="3"/>
      <c r="AN7" s="3"/>
      <c r="AO7" s="3"/>
      <c r="AP7" s="3">
        <v>16834</v>
      </c>
      <c r="AQ7" s="3"/>
      <c r="AR7" s="3"/>
      <c r="AS7" s="3">
        <v>13230</v>
      </c>
      <c r="AT7" s="3"/>
      <c r="AU7" s="3"/>
      <c r="AV7" s="3"/>
      <c r="AW7" s="3"/>
      <c r="AX7" s="3"/>
    </row>
    <row r="8" spans="1:50" x14ac:dyDescent="0.35">
      <c r="A8" s="1">
        <v>45107</v>
      </c>
      <c r="B8" t="s">
        <v>1</v>
      </c>
      <c r="C8" t="s">
        <v>90</v>
      </c>
      <c r="D8" t="s">
        <v>105</v>
      </c>
      <c r="E8" t="s">
        <v>104</v>
      </c>
      <c r="F8" s="3">
        <v>3582</v>
      </c>
      <c r="G8" s="3">
        <v>3122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>
        <v>2913</v>
      </c>
      <c r="AM8" s="3"/>
      <c r="AN8" s="3"/>
      <c r="AO8" s="3"/>
      <c r="AP8" s="3">
        <v>2034</v>
      </c>
      <c r="AQ8" s="3"/>
      <c r="AR8" s="3"/>
      <c r="AS8" s="3">
        <v>883</v>
      </c>
      <c r="AT8" s="3"/>
      <c r="AU8" s="3"/>
      <c r="AV8" s="3"/>
      <c r="AW8" s="3"/>
      <c r="AX8" s="3"/>
    </row>
    <row r="9" spans="1:50" x14ac:dyDescent="0.35">
      <c r="A9" s="1">
        <v>45107</v>
      </c>
      <c r="B9" t="s">
        <v>1</v>
      </c>
      <c r="C9" t="s">
        <v>106</v>
      </c>
      <c r="D9" t="s">
        <v>108</v>
      </c>
      <c r="E9" t="s">
        <v>107</v>
      </c>
      <c r="F9" s="3">
        <v>249</v>
      </c>
      <c r="G9" s="3">
        <v>31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>
        <v>4</v>
      </c>
      <c r="AF9" s="3"/>
      <c r="AG9" s="3"/>
      <c r="AH9" s="3"/>
      <c r="AI9" s="3"/>
      <c r="AJ9" s="3"/>
      <c r="AK9" s="3"/>
      <c r="AL9" s="3"/>
      <c r="AM9" s="3"/>
      <c r="AN9" s="3"/>
      <c r="AO9" s="3"/>
      <c r="AP9" s="3">
        <v>8</v>
      </c>
      <c r="AQ9" s="3"/>
      <c r="AR9" s="3"/>
      <c r="AS9" s="3">
        <v>21</v>
      </c>
      <c r="AT9" s="3"/>
      <c r="AU9" s="3"/>
      <c r="AV9" s="3"/>
      <c r="AW9" s="3"/>
      <c r="AX9" s="3"/>
    </row>
    <row r="10" spans="1:50" x14ac:dyDescent="0.35">
      <c r="A10" s="1">
        <v>45107</v>
      </c>
      <c r="B10" t="s">
        <v>1</v>
      </c>
      <c r="C10" t="s">
        <v>90</v>
      </c>
      <c r="D10" t="s">
        <v>110</v>
      </c>
      <c r="E10" t="s">
        <v>109</v>
      </c>
      <c r="F10" s="3">
        <v>5694</v>
      </c>
      <c r="G10" s="3">
        <v>5035</v>
      </c>
      <c r="H10" s="3"/>
      <c r="I10" s="3"/>
      <c r="J10" s="3"/>
      <c r="K10" s="3">
        <v>1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>
        <v>3996</v>
      </c>
      <c r="AM10" s="3"/>
      <c r="AN10" s="3"/>
      <c r="AO10" s="3"/>
      <c r="AP10" s="3">
        <v>4013</v>
      </c>
      <c r="AQ10" s="3"/>
      <c r="AR10" s="3"/>
      <c r="AS10" s="3">
        <v>1016</v>
      </c>
      <c r="AT10" s="3"/>
      <c r="AU10" s="3"/>
      <c r="AV10" s="3"/>
      <c r="AW10" s="3"/>
      <c r="AX10" s="3"/>
    </row>
    <row r="11" spans="1:50" x14ac:dyDescent="0.35">
      <c r="A11" s="1">
        <v>45107</v>
      </c>
      <c r="B11" t="s">
        <v>1</v>
      </c>
      <c r="C11" t="s">
        <v>90</v>
      </c>
      <c r="D11" t="s">
        <v>112</v>
      </c>
      <c r="E11" t="s">
        <v>111</v>
      </c>
      <c r="F11" s="3">
        <v>8801</v>
      </c>
      <c r="G11" s="3">
        <v>4060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>
        <v>3725</v>
      </c>
      <c r="AQ11" s="3">
        <v>1</v>
      </c>
      <c r="AR11" s="3"/>
      <c r="AS11" s="3">
        <v>488</v>
      </c>
      <c r="AT11" s="3"/>
      <c r="AU11" s="3"/>
      <c r="AV11" s="3"/>
      <c r="AW11" s="3"/>
      <c r="AX11" s="3"/>
    </row>
    <row r="12" spans="1:50" x14ac:dyDescent="0.35">
      <c r="A12" s="1">
        <v>45107</v>
      </c>
      <c r="B12" t="s">
        <v>1</v>
      </c>
      <c r="C12" t="s">
        <v>90</v>
      </c>
      <c r="D12" t="s">
        <v>114</v>
      </c>
      <c r="E12" t="s">
        <v>113</v>
      </c>
      <c r="F12" s="3">
        <v>34118</v>
      </c>
      <c r="G12" s="3">
        <v>32416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>
        <v>2</v>
      </c>
      <c r="AE12" s="3"/>
      <c r="AF12" s="3"/>
      <c r="AG12" s="3"/>
      <c r="AH12" s="3"/>
      <c r="AI12" s="3"/>
      <c r="AJ12" s="3"/>
      <c r="AK12" s="3"/>
      <c r="AL12" s="3"/>
      <c r="AM12" s="3">
        <v>158</v>
      </c>
      <c r="AN12" s="3">
        <v>26022</v>
      </c>
      <c r="AO12" s="3"/>
      <c r="AP12" s="3">
        <v>21741</v>
      </c>
      <c r="AQ12" s="3"/>
      <c r="AR12" s="3"/>
      <c r="AS12" s="3">
        <v>5705</v>
      </c>
      <c r="AT12" s="3"/>
      <c r="AU12" s="3"/>
      <c r="AV12" s="3"/>
      <c r="AW12" s="3"/>
      <c r="AX12" s="3"/>
    </row>
    <row r="13" spans="1:50" x14ac:dyDescent="0.35">
      <c r="A13" s="1">
        <v>45107</v>
      </c>
      <c r="B13" t="s">
        <v>1</v>
      </c>
      <c r="C13" t="s">
        <v>90</v>
      </c>
      <c r="D13" t="s">
        <v>116</v>
      </c>
      <c r="E13" t="s">
        <v>115</v>
      </c>
      <c r="F13" s="3">
        <v>1375</v>
      </c>
      <c r="G13" s="3">
        <v>1249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>
        <v>13</v>
      </c>
      <c r="AE13" s="3"/>
      <c r="AF13" s="3"/>
      <c r="AG13" s="3"/>
      <c r="AH13" s="3"/>
      <c r="AI13" s="3"/>
      <c r="AJ13" s="3"/>
      <c r="AK13" s="3"/>
      <c r="AL13" s="3"/>
      <c r="AM13" s="3">
        <v>106</v>
      </c>
      <c r="AN13" s="3">
        <v>1140</v>
      </c>
      <c r="AO13" s="3"/>
      <c r="AP13" s="3">
        <v>244</v>
      </c>
      <c r="AQ13" s="3"/>
      <c r="AR13" s="3"/>
      <c r="AS13" s="3">
        <v>113</v>
      </c>
      <c r="AT13" s="3"/>
      <c r="AU13" s="3"/>
      <c r="AV13" s="3"/>
      <c r="AW13" s="3"/>
      <c r="AX13" s="3"/>
    </row>
    <row r="14" spans="1:50" x14ac:dyDescent="0.35">
      <c r="A14" s="1">
        <v>45107</v>
      </c>
      <c r="B14" t="s">
        <v>1</v>
      </c>
      <c r="C14" t="s">
        <v>117</v>
      </c>
      <c r="D14" t="s">
        <v>119</v>
      </c>
      <c r="E14" t="s">
        <v>118</v>
      </c>
      <c r="F14" s="3">
        <v>501</v>
      </c>
      <c r="G14" s="3">
        <v>71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>
        <v>53</v>
      </c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>
        <v>4</v>
      </c>
      <c r="AQ14" s="3"/>
      <c r="AR14" s="3"/>
      <c r="AS14" s="3">
        <v>15</v>
      </c>
      <c r="AT14" s="3"/>
      <c r="AU14" s="3"/>
      <c r="AV14" s="3"/>
      <c r="AW14" s="3"/>
      <c r="AX14" s="3"/>
    </row>
    <row r="15" spans="1:50" x14ac:dyDescent="0.35">
      <c r="A15" s="1">
        <v>45107</v>
      </c>
      <c r="B15" t="s">
        <v>1</v>
      </c>
      <c r="C15" t="s">
        <v>90</v>
      </c>
      <c r="D15" t="s">
        <v>121</v>
      </c>
      <c r="E15" t="s">
        <v>120</v>
      </c>
      <c r="F15" s="3">
        <v>8236</v>
      </c>
      <c r="G15" s="3">
        <v>7756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>
        <v>7424</v>
      </c>
      <c r="AQ15" s="3"/>
      <c r="AR15" s="3"/>
      <c r="AS15" s="3">
        <v>4133</v>
      </c>
      <c r="AT15" s="3"/>
      <c r="AU15" s="3"/>
      <c r="AV15" s="3"/>
      <c r="AW15" s="3"/>
      <c r="AX15" s="3"/>
    </row>
    <row r="16" spans="1:50" x14ac:dyDescent="0.35">
      <c r="A16" s="1">
        <v>45107</v>
      </c>
      <c r="B16" t="s">
        <v>1</v>
      </c>
      <c r="C16" t="s">
        <v>90</v>
      </c>
      <c r="D16" t="s">
        <v>123</v>
      </c>
      <c r="E16" t="s">
        <v>122</v>
      </c>
      <c r="F16" s="3">
        <v>26359</v>
      </c>
      <c r="G16" s="3">
        <v>23916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>
        <v>22495</v>
      </c>
      <c r="AQ16" s="3"/>
      <c r="AR16" s="3"/>
      <c r="AS16" s="3">
        <v>9094</v>
      </c>
      <c r="AT16" s="3"/>
      <c r="AU16" s="3"/>
      <c r="AV16" s="3"/>
      <c r="AW16" s="3"/>
      <c r="AX16" s="3"/>
    </row>
    <row r="17" spans="1:50" x14ac:dyDescent="0.35">
      <c r="A17" s="1">
        <v>45107</v>
      </c>
      <c r="B17" t="s">
        <v>1</v>
      </c>
      <c r="C17" t="s">
        <v>90</v>
      </c>
      <c r="D17" t="s">
        <v>125</v>
      </c>
      <c r="E17" t="s">
        <v>124</v>
      </c>
      <c r="F17" s="3">
        <v>18837</v>
      </c>
      <c r="G17" s="3">
        <v>16238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>
        <v>1</v>
      </c>
      <c r="AO17" s="3"/>
      <c r="AP17" s="3">
        <v>15492</v>
      </c>
      <c r="AQ17" s="3"/>
      <c r="AR17" s="3"/>
      <c r="AS17" s="3">
        <v>6260</v>
      </c>
      <c r="AT17" s="3"/>
      <c r="AU17" s="3"/>
      <c r="AV17" s="3"/>
      <c r="AW17" s="3"/>
      <c r="AX17" s="3"/>
    </row>
    <row r="18" spans="1:50" x14ac:dyDescent="0.35">
      <c r="A18" s="1">
        <v>45107</v>
      </c>
      <c r="B18" t="s">
        <v>1</v>
      </c>
      <c r="C18" t="s">
        <v>90</v>
      </c>
      <c r="D18" t="s">
        <v>127</v>
      </c>
      <c r="E18" t="s">
        <v>126</v>
      </c>
      <c r="F18" s="3">
        <v>8511</v>
      </c>
      <c r="G18" s="3">
        <v>6210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>
        <v>5901</v>
      </c>
      <c r="AQ18" s="3"/>
      <c r="AR18" s="3"/>
      <c r="AS18" s="3">
        <v>1063</v>
      </c>
      <c r="AT18" s="3"/>
      <c r="AU18" s="3"/>
      <c r="AV18" s="3"/>
      <c r="AW18" s="3"/>
      <c r="AX18" s="3"/>
    </row>
    <row r="19" spans="1:50" x14ac:dyDescent="0.35">
      <c r="A19" s="1">
        <v>45107</v>
      </c>
      <c r="B19" t="s">
        <v>1</v>
      </c>
      <c r="C19" t="s">
        <v>106</v>
      </c>
      <c r="D19" t="s">
        <v>129</v>
      </c>
      <c r="E19" t="s">
        <v>128</v>
      </c>
      <c r="F19" s="3">
        <v>1455</v>
      </c>
      <c r="G19" s="3">
        <v>544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>
        <v>472</v>
      </c>
      <c r="AQ19" s="3"/>
      <c r="AR19" s="3"/>
      <c r="AS19" s="3">
        <v>97</v>
      </c>
      <c r="AT19" s="3"/>
      <c r="AU19" s="3"/>
      <c r="AV19" s="3"/>
      <c r="AW19" s="3"/>
      <c r="AX19" s="3"/>
    </row>
    <row r="20" spans="1:50" x14ac:dyDescent="0.35">
      <c r="A20" s="1">
        <v>45107</v>
      </c>
      <c r="B20" t="s">
        <v>1</v>
      </c>
      <c r="C20" t="s">
        <v>93</v>
      </c>
      <c r="D20" t="s">
        <v>131</v>
      </c>
      <c r="E20" t="s">
        <v>130</v>
      </c>
      <c r="F20" s="3">
        <v>780</v>
      </c>
      <c r="G20" s="3">
        <v>780</v>
      </c>
      <c r="H20" s="3"/>
      <c r="I20" s="3"/>
      <c r="J20" s="3"/>
      <c r="K20" s="3"/>
      <c r="L20" s="3"/>
      <c r="M20" s="3"/>
      <c r="N20" s="3"/>
      <c r="O20" s="3"/>
      <c r="P20" s="3"/>
      <c r="Q20" s="3">
        <v>776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>
        <v>485</v>
      </c>
      <c r="AF20" s="3"/>
      <c r="AG20" s="3"/>
      <c r="AH20" s="3"/>
      <c r="AI20" s="3">
        <v>99</v>
      </c>
      <c r="AJ20" s="3"/>
      <c r="AK20" s="3"/>
      <c r="AL20" s="3"/>
      <c r="AM20" s="3"/>
      <c r="AN20" s="3">
        <v>139</v>
      </c>
      <c r="AO20" s="3"/>
      <c r="AP20" s="3">
        <v>397</v>
      </c>
      <c r="AQ20" s="3">
        <v>660</v>
      </c>
      <c r="AR20" s="3"/>
      <c r="AS20" s="3">
        <v>173</v>
      </c>
      <c r="AT20" s="3"/>
      <c r="AU20" s="3"/>
      <c r="AV20" s="3"/>
      <c r="AW20" s="3"/>
      <c r="AX20" s="3">
        <v>470</v>
      </c>
    </row>
    <row r="21" spans="1:50" x14ac:dyDescent="0.35">
      <c r="A21" s="1">
        <v>45107</v>
      </c>
      <c r="B21" t="s">
        <v>1</v>
      </c>
      <c r="C21" t="s">
        <v>90</v>
      </c>
      <c r="D21" t="s">
        <v>133</v>
      </c>
      <c r="E21" t="s">
        <v>132</v>
      </c>
      <c r="F21" s="3">
        <v>13098</v>
      </c>
      <c r="G21" s="3">
        <v>8243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>
        <v>6324</v>
      </c>
      <c r="AQ21" s="3"/>
      <c r="AR21" s="3"/>
      <c r="AS21" s="3">
        <v>4350</v>
      </c>
      <c r="AT21" s="3"/>
      <c r="AU21" s="3"/>
      <c r="AV21" s="3"/>
      <c r="AW21" s="3"/>
      <c r="AX21" s="3"/>
    </row>
    <row r="22" spans="1:50" x14ac:dyDescent="0.35">
      <c r="A22" s="1">
        <v>45107</v>
      </c>
      <c r="B22" t="s">
        <v>1</v>
      </c>
      <c r="C22" t="s">
        <v>90</v>
      </c>
      <c r="D22" t="s">
        <v>135</v>
      </c>
      <c r="E22" t="s">
        <v>134</v>
      </c>
      <c r="F22" s="3">
        <v>14435</v>
      </c>
      <c r="G22" s="3">
        <v>13040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>
        <v>5545</v>
      </c>
      <c r="AM22" s="3"/>
      <c r="AN22" s="3"/>
      <c r="AO22" s="3"/>
      <c r="AP22" s="3">
        <v>11537</v>
      </c>
      <c r="AQ22" s="3"/>
      <c r="AR22" s="3"/>
      <c r="AS22" s="3">
        <v>5903</v>
      </c>
      <c r="AT22" s="3"/>
      <c r="AU22" s="3"/>
      <c r="AV22" s="3"/>
      <c r="AW22" s="3"/>
      <c r="AX22" s="3"/>
    </row>
    <row r="23" spans="1:50" x14ac:dyDescent="0.35">
      <c r="A23" s="1">
        <v>45107</v>
      </c>
      <c r="B23" t="s">
        <v>1</v>
      </c>
      <c r="C23" t="s">
        <v>90</v>
      </c>
      <c r="D23" t="s">
        <v>137</v>
      </c>
      <c r="E23" t="s">
        <v>136</v>
      </c>
      <c r="F23" s="3">
        <v>9023</v>
      </c>
      <c r="G23" s="3">
        <v>8505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>
        <v>5750</v>
      </c>
      <c r="AQ23" s="3">
        <v>8027</v>
      </c>
      <c r="AR23" s="3"/>
      <c r="AS23" s="3">
        <v>1650</v>
      </c>
      <c r="AT23" s="3"/>
      <c r="AU23" s="3"/>
      <c r="AV23" s="3"/>
      <c r="AW23" s="3"/>
      <c r="AX23" s="3"/>
    </row>
    <row r="24" spans="1:50" x14ac:dyDescent="0.35">
      <c r="A24" s="1">
        <v>45107</v>
      </c>
      <c r="B24" t="s">
        <v>1</v>
      </c>
      <c r="C24" t="s">
        <v>93</v>
      </c>
      <c r="D24" t="s">
        <v>139</v>
      </c>
      <c r="E24" t="s">
        <v>138</v>
      </c>
      <c r="F24" s="3">
        <v>534</v>
      </c>
      <c r="G24" s="3">
        <v>401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>
        <v>310</v>
      </c>
      <c r="W24" s="3"/>
      <c r="X24" s="3"/>
      <c r="Y24" s="3">
        <v>31</v>
      </c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>
        <v>178</v>
      </c>
      <c r="AQ24" s="3"/>
      <c r="AR24" s="3"/>
      <c r="AS24" s="3">
        <v>97</v>
      </c>
      <c r="AT24" s="3"/>
      <c r="AU24" s="3"/>
      <c r="AV24" s="3"/>
      <c r="AW24" s="3"/>
      <c r="AX24" s="3">
        <v>1</v>
      </c>
    </row>
    <row r="25" spans="1:50" x14ac:dyDescent="0.35">
      <c r="A25" s="1">
        <v>45107</v>
      </c>
      <c r="B25" t="s">
        <v>1</v>
      </c>
      <c r="C25" t="s">
        <v>90</v>
      </c>
      <c r="D25" t="s">
        <v>141</v>
      </c>
      <c r="E25" t="s">
        <v>140</v>
      </c>
      <c r="F25" s="3">
        <v>7185</v>
      </c>
      <c r="G25" s="3">
        <v>6606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>
        <v>4414</v>
      </c>
      <c r="AQ25" s="3">
        <v>6211</v>
      </c>
      <c r="AR25" s="3"/>
      <c r="AS25" s="3">
        <v>998</v>
      </c>
      <c r="AT25" s="3"/>
      <c r="AU25" s="3"/>
      <c r="AV25" s="3"/>
      <c r="AW25" s="3"/>
      <c r="AX25" s="3"/>
    </row>
    <row r="26" spans="1:50" x14ac:dyDescent="0.35">
      <c r="A26" s="1">
        <v>45107</v>
      </c>
      <c r="B26" t="s">
        <v>1</v>
      </c>
      <c r="C26" t="s">
        <v>93</v>
      </c>
      <c r="D26" t="s">
        <v>143</v>
      </c>
      <c r="E26" t="s">
        <v>142</v>
      </c>
      <c r="F26" s="3">
        <v>4109</v>
      </c>
      <c r="G26" s="3">
        <v>4048</v>
      </c>
      <c r="H26" s="3"/>
      <c r="I26" s="3"/>
      <c r="J26" s="3"/>
      <c r="K26" s="3"/>
      <c r="L26" s="3">
        <v>276</v>
      </c>
      <c r="M26" s="3"/>
      <c r="N26" s="3"/>
      <c r="O26" s="3"/>
      <c r="P26" s="3"/>
      <c r="Q26" s="3"/>
      <c r="R26" s="3"/>
      <c r="S26" s="3"/>
      <c r="T26" s="3"/>
      <c r="U26" s="3">
        <v>2</v>
      </c>
      <c r="V26" s="3">
        <v>735</v>
      </c>
      <c r="W26" s="3"/>
      <c r="X26" s="3">
        <v>857</v>
      </c>
      <c r="Y26" s="3"/>
      <c r="Z26" s="3"/>
      <c r="AA26" s="3"/>
      <c r="AB26" s="3"/>
      <c r="AC26" s="3"/>
      <c r="AD26" s="3"/>
      <c r="AE26" s="3"/>
      <c r="AF26" s="3">
        <v>90</v>
      </c>
      <c r="AG26" s="3"/>
      <c r="AH26" s="3"/>
      <c r="AI26" s="3"/>
      <c r="AJ26" s="3"/>
      <c r="AK26" s="3"/>
      <c r="AL26" s="3"/>
      <c r="AM26" s="3"/>
      <c r="AN26" s="3"/>
      <c r="AO26" s="3"/>
      <c r="AP26" s="3">
        <v>1881</v>
      </c>
      <c r="AQ26" s="3"/>
      <c r="AR26" s="3"/>
      <c r="AS26" s="3">
        <v>405</v>
      </c>
      <c r="AT26" s="3"/>
      <c r="AU26" s="3">
        <v>11</v>
      </c>
      <c r="AV26" s="3"/>
      <c r="AW26" s="3"/>
      <c r="AX26" s="3">
        <v>3689</v>
      </c>
    </row>
    <row r="27" spans="1:50" x14ac:dyDescent="0.35">
      <c r="A27" s="1">
        <v>45107</v>
      </c>
      <c r="B27" t="s">
        <v>1</v>
      </c>
      <c r="C27" t="s">
        <v>93</v>
      </c>
      <c r="D27" t="s">
        <v>145</v>
      </c>
      <c r="E27" t="s">
        <v>144</v>
      </c>
      <c r="F27" s="3">
        <v>3310</v>
      </c>
      <c r="G27" s="3">
        <v>2977</v>
      </c>
      <c r="H27" s="3"/>
      <c r="I27" s="3"/>
      <c r="J27" s="3"/>
      <c r="K27" s="3"/>
      <c r="L27" s="3"/>
      <c r="M27" s="3"/>
      <c r="N27" s="3"/>
      <c r="O27" s="3"/>
      <c r="P27" s="3"/>
      <c r="Q27" s="3">
        <v>1810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>
        <v>1658</v>
      </c>
      <c r="AG27" s="3"/>
      <c r="AH27" s="3"/>
      <c r="AI27" s="3"/>
      <c r="AJ27" s="3"/>
      <c r="AK27" s="3"/>
      <c r="AL27" s="3"/>
      <c r="AM27" s="3"/>
      <c r="AN27" s="3">
        <v>2714</v>
      </c>
      <c r="AO27" s="3">
        <v>1359</v>
      </c>
      <c r="AP27" s="3">
        <v>183</v>
      </c>
      <c r="AQ27" s="3"/>
      <c r="AR27" s="3"/>
      <c r="AS27" s="3">
        <v>635</v>
      </c>
      <c r="AT27" s="3"/>
      <c r="AU27" s="3"/>
      <c r="AV27" s="3"/>
      <c r="AW27" s="3"/>
      <c r="AX27" s="3">
        <v>13</v>
      </c>
    </row>
    <row r="28" spans="1:50" x14ac:dyDescent="0.35">
      <c r="A28" s="1">
        <v>45107</v>
      </c>
      <c r="B28" t="s">
        <v>1</v>
      </c>
      <c r="C28" t="s">
        <v>93</v>
      </c>
      <c r="D28" t="s">
        <v>147</v>
      </c>
      <c r="E28" t="s">
        <v>146</v>
      </c>
      <c r="F28" s="3">
        <v>663</v>
      </c>
      <c r="G28" s="3">
        <v>401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>
        <v>332</v>
      </c>
      <c r="AQ28" s="3"/>
      <c r="AR28" s="3"/>
      <c r="AS28" s="3">
        <v>104</v>
      </c>
      <c r="AT28" s="3"/>
      <c r="AU28" s="3"/>
      <c r="AV28" s="3"/>
      <c r="AW28" s="3"/>
      <c r="AX28" s="3"/>
    </row>
    <row r="29" spans="1:50" x14ac:dyDescent="0.35">
      <c r="A29" s="1">
        <v>45107</v>
      </c>
      <c r="B29" t="s">
        <v>1</v>
      </c>
      <c r="C29" t="s">
        <v>93</v>
      </c>
      <c r="D29" t="s">
        <v>149</v>
      </c>
      <c r="E29" t="s">
        <v>148</v>
      </c>
      <c r="F29" s="3">
        <v>1121</v>
      </c>
      <c r="G29" s="3">
        <v>582</v>
      </c>
      <c r="H29" s="3"/>
      <c r="I29" s="3"/>
      <c r="J29" s="3"/>
      <c r="K29" s="3"/>
      <c r="L29" s="3"/>
      <c r="M29" s="3"/>
      <c r="N29" s="3"/>
      <c r="O29" s="3">
        <v>58</v>
      </c>
      <c r="P29" s="3"/>
      <c r="Q29" s="3"/>
      <c r="R29" s="3"/>
      <c r="S29" s="3"/>
      <c r="T29" s="3"/>
      <c r="U29" s="3"/>
      <c r="V29" s="3"/>
      <c r="W29" s="3"/>
      <c r="X29" s="3"/>
      <c r="Y29" s="3">
        <v>6</v>
      </c>
      <c r="Z29" s="3"/>
      <c r="AA29" s="3">
        <v>58</v>
      </c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>
        <v>471</v>
      </c>
      <c r="AQ29" s="3"/>
      <c r="AR29" s="3"/>
      <c r="AS29" s="3">
        <v>111</v>
      </c>
      <c r="AT29" s="3"/>
      <c r="AU29" s="3"/>
      <c r="AV29" s="3"/>
      <c r="AW29" s="3"/>
      <c r="AX29" s="3"/>
    </row>
    <row r="30" spans="1:50" x14ac:dyDescent="0.35">
      <c r="A30" s="1">
        <v>45107</v>
      </c>
      <c r="B30" t="s">
        <v>1</v>
      </c>
      <c r="C30" t="s">
        <v>90</v>
      </c>
      <c r="D30" t="s">
        <v>151</v>
      </c>
      <c r="E30" t="s">
        <v>150</v>
      </c>
      <c r="F30" s="3">
        <v>2511</v>
      </c>
      <c r="G30" s="3">
        <v>1762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>
        <v>1147</v>
      </c>
      <c r="AP30" s="3">
        <v>13</v>
      </c>
      <c r="AQ30" s="3"/>
      <c r="AR30" s="3"/>
      <c r="AS30" s="3">
        <v>397</v>
      </c>
      <c r="AT30" s="3"/>
      <c r="AU30" s="3"/>
      <c r="AV30" s="3"/>
      <c r="AW30" s="3"/>
      <c r="AX30" s="3">
        <v>677</v>
      </c>
    </row>
    <row r="31" spans="1:50" x14ac:dyDescent="0.35">
      <c r="A31" s="1">
        <v>45107</v>
      </c>
      <c r="B31" t="s">
        <v>1</v>
      </c>
      <c r="C31" t="s">
        <v>90</v>
      </c>
      <c r="D31" t="s">
        <v>153</v>
      </c>
      <c r="E31" t="s">
        <v>152</v>
      </c>
      <c r="F31" s="3">
        <v>4685</v>
      </c>
      <c r="G31" s="3">
        <v>4429</v>
      </c>
      <c r="H31" s="3"/>
      <c r="I31" s="3"/>
      <c r="J31" s="3"/>
      <c r="K31" s="3">
        <v>3769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>
        <v>33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>
        <v>1207</v>
      </c>
      <c r="AO31" s="3"/>
      <c r="AP31" s="3">
        <v>1414</v>
      </c>
      <c r="AQ31" s="3">
        <v>3895</v>
      </c>
      <c r="AR31" s="3"/>
      <c r="AS31" s="3">
        <v>686</v>
      </c>
      <c r="AT31" s="3"/>
      <c r="AU31" s="3"/>
      <c r="AV31" s="3"/>
      <c r="AW31" s="3"/>
      <c r="AX31" s="3"/>
    </row>
    <row r="32" spans="1:50" x14ac:dyDescent="0.35">
      <c r="A32" s="1">
        <v>45107</v>
      </c>
      <c r="B32" t="s">
        <v>1</v>
      </c>
      <c r="C32" t="s">
        <v>90</v>
      </c>
      <c r="D32" t="s">
        <v>155</v>
      </c>
      <c r="E32" t="s">
        <v>154</v>
      </c>
      <c r="F32" s="3">
        <v>2612</v>
      </c>
      <c r="G32" s="3">
        <v>2219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>
        <v>2043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>
        <v>250</v>
      </c>
      <c r="AO32" s="3"/>
      <c r="AP32" s="3">
        <v>1271</v>
      </c>
      <c r="AQ32" s="3"/>
      <c r="AR32" s="3"/>
      <c r="AS32" s="3">
        <v>406</v>
      </c>
      <c r="AT32" s="3"/>
      <c r="AU32" s="3"/>
      <c r="AV32" s="3"/>
      <c r="AW32" s="3"/>
      <c r="AX32" s="3"/>
    </row>
    <row r="33" spans="1:50" x14ac:dyDescent="0.35">
      <c r="A33" s="1">
        <v>45107</v>
      </c>
      <c r="B33" t="s">
        <v>1</v>
      </c>
      <c r="C33" t="s">
        <v>106</v>
      </c>
      <c r="D33" t="s">
        <v>157</v>
      </c>
      <c r="E33" t="s">
        <v>156</v>
      </c>
      <c r="F33" s="3">
        <v>263</v>
      </c>
      <c r="G33" s="3">
        <v>259</v>
      </c>
      <c r="H33" s="3"/>
      <c r="I33" s="3"/>
      <c r="J33" s="3"/>
      <c r="K33" s="3"/>
      <c r="L33" s="3"/>
      <c r="M33" s="3"/>
      <c r="N33" s="3"/>
      <c r="O33" s="3"/>
      <c r="P33" s="3"/>
      <c r="Q33" s="3">
        <v>6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>
        <v>1</v>
      </c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>
        <v>249</v>
      </c>
      <c r="AR33" s="3"/>
      <c r="AS33" s="3">
        <v>172</v>
      </c>
      <c r="AT33" s="3"/>
      <c r="AU33" s="3"/>
      <c r="AV33" s="3"/>
      <c r="AW33" s="3"/>
      <c r="AX33" s="3"/>
    </row>
    <row r="34" spans="1:50" x14ac:dyDescent="0.35">
      <c r="A34" s="1">
        <v>45107</v>
      </c>
      <c r="B34" t="s">
        <v>1</v>
      </c>
      <c r="C34" t="s">
        <v>90</v>
      </c>
      <c r="D34" t="s">
        <v>159</v>
      </c>
      <c r="E34" t="s">
        <v>158</v>
      </c>
      <c r="F34" s="3">
        <v>6657</v>
      </c>
      <c r="G34" s="3">
        <v>5870</v>
      </c>
      <c r="H34" s="3"/>
      <c r="I34" s="3"/>
      <c r="J34" s="3"/>
      <c r="K34" s="3"/>
      <c r="L34" s="3"/>
      <c r="M34" s="3"/>
      <c r="N34" s="3"/>
      <c r="O34" s="3"/>
      <c r="P34" s="3"/>
      <c r="Q34" s="3">
        <v>3731</v>
      </c>
      <c r="R34" s="3"/>
      <c r="S34" s="3"/>
      <c r="T34" s="3"/>
      <c r="U34" s="3">
        <v>3</v>
      </c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>
        <v>5636</v>
      </c>
      <c r="AO34" s="3">
        <v>2548</v>
      </c>
      <c r="AP34" s="3">
        <v>3003</v>
      </c>
      <c r="AQ34" s="3"/>
      <c r="AR34" s="3"/>
      <c r="AS34" s="3">
        <v>864</v>
      </c>
      <c r="AT34" s="3"/>
      <c r="AU34" s="3"/>
      <c r="AV34" s="3"/>
      <c r="AW34" s="3"/>
      <c r="AX34" s="3"/>
    </row>
    <row r="35" spans="1:50" x14ac:dyDescent="0.35">
      <c r="A35" s="1">
        <v>45107</v>
      </c>
      <c r="B35" t="s">
        <v>1</v>
      </c>
      <c r="C35" t="s">
        <v>93</v>
      </c>
      <c r="D35" t="s">
        <v>161</v>
      </c>
      <c r="E35" t="s">
        <v>160</v>
      </c>
      <c r="F35" s="3">
        <v>65</v>
      </c>
      <c r="G35" s="3">
        <v>45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>
        <v>39</v>
      </c>
      <c r="AQ35" s="3"/>
      <c r="AR35" s="3"/>
      <c r="AS35" s="3">
        <v>10</v>
      </c>
      <c r="AT35" s="3"/>
      <c r="AU35" s="3"/>
      <c r="AV35" s="3"/>
      <c r="AW35" s="3"/>
      <c r="AX35" s="3"/>
    </row>
    <row r="36" spans="1:50" x14ac:dyDescent="0.35">
      <c r="A36" s="1">
        <v>45107</v>
      </c>
      <c r="B36" t="s">
        <v>1</v>
      </c>
      <c r="C36" t="s">
        <v>93</v>
      </c>
      <c r="D36" t="s">
        <v>163</v>
      </c>
      <c r="E36" t="s">
        <v>162</v>
      </c>
      <c r="F36" s="3">
        <v>1312</v>
      </c>
      <c r="G36" s="3">
        <v>1281</v>
      </c>
      <c r="H36" s="3"/>
      <c r="I36" s="3"/>
      <c r="J36" s="3"/>
      <c r="K36" s="3"/>
      <c r="L36" s="3"/>
      <c r="M36" s="3">
        <v>20</v>
      </c>
      <c r="N36" s="3"/>
      <c r="O36" s="3"/>
      <c r="P36" s="3"/>
      <c r="Q36" s="3">
        <v>1226</v>
      </c>
      <c r="R36" s="3"/>
      <c r="S36" s="3"/>
      <c r="T36" s="3"/>
      <c r="U36" s="3"/>
      <c r="V36" s="3"/>
      <c r="W36" s="3"/>
      <c r="X36" s="3"/>
      <c r="Y36" s="3">
        <v>4</v>
      </c>
      <c r="Z36" s="3"/>
      <c r="AA36" s="3"/>
      <c r="AB36" s="3"/>
      <c r="AC36" s="3"/>
      <c r="AD36" s="3"/>
      <c r="AE36" s="3">
        <v>795</v>
      </c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>
        <v>883</v>
      </c>
      <c r="AQ36" s="3">
        <v>1180</v>
      </c>
      <c r="AR36" s="3"/>
      <c r="AS36" s="3">
        <v>267</v>
      </c>
      <c r="AT36" s="3"/>
      <c r="AU36" s="3"/>
      <c r="AV36" s="3"/>
      <c r="AW36" s="3">
        <v>3</v>
      </c>
      <c r="AX36" s="3">
        <v>297</v>
      </c>
    </row>
    <row r="37" spans="1:50" x14ac:dyDescent="0.35">
      <c r="A37" s="1">
        <v>45107</v>
      </c>
      <c r="B37" t="s">
        <v>1</v>
      </c>
      <c r="C37" t="s">
        <v>106</v>
      </c>
      <c r="D37" t="s">
        <v>165</v>
      </c>
      <c r="E37" t="s">
        <v>164</v>
      </c>
      <c r="F37" s="3">
        <v>950</v>
      </c>
      <c r="G37" s="3">
        <v>607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>
        <v>536</v>
      </c>
      <c r="AQ37" s="3"/>
      <c r="AR37" s="3"/>
      <c r="AS37" s="3">
        <v>160</v>
      </c>
      <c r="AT37" s="3"/>
      <c r="AU37" s="3"/>
      <c r="AV37" s="3"/>
      <c r="AW37" s="3"/>
      <c r="AX37" s="3"/>
    </row>
    <row r="38" spans="1:50" x14ac:dyDescent="0.35">
      <c r="A38" s="1">
        <v>45107</v>
      </c>
      <c r="B38" t="s">
        <v>1</v>
      </c>
      <c r="C38" t="s">
        <v>90</v>
      </c>
      <c r="D38" t="s">
        <v>167</v>
      </c>
      <c r="E38" t="s">
        <v>166</v>
      </c>
      <c r="F38" s="3">
        <v>8257</v>
      </c>
      <c r="G38" s="3">
        <v>6173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>
        <v>5736</v>
      </c>
      <c r="AQ38" s="3"/>
      <c r="AR38" s="3"/>
      <c r="AS38" s="3">
        <v>1867</v>
      </c>
      <c r="AT38" s="3"/>
      <c r="AU38" s="3"/>
      <c r="AV38" s="3"/>
      <c r="AW38" s="3"/>
      <c r="AX38" s="3"/>
    </row>
    <row r="39" spans="1:50" x14ac:dyDescent="0.35">
      <c r="A39" s="1">
        <v>45107</v>
      </c>
      <c r="B39" t="s">
        <v>1</v>
      </c>
      <c r="C39" t="s">
        <v>90</v>
      </c>
      <c r="D39" t="s">
        <v>169</v>
      </c>
      <c r="E39" t="s">
        <v>168</v>
      </c>
      <c r="F39" s="3">
        <v>514</v>
      </c>
      <c r="G39" s="3">
        <v>399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>
        <v>391</v>
      </c>
      <c r="AQ39" s="3"/>
      <c r="AR39" s="3"/>
      <c r="AS39" s="3">
        <v>27</v>
      </c>
      <c r="AT39" s="3"/>
      <c r="AU39" s="3"/>
      <c r="AV39" s="3"/>
      <c r="AW39" s="3"/>
      <c r="AX39" s="3"/>
    </row>
    <row r="40" spans="1:50" x14ac:dyDescent="0.35">
      <c r="A40" s="1">
        <v>45107</v>
      </c>
      <c r="B40" t="s">
        <v>1</v>
      </c>
      <c r="C40" t="s">
        <v>93</v>
      </c>
      <c r="D40" t="s">
        <v>171</v>
      </c>
      <c r="E40" t="s">
        <v>170</v>
      </c>
      <c r="F40" s="3">
        <v>1715</v>
      </c>
      <c r="G40" s="3">
        <v>1507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>
        <v>1462</v>
      </c>
      <c r="AQ40" s="3"/>
      <c r="AR40" s="3"/>
      <c r="AS40" s="3">
        <v>431</v>
      </c>
      <c r="AT40" s="3"/>
      <c r="AU40" s="3"/>
      <c r="AV40" s="3"/>
      <c r="AW40" s="3"/>
      <c r="AX40" s="3"/>
    </row>
    <row r="41" spans="1:50" x14ac:dyDescent="0.35">
      <c r="A41" s="1">
        <v>45107</v>
      </c>
      <c r="B41" t="s">
        <v>1</v>
      </c>
      <c r="C41" t="s">
        <v>90</v>
      </c>
      <c r="D41" t="s">
        <v>173</v>
      </c>
      <c r="E41" t="s">
        <v>172</v>
      </c>
      <c r="F41" s="3">
        <v>3321</v>
      </c>
      <c r="G41" s="3">
        <v>430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>
        <v>364</v>
      </c>
      <c r="AQ41" s="3"/>
      <c r="AR41" s="3"/>
      <c r="AS41" s="3">
        <v>69</v>
      </c>
      <c r="AT41" s="3"/>
      <c r="AU41" s="3"/>
      <c r="AV41" s="3"/>
      <c r="AW41" s="3"/>
      <c r="AX41" s="3"/>
    </row>
    <row r="42" spans="1:50" x14ac:dyDescent="0.35">
      <c r="A42" s="1">
        <v>45107</v>
      </c>
      <c r="B42" t="s">
        <v>1</v>
      </c>
      <c r="C42" t="s">
        <v>93</v>
      </c>
      <c r="D42" t="s">
        <v>175</v>
      </c>
      <c r="E42" t="s">
        <v>174</v>
      </c>
      <c r="F42" s="3">
        <v>476</v>
      </c>
      <c r="G42" s="3">
        <v>219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>
        <v>18</v>
      </c>
      <c r="AQ42" s="3">
        <v>209</v>
      </c>
      <c r="AR42" s="3"/>
      <c r="AS42" s="3">
        <v>4</v>
      </c>
      <c r="AT42" s="3"/>
      <c r="AU42" s="3"/>
      <c r="AV42" s="3"/>
      <c r="AW42" s="3"/>
      <c r="AX42" s="3"/>
    </row>
    <row r="43" spans="1:50" x14ac:dyDescent="0.35">
      <c r="A43" s="1">
        <v>45107</v>
      </c>
      <c r="B43" t="s">
        <v>1</v>
      </c>
      <c r="C43" t="s">
        <v>90</v>
      </c>
      <c r="D43" t="s">
        <v>177</v>
      </c>
      <c r="E43" t="s">
        <v>176</v>
      </c>
      <c r="F43" s="3">
        <v>5789</v>
      </c>
      <c r="G43" s="3">
        <v>4236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>
        <v>2654</v>
      </c>
      <c r="AQ43" s="3">
        <v>3468</v>
      </c>
      <c r="AR43" s="3"/>
      <c r="AS43" s="3">
        <v>1063</v>
      </c>
      <c r="AT43" s="3"/>
      <c r="AU43" s="3"/>
      <c r="AV43" s="3"/>
      <c r="AW43" s="3"/>
      <c r="AX43" s="3"/>
    </row>
    <row r="44" spans="1:50" x14ac:dyDescent="0.35">
      <c r="A44" s="1">
        <v>45107</v>
      </c>
      <c r="B44" t="s">
        <v>1</v>
      </c>
      <c r="C44" t="s">
        <v>93</v>
      </c>
      <c r="D44" t="s">
        <v>179</v>
      </c>
      <c r="E44" t="s">
        <v>178</v>
      </c>
      <c r="F44" s="3">
        <v>1175</v>
      </c>
      <c r="G44" s="3">
        <v>703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>
        <v>587</v>
      </c>
      <c r="AQ44" s="3">
        <v>314</v>
      </c>
      <c r="AR44" s="3"/>
      <c r="AS44" s="3"/>
      <c r="AT44" s="3"/>
      <c r="AU44" s="3"/>
      <c r="AV44" s="3">
        <v>68</v>
      </c>
      <c r="AW44" s="3"/>
      <c r="AX44" s="3"/>
    </row>
    <row r="45" spans="1:50" x14ac:dyDescent="0.35">
      <c r="A45" s="1">
        <v>45107</v>
      </c>
      <c r="B45" t="s">
        <v>1</v>
      </c>
      <c r="C45" t="s">
        <v>180</v>
      </c>
      <c r="D45" t="s">
        <v>182</v>
      </c>
      <c r="E45" t="s">
        <v>181</v>
      </c>
      <c r="F45" s="3">
        <v>1071</v>
      </c>
      <c r="G45" s="3">
        <v>1054</v>
      </c>
      <c r="H45" s="3"/>
      <c r="I45" s="3">
        <v>333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>
        <v>451</v>
      </c>
      <c r="AF45" s="3"/>
      <c r="AG45" s="3"/>
      <c r="AH45" s="3"/>
      <c r="AI45" s="3"/>
      <c r="AJ45" s="3"/>
      <c r="AK45" s="3"/>
      <c r="AL45" s="3"/>
      <c r="AM45" s="3"/>
      <c r="AN45" s="3">
        <v>265</v>
      </c>
      <c r="AO45" s="3"/>
      <c r="AP45" s="3">
        <v>356</v>
      </c>
      <c r="AQ45" s="3">
        <v>1036</v>
      </c>
      <c r="AR45" s="3"/>
      <c r="AS45" s="3">
        <v>185</v>
      </c>
      <c r="AT45" s="3">
        <v>312</v>
      </c>
      <c r="AU45" s="3"/>
      <c r="AV45" s="3"/>
      <c r="AW45" s="3"/>
      <c r="AX45" s="3"/>
    </row>
    <row r="46" spans="1:50" x14ac:dyDescent="0.35">
      <c r="A46" s="1">
        <v>45107</v>
      </c>
      <c r="B46" t="s">
        <v>1</v>
      </c>
      <c r="C46" t="s">
        <v>90</v>
      </c>
      <c r="D46" t="s">
        <v>184</v>
      </c>
      <c r="E46" t="s">
        <v>183</v>
      </c>
      <c r="F46" s="3">
        <v>9150</v>
      </c>
      <c r="G46" s="3">
        <v>7893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>
        <v>6351</v>
      </c>
      <c r="AQ46" s="3"/>
      <c r="AR46" s="3"/>
      <c r="AS46" s="3">
        <v>3783</v>
      </c>
      <c r="AT46" s="3"/>
      <c r="AU46" s="3"/>
      <c r="AV46" s="3"/>
      <c r="AW46" s="3"/>
      <c r="AX46" s="3"/>
    </row>
    <row r="47" spans="1:50" x14ac:dyDescent="0.35">
      <c r="A47" s="1">
        <v>45107</v>
      </c>
      <c r="B47" t="s">
        <v>1</v>
      </c>
      <c r="C47" t="s">
        <v>106</v>
      </c>
      <c r="D47" t="s">
        <v>186</v>
      </c>
      <c r="E47" t="s">
        <v>185</v>
      </c>
      <c r="F47" s="3">
        <v>627</v>
      </c>
      <c r="G47" s="3">
        <v>624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>
        <v>420</v>
      </c>
      <c r="AO47" s="3"/>
      <c r="AP47" s="3">
        <v>475</v>
      </c>
      <c r="AQ47" s="3">
        <v>621</v>
      </c>
      <c r="AR47" s="3"/>
      <c r="AS47" s="3">
        <v>50</v>
      </c>
      <c r="AT47" s="3"/>
      <c r="AU47" s="3"/>
      <c r="AV47" s="3"/>
      <c r="AW47" s="3"/>
      <c r="AX47" s="3"/>
    </row>
    <row r="48" spans="1:50" x14ac:dyDescent="0.35">
      <c r="A48" s="1">
        <v>45107</v>
      </c>
      <c r="B48" t="s">
        <v>1</v>
      </c>
      <c r="C48" t="s">
        <v>90</v>
      </c>
      <c r="D48" t="s">
        <v>188</v>
      </c>
      <c r="E48" t="s">
        <v>187</v>
      </c>
      <c r="F48" s="3">
        <v>7983</v>
      </c>
      <c r="G48" s="3">
        <v>7907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>
        <v>4</v>
      </c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>
        <v>6555</v>
      </c>
      <c r="AG48" s="3"/>
      <c r="AH48" s="3"/>
      <c r="AI48" s="3"/>
      <c r="AJ48" s="3"/>
      <c r="AK48" s="3"/>
      <c r="AL48" s="3"/>
      <c r="AM48" s="3"/>
      <c r="AN48" s="3">
        <v>4073</v>
      </c>
      <c r="AO48" s="3">
        <v>838</v>
      </c>
      <c r="AP48" s="3">
        <v>3026</v>
      </c>
      <c r="AQ48" s="3"/>
      <c r="AR48" s="3"/>
      <c r="AS48" s="3">
        <v>1001</v>
      </c>
      <c r="AT48" s="3"/>
      <c r="AU48" s="3">
        <v>7531</v>
      </c>
      <c r="AV48" s="3"/>
      <c r="AW48" s="3"/>
      <c r="AX48" s="3">
        <v>7617</v>
      </c>
    </row>
    <row r="49" spans="1:50" x14ac:dyDescent="0.35">
      <c r="A49" s="1">
        <v>45107</v>
      </c>
      <c r="B49" t="s">
        <v>1</v>
      </c>
      <c r="C49" t="s">
        <v>93</v>
      </c>
      <c r="D49" t="s">
        <v>190</v>
      </c>
      <c r="E49" t="s">
        <v>189</v>
      </c>
      <c r="F49" s="3">
        <v>2577</v>
      </c>
      <c r="G49" s="3">
        <v>1878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>
        <v>663</v>
      </c>
      <c r="W49" s="3"/>
      <c r="X49" s="3"/>
      <c r="Y49" s="3">
        <v>172</v>
      </c>
      <c r="Z49" s="3"/>
      <c r="AA49" s="3"/>
      <c r="AB49" s="3"/>
      <c r="AC49" s="3"/>
      <c r="AD49" s="3"/>
      <c r="AE49" s="3"/>
      <c r="AF49" s="3">
        <v>98</v>
      </c>
      <c r="AG49" s="3"/>
      <c r="AH49" s="3"/>
      <c r="AI49" s="3"/>
      <c r="AJ49" s="3"/>
      <c r="AK49" s="3"/>
      <c r="AL49" s="3"/>
      <c r="AM49" s="3"/>
      <c r="AN49" s="3"/>
      <c r="AO49" s="3"/>
      <c r="AP49" s="3">
        <v>1017</v>
      </c>
      <c r="AQ49" s="3"/>
      <c r="AR49" s="3"/>
      <c r="AS49" s="3">
        <v>363</v>
      </c>
      <c r="AT49" s="3"/>
      <c r="AU49" s="3">
        <v>2</v>
      </c>
      <c r="AV49" s="3"/>
      <c r="AW49" s="3"/>
      <c r="AX49" s="3"/>
    </row>
    <row r="50" spans="1:50" x14ac:dyDescent="0.35">
      <c r="A50" s="1">
        <v>45107</v>
      </c>
      <c r="B50" t="s">
        <v>1</v>
      </c>
      <c r="C50" t="s">
        <v>90</v>
      </c>
      <c r="D50" t="s">
        <v>192</v>
      </c>
      <c r="E50" t="s">
        <v>191</v>
      </c>
      <c r="F50" s="3">
        <v>2171</v>
      </c>
      <c r="G50" s="3">
        <v>2099</v>
      </c>
      <c r="H50" s="3"/>
      <c r="I50" s="3"/>
      <c r="J50" s="3"/>
      <c r="K50" s="3"/>
      <c r="L50" s="3"/>
      <c r="M50" s="3">
        <v>2090</v>
      </c>
      <c r="N50" s="3"/>
      <c r="O50" s="3"/>
      <c r="P50" s="3"/>
      <c r="Q50" s="3"/>
      <c r="R50" s="3"/>
      <c r="S50" s="3"/>
      <c r="T50" s="3"/>
      <c r="U50" s="3"/>
      <c r="V50" s="3">
        <v>1565</v>
      </c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>
        <v>1445</v>
      </c>
      <c r="AQ50" s="3"/>
      <c r="AR50" s="3"/>
      <c r="AS50" s="3">
        <v>496</v>
      </c>
      <c r="AT50" s="3"/>
      <c r="AU50" s="3"/>
      <c r="AV50" s="3"/>
      <c r="AW50" s="3"/>
      <c r="AX50" s="3"/>
    </row>
    <row r="51" spans="1:50" x14ac:dyDescent="0.35">
      <c r="A51" s="1">
        <v>45107</v>
      </c>
      <c r="B51" t="s">
        <v>1</v>
      </c>
      <c r="C51" t="s">
        <v>93</v>
      </c>
      <c r="D51" t="s">
        <v>194</v>
      </c>
      <c r="E51" t="s">
        <v>193</v>
      </c>
      <c r="F51" s="3">
        <v>572</v>
      </c>
      <c r="G51" s="3">
        <v>452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>
        <v>13</v>
      </c>
      <c r="Z51" s="3"/>
      <c r="AA51" s="3"/>
      <c r="AB51" s="3"/>
      <c r="AC51" s="3"/>
      <c r="AD51" s="3"/>
      <c r="AE51" s="3"/>
      <c r="AF51" s="3">
        <v>83</v>
      </c>
      <c r="AG51" s="3"/>
      <c r="AH51" s="3"/>
      <c r="AI51" s="3"/>
      <c r="AJ51" s="3"/>
      <c r="AK51" s="3"/>
      <c r="AL51" s="3"/>
      <c r="AM51" s="3"/>
      <c r="AN51" s="3">
        <v>1</v>
      </c>
      <c r="AO51" s="3"/>
      <c r="AP51" s="3">
        <v>38</v>
      </c>
      <c r="AQ51" s="3"/>
      <c r="AR51" s="3"/>
      <c r="AS51" s="3">
        <v>96</v>
      </c>
      <c r="AT51" s="3"/>
      <c r="AU51" s="3"/>
      <c r="AV51" s="3"/>
      <c r="AW51" s="3"/>
      <c r="AX51" s="3">
        <v>369</v>
      </c>
    </row>
    <row r="52" spans="1:50" x14ac:dyDescent="0.35">
      <c r="A52" s="1">
        <v>45107</v>
      </c>
      <c r="B52" t="s">
        <v>1</v>
      </c>
      <c r="C52" t="s">
        <v>90</v>
      </c>
      <c r="D52" t="s">
        <v>196</v>
      </c>
      <c r="E52" t="s">
        <v>195</v>
      </c>
      <c r="F52" s="3">
        <v>3202</v>
      </c>
      <c r="G52" s="3">
        <v>2748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>
        <v>2486</v>
      </c>
      <c r="AG52" s="3"/>
      <c r="AH52" s="3"/>
      <c r="AI52" s="3"/>
      <c r="AJ52" s="3"/>
      <c r="AK52" s="3"/>
      <c r="AL52" s="3"/>
      <c r="AM52" s="3"/>
      <c r="AN52" s="3"/>
      <c r="AO52" s="3"/>
      <c r="AP52" s="3">
        <v>90</v>
      </c>
      <c r="AQ52" s="3"/>
      <c r="AR52" s="3"/>
      <c r="AS52" s="3">
        <v>202</v>
      </c>
      <c r="AT52" s="3"/>
      <c r="AU52" s="3">
        <v>2088</v>
      </c>
      <c r="AV52" s="3"/>
      <c r="AW52" s="3"/>
      <c r="AX52" s="3">
        <v>854</v>
      </c>
    </row>
    <row r="53" spans="1:50" x14ac:dyDescent="0.35">
      <c r="A53" s="1">
        <v>45107</v>
      </c>
      <c r="B53" t="s">
        <v>1</v>
      </c>
      <c r="C53" t="s">
        <v>93</v>
      </c>
      <c r="D53" t="s">
        <v>198</v>
      </c>
      <c r="E53" t="s">
        <v>197</v>
      </c>
      <c r="F53" s="3">
        <v>4865</v>
      </c>
      <c r="G53" s="3">
        <v>4029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>
        <v>3163</v>
      </c>
      <c r="AQ53" s="3">
        <v>2848</v>
      </c>
      <c r="AR53" s="3"/>
      <c r="AS53" s="3">
        <v>454</v>
      </c>
      <c r="AT53" s="3"/>
      <c r="AU53" s="3"/>
      <c r="AV53" s="3"/>
      <c r="AW53" s="3"/>
      <c r="AX53" s="3"/>
    </row>
    <row r="54" spans="1:50" x14ac:dyDescent="0.35">
      <c r="A54" s="1">
        <v>45107</v>
      </c>
      <c r="B54" t="s">
        <v>1</v>
      </c>
      <c r="C54" t="s">
        <v>93</v>
      </c>
      <c r="D54" t="s">
        <v>200</v>
      </c>
      <c r="E54" t="s">
        <v>199</v>
      </c>
      <c r="F54" s="3">
        <v>390</v>
      </c>
      <c r="G54" s="3">
        <v>390</v>
      </c>
      <c r="H54" s="3"/>
      <c r="I54" s="3"/>
      <c r="J54" s="3"/>
      <c r="K54" s="3"/>
      <c r="L54" s="3"/>
      <c r="M54" s="3">
        <v>7</v>
      </c>
      <c r="N54" s="3"/>
      <c r="O54" s="3"/>
      <c r="P54" s="3"/>
      <c r="Q54" s="3">
        <v>387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>
        <v>200</v>
      </c>
      <c r="AF54" s="3"/>
      <c r="AG54" s="3"/>
      <c r="AH54" s="3"/>
      <c r="AI54" s="3">
        <v>327</v>
      </c>
      <c r="AJ54" s="3"/>
      <c r="AK54" s="3"/>
      <c r="AL54" s="3"/>
      <c r="AM54" s="3"/>
      <c r="AN54" s="3"/>
      <c r="AO54" s="3"/>
      <c r="AP54" s="3">
        <v>267</v>
      </c>
      <c r="AQ54" s="3">
        <v>385</v>
      </c>
      <c r="AR54" s="3"/>
      <c r="AS54" s="3">
        <v>92</v>
      </c>
      <c r="AT54" s="3"/>
      <c r="AU54" s="3"/>
      <c r="AV54" s="3"/>
      <c r="AW54" s="3">
        <v>285</v>
      </c>
      <c r="AX54" s="3"/>
    </row>
    <row r="55" spans="1:50" x14ac:dyDescent="0.35">
      <c r="A55" s="1">
        <v>45107</v>
      </c>
      <c r="B55" t="s">
        <v>1</v>
      </c>
      <c r="C55" t="s">
        <v>90</v>
      </c>
      <c r="D55" t="s">
        <v>202</v>
      </c>
      <c r="E55" t="s">
        <v>201</v>
      </c>
      <c r="F55" s="3">
        <v>8772</v>
      </c>
      <c r="G55" s="3">
        <v>6624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>
        <v>6230</v>
      </c>
      <c r="AM55" s="3"/>
      <c r="AN55" s="3"/>
      <c r="AO55" s="3"/>
      <c r="AP55" s="3">
        <v>2140</v>
      </c>
      <c r="AQ55" s="3"/>
      <c r="AR55" s="3"/>
      <c r="AS55" s="3">
        <v>1439</v>
      </c>
      <c r="AT55" s="3"/>
      <c r="AU55" s="3"/>
      <c r="AV55" s="3"/>
      <c r="AW55" s="3"/>
      <c r="AX55" s="3"/>
    </row>
    <row r="56" spans="1:50" x14ac:dyDescent="0.35">
      <c r="A56" s="1">
        <v>45107</v>
      </c>
      <c r="B56" t="s">
        <v>1</v>
      </c>
      <c r="C56" t="s">
        <v>90</v>
      </c>
      <c r="D56" t="s">
        <v>204</v>
      </c>
      <c r="E56" t="s">
        <v>203</v>
      </c>
      <c r="F56" s="3">
        <v>3901</v>
      </c>
      <c r="G56" s="3">
        <v>3863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>
        <v>101</v>
      </c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>
        <v>3662</v>
      </c>
      <c r="AO56" s="3"/>
      <c r="AP56" s="3">
        <v>3343</v>
      </c>
      <c r="AQ56" s="3">
        <v>3814</v>
      </c>
      <c r="AR56" s="3"/>
      <c r="AS56" s="3">
        <v>441</v>
      </c>
      <c r="AT56" s="3"/>
      <c r="AU56" s="3"/>
      <c r="AV56" s="3"/>
      <c r="AW56" s="3"/>
      <c r="AX56" s="3">
        <v>160</v>
      </c>
    </row>
    <row r="57" spans="1:50" x14ac:dyDescent="0.35">
      <c r="A57" s="1">
        <v>45107</v>
      </c>
      <c r="B57" t="s">
        <v>1</v>
      </c>
      <c r="C57" t="s">
        <v>117</v>
      </c>
      <c r="D57" t="s">
        <v>206</v>
      </c>
      <c r="E57" t="s">
        <v>205</v>
      </c>
      <c r="F57" s="3">
        <v>3679</v>
      </c>
      <c r="G57" s="3">
        <v>2388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>
        <v>517</v>
      </c>
      <c r="AE57" s="3"/>
      <c r="AF57" s="3"/>
      <c r="AG57" s="3"/>
      <c r="AH57" s="3"/>
      <c r="AI57" s="3"/>
      <c r="AJ57" s="3"/>
      <c r="AK57" s="3">
        <v>2</v>
      </c>
      <c r="AL57" s="3"/>
      <c r="AM57" s="3">
        <v>15</v>
      </c>
      <c r="AN57" s="3">
        <v>1755</v>
      </c>
      <c r="AO57" s="3"/>
      <c r="AP57" s="3">
        <v>51</v>
      </c>
      <c r="AQ57" s="3"/>
      <c r="AR57" s="3"/>
      <c r="AS57" s="3">
        <v>658</v>
      </c>
      <c r="AT57" s="3"/>
      <c r="AU57" s="3"/>
      <c r="AV57" s="3"/>
      <c r="AW57" s="3"/>
      <c r="AX57" s="3"/>
    </row>
    <row r="58" spans="1:50" x14ac:dyDescent="0.35">
      <c r="A58" s="1">
        <v>45107</v>
      </c>
      <c r="B58" t="s">
        <v>1</v>
      </c>
      <c r="C58" t="s">
        <v>90</v>
      </c>
      <c r="D58" t="s">
        <v>208</v>
      </c>
      <c r="E58" t="s">
        <v>207</v>
      </c>
      <c r="F58" s="3">
        <v>1104</v>
      </c>
      <c r="G58" s="3">
        <v>1103</v>
      </c>
      <c r="H58" s="3"/>
      <c r="I58" s="3"/>
      <c r="J58" s="3"/>
      <c r="K58" s="3">
        <v>1103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>
        <v>196</v>
      </c>
      <c r="AQ58" s="3">
        <v>600</v>
      </c>
      <c r="AR58" s="3"/>
      <c r="AS58" s="3">
        <v>209</v>
      </c>
      <c r="AT58" s="3"/>
      <c r="AU58" s="3"/>
      <c r="AV58" s="3"/>
      <c r="AW58" s="3"/>
      <c r="AX58" s="3"/>
    </row>
    <row r="59" spans="1:50" x14ac:dyDescent="0.35">
      <c r="A59" s="1">
        <v>45107</v>
      </c>
      <c r="B59" t="s">
        <v>1</v>
      </c>
      <c r="C59" t="s">
        <v>93</v>
      </c>
      <c r="D59" t="s">
        <v>210</v>
      </c>
      <c r="E59" t="s">
        <v>209</v>
      </c>
      <c r="F59" s="3">
        <v>268</v>
      </c>
      <c r="G59" s="3">
        <v>245</v>
      </c>
      <c r="H59" s="3"/>
      <c r="I59" s="3"/>
      <c r="J59" s="3"/>
      <c r="K59" s="3"/>
      <c r="L59" s="3"/>
      <c r="M59" s="3">
        <v>244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>
        <v>18</v>
      </c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>
        <v>49</v>
      </c>
      <c r="AQ59" s="3"/>
      <c r="AR59" s="3"/>
      <c r="AS59" s="3">
        <v>121</v>
      </c>
      <c r="AT59" s="3"/>
      <c r="AU59" s="3"/>
      <c r="AV59" s="3"/>
      <c r="AW59" s="3"/>
      <c r="AX59" s="3"/>
    </row>
    <row r="60" spans="1:50" x14ac:dyDescent="0.35">
      <c r="A60" s="1">
        <v>45107</v>
      </c>
      <c r="B60" t="s">
        <v>1</v>
      </c>
      <c r="C60" t="s">
        <v>90</v>
      </c>
      <c r="D60" t="s">
        <v>212</v>
      </c>
      <c r="E60" t="s">
        <v>211</v>
      </c>
      <c r="F60" s="3">
        <v>15939</v>
      </c>
      <c r="G60" s="3">
        <v>13471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>
        <v>12514</v>
      </c>
      <c r="AQ60" s="3"/>
      <c r="AR60" s="3"/>
      <c r="AS60" s="3">
        <v>6811</v>
      </c>
      <c r="AT60" s="3"/>
      <c r="AU60" s="3"/>
      <c r="AV60" s="3"/>
      <c r="AW60" s="3"/>
      <c r="AX60" s="3"/>
    </row>
    <row r="61" spans="1:50" x14ac:dyDescent="0.35">
      <c r="A61" s="1">
        <v>45107</v>
      </c>
      <c r="B61" t="s">
        <v>1</v>
      </c>
      <c r="C61" t="s">
        <v>93</v>
      </c>
      <c r="D61" t="s">
        <v>214</v>
      </c>
      <c r="E61" t="s">
        <v>213</v>
      </c>
      <c r="F61" s="3">
        <v>3235</v>
      </c>
      <c r="G61" s="3">
        <v>2759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>
        <v>2675</v>
      </c>
      <c r="AQ61" s="3"/>
      <c r="AR61" s="3"/>
      <c r="AS61" s="3">
        <v>736</v>
      </c>
      <c r="AT61" s="3"/>
      <c r="AU61" s="3"/>
      <c r="AV61" s="3"/>
      <c r="AW61" s="3"/>
      <c r="AX61" s="3"/>
    </row>
    <row r="62" spans="1:50" x14ac:dyDescent="0.35">
      <c r="A62" s="1">
        <v>45107</v>
      </c>
      <c r="B62" t="s">
        <v>1</v>
      </c>
      <c r="C62" t="s">
        <v>117</v>
      </c>
      <c r="D62" t="s">
        <v>216</v>
      </c>
      <c r="E62" t="s">
        <v>215</v>
      </c>
      <c r="F62" s="3">
        <v>4932</v>
      </c>
      <c r="G62" s="3">
        <v>3921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>
        <v>7</v>
      </c>
      <c r="AE62" s="3"/>
      <c r="AF62" s="3"/>
      <c r="AG62" s="3"/>
      <c r="AH62" s="3"/>
      <c r="AI62" s="3"/>
      <c r="AJ62" s="3"/>
      <c r="AK62" s="3">
        <v>45</v>
      </c>
      <c r="AL62" s="3"/>
      <c r="AM62" s="3"/>
      <c r="AN62" s="3">
        <v>3862</v>
      </c>
      <c r="AO62" s="3"/>
      <c r="AP62" s="3">
        <v>130</v>
      </c>
      <c r="AQ62" s="3"/>
      <c r="AR62" s="3"/>
      <c r="AS62" s="3">
        <v>371</v>
      </c>
      <c r="AT62" s="3"/>
      <c r="AU62" s="3"/>
      <c r="AV62" s="3"/>
      <c r="AW62" s="3"/>
      <c r="AX62" s="3"/>
    </row>
    <row r="63" spans="1:50" x14ac:dyDescent="0.35">
      <c r="A63" s="1">
        <v>45107</v>
      </c>
      <c r="B63" t="s">
        <v>1</v>
      </c>
      <c r="C63" t="s">
        <v>93</v>
      </c>
      <c r="D63" t="s">
        <v>218</v>
      </c>
      <c r="E63" t="s">
        <v>217</v>
      </c>
      <c r="F63" s="3">
        <v>3278</v>
      </c>
      <c r="G63" s="3">
        <v>2703</v>
      </c>
      <c r="H63" s="3"/>
      <c r="I63" s="3"/>
      <c r="J63" s="3"/>
      <c r="K63" s="3"/>
      <c r="L63" s="3"/>
      <c r="M63" s="3"/>
      <c r="N63" s="3">
        <v>1036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>
        <v>137</v>
      </c>
      <c r="AO63" s="3"/>
      <c r="AP63" s="3">
        <v>2195</v>
      </c>
      <c r="AQ63" s="3"/>
      <c r="AR63" s="3"/>
      <c r="AS63" s="3">
        <v>466</v>
      </c>
      <c r="AT63" s="3"/>
      <c r="AU63" s="3"/>
      <c r="AV63" s="3"/>
      <c r="AW63" s="3"/>
      <c r="AX63" s="3"/>
    </row>
    <row r="64" spans="1:50" x14ac:dyDescent="0.35">
      <c r="A64" s="1">
        <v>45107</v>
      </c>
      <c r="B64" t="s">
        <v>1</v>
      </c>
      <c r="C64" t="s">
        <v>106</v>
      </c>
      <c r="D64" t="s">
        <v>220</v>
      </c>
      <c r="E64" t="s">
        <v>219</v>
      </c>
      <c r="F64" s="3">
        <v>4511</v>
      </c>
      <c r="G64" s="3">
        <v>4511</v>
      </c>
      <c r="H64" s="3"/>
      <c r="I64" s="3">
        <v>1196</v>
      </c>
      <c r="J64" s="3">
        <v>1282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>
        <v>3361</v>
      </c>
      <c r="AF64" s="3"/>
      <c r="AG64" s="3"/>
      <c r="AH64" s="3"/>
      <c r="AI64" s="3"/>
      <c r="AJ64" s="3"/>
      <c r="AK64" s="3"/>
      <c r="AL64" s="3"/>
      <c r="AM64" s="3"/>
      <c r="AN64" s="3">
        <v>4509</v>
      </c>
      <c r="AO64" s="3"/>
      <c r="AP64" s="3">
        <v>3111</v>
      </c>
      <c r="AQ64" s="3">
        <v>4499</v>
      </c>
      <c r="AR64" s="3"/>
      <c r="AS64" s="3">
        <v>476</v>
      </c>
      <c r="AT64" s="3"/>
      <c r="AU64" s="3"/>
      <c r="AV64" s="3"/>
      <c r="AW64" s="3"/>
      <c r="AX64" s="3"/>
    </row>
    <row r="65" spans="1:50" x14ac:dyDescent="0.35">
      <c r="A65" s="1">
        <v>45107</v>
      </c>
      <c r="B65" t="s">
        <v>1</v>
      </c>
      <c r="C65" t="s">
        <v>93</v>
      </c>
      <c r="D65" t="s">
        <v>222</v>
      </c>
      <c r="E65" t="s">
        <v>221</v>
      </c>
      <c r="F65" s="3">
        <v>21913</v>
      </c>
      <c r="G65" s="3">
        <v>17090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>
        <v>16276</v>
      </c>
      <c r="AQ65" s="3"/>
      <c r="AR65" s="3"/>
      <c r="AS65" s="3">
        <v>3034</v>
      </c>
      <c r="AT65" s="3"/>
      <c r="AU65" s="3"/>
      <c r="AV65" s="3"/>
      <c r="AW65" s="3"/>
      <c r="AX65" s="3"/>
    </row>
    <row r="66" spans="1:50" x14ac:dyDescent="0.35">
      <c r="A66" s="1">
        <v>45107</v>
      </c>
      <c r="B66" t="s">
        <v>1</v>
      </c>
      <c r="C66" t="s">
        <v>106</v>
      </c>
      <c r="D66" t="s">
        <v>224</v>
      </c>
      <c r="E66" t="s">
        <v>223</v>
      </c>
      <c r="F66" s="3">
        <v>4513</v>
      </c>
      <c r="G66" s="3">
        <v>3746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>
        <v>2</v>
      </c>
      <c r="AI66" s="3"/>
      <c r="AJ66" s="3"/>
      <c r="AK66" s="3"/>
      <c r="AL66" s="3"/>
      <c r="AM66" s="3"/>
      <c r="AN66" s="3"/>
      <c r="AO66" s="3"/>
      <c r="AP66" s="3">
        <v>2221</v>
      </c>
      <c r="AQ66" s="3">
        <v>3028</v>
      </c>
      <c r="AR66" s="3"/>
      <c r="AS66" s="3">
        <v>657</v>
      </c>
      <c r="AT66" s="3"/>
      <c r="AU66" s="3"/>
      <c r="AV66" s="3"/>
      <c r="AW66" s="3"/>
      <c r="AX66" s="3"/>
    </row>
    <row r="67" spans="1:50" x14ac:dyDescent="0.35">
      <c r="A67" s="1">
        <v>45107</v>
      </c>
      <c r="B67" t="s">
        <v>1</v>
      </c>
      <c r="C67" t="s">
        <v>106</v>
      </c>
      <c r="D67" t="s">
        <v>226</v>
      </c>
      <c r="E67" t="s">
        <v>225</v>
      </c>
      <c r="F67" s="3">
        <v>296</v>
      </c>
      <c r="G67" s="3">
        <v>4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>
        <v>3</v>
      </c>
      <c r="AQ67" s="3"/>
      <c r="AR67" s="3"/>
      <c r="AS67" s="3">
        <v>1</v>
      </c>
      <c r="AT67" s="3"/>
      <c r="AU67" s="3"/>
      <c r="AV67" s="3"/>
      <c r="AW67" s="3"/>
      <c r="AX67" s="3"/>
    </row>
    <row r="68" spans="1:50" x14ac:dyDescent="0.35">
      <c r="A68" s="1">
        <v>45107</v>
      </c>
      <c r="B68" t="s">
        <v>1</v>
      </c>
      <c r="C68" t="s">
        <v>90</v>
      </c>
      <c r="D68" t="s">
        <v>228</v>
      </c>
      <c r="E68" t="s">
        <v>227</v>
      </c>
      <c r="F68" s="3">
        <v>3192</v>
      </c>
      <c r="G68" s="3">
        <v>3061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>
        <v>24</v>
      </c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>
        <v>2391</v>
      </c>
      <c r="AG68" s="3"/>
      <c r="AH68" s="3"/>
      <c r="AI68" s="3"/>
      <c r="AJ68" s="3"/>
      <c r="AK68" s="3"/>
      <c r="AL68" s="3"/>
      <c r="AM68" s="3"/>
      <c r="AN68" s="3"/>
      <c r="AO68" s="3"/>
      <c r="AP68" s="3">
        <v>526</v>
      </c>
      <c r="AQ68" s="3"/>
      <c r="AR68" s="3"/>
      <c r="AS68" s="3">
        <v>630</v>
      </c>
      <c r="AT68" s="3"/>
      <c r="AU68" s="3">
        <v>2677</v>
      </c>
      <c r="AV68" s="3"/>
      <c r="AW68" s="3"/>
      <c r="AX68" s="3">
        <v>2091</v>
      </c>
    </row>
    <row r="69" spans="1:50" x14ac:dyDescent="0.35">
      <c r="A69" s="1">
        <v>45107</v>
      </c>
      <c r="B69" t="s">
        <v>1</v>
      </c>
      <c r="C69" t="s">
        <v>90</v>
      </c>
      <c r="D69" t="s">
        <v>230</v>
      </c>
      <c r="E69" t="s">
        <v>229</v>
      </c>
      <c r="F69" s="3">
        <v>28167</v>
      </c>
      <c r="G69" s="3">
        <v>22010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>
        <v>21191</v>
      </c>
      <c r="AQ69" s="3"/>
      <c r="AR69" s="3"/>
      <c r="AS69" s="3">
        <v>6454</v>
      </c>
      <c r="AT69" s="3"/>
      <c r="AU69" s="3"/>
      <c r="AV69" s="3"/>
      <c r="AW69" s="3"/>
      <c r="AX69" s="3"/>
    </row>
    <row r="70" spans="1:50" x14ac:dyDescent="0.35">
      <c r="A70" s="1">
        <v>45107</v>
      </c>
      <c r="B70" t="s">
        <v>1</v>
      </c>
      <c r="C70" t="s">
        <v>106</v>
      </c>
      <c r="D70" t="s">
        <v>232</v>
      </c>
      <c r="E70" t="s">
        <v>231</v>
      </c>
      <c r="F70" s="3">
        <v>1638</v>
      </c>
      <c r="G70" s="3">
        <v>1637</v>
      </c>
      <c r="H70" s="3"/>
      <c r="I70" s="3">
        <v>826</v>
      </c>
      <c r="J70" s="3">
        <v>939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>
        <v>1424</v>
      </c>
      <c r="AF70" s="3"/>
      <c r="AG70" s="3"/>
      <c r="AH70" s="3"/>
      <c r="AI70" s="3"/>
      <c r="AJ70" s="3"/>
      <c r="AK70" s="3"/>
      <c r="AL70" s="3"/>
      <c r="AM70" s="3"/>
      <c r="AN70" s="3">
        <v>1225</v>
      </c>
      <c r="AO70" s="3"/>
      <c r="AP70" s="3">
        <v>330</v>
      </c>
      <c r="AQ70" s="3">
        <v>1626</v>
      </c>
      <c r="AR70" s="3"/>
      <c r="AS70" s="3">
        <v>250</v>
      </c>
      <c r="AT70" s="3">
        <v>1</v>
      </c>
      <c r="AU70" s="3"/>
      <c r="AV70" s="3"/>
      <c r="AW70" s="3"/>
      <c r="AX70" s="3"/>
    </row>
    <row r="71" spans="1:50" x14ac:dyDescent="0.35">
      <c r="A71" s="1">
        <v>45107</v>
      </c>
      <c r="B71" t="s">
        <v>1</v>
      </c>
      <c r="C71" t="s">
        <v>106</v>
      </c>
      <c r="D71" t="s">
        <v>234</v>
      </c>
      <c r="E71" t="s">
        <v>233</v>
      </c>
      <c r="F71" s="3">
        <v>243</v>
      </c>
      <c r="G71" s="3">
        <v>119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>
        <v>109</v>
      </c>
      <c r="AQ71" s="3"/>
      <c r="AR71" s="3"/>
      <c r="AS71" s="3">
        <v>15</v>
      </c>
      <c r="AT71" s="3"/>
      <c r="AU71" s="3"/>
      <c r="AV71" s="3"/>
      <c r="AW71" s="3"/>
      <c r="AX71" s="3"/>
    </row>
    <row r="72" spans="1:50" x14ac:dyDescent="0.35">
      <c r="A72" s="1">
        <v>45107</v>
      </c>
      <c r="B72" t="s">
        <v>1</v>
      </c>
      <c r="C72" t="s">
        <v>90</v>
      </c>
      <c r="D72" t="s">
        <v>236</v>
      </c>
      <c r="E72" t="s">
        <v>235</v>
      </c>
      <c r="F72" s="3">
        <v>3069</v>
      </c>
      <c r="G72" s="3">
        <v>1696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>
        <v>1511</v>
      </c>
      <c r="AQ72" s="3">
        <v>206</v>
      </c>
      <c r="AR72" s="3"/>
      <c r="AS72" s="3">
        <v>289</v>
      </c>
      <c r="AT72" s="3"/>
      <c r="AU72" s="3"/>
      <c r="AV72" s="3"/>
      <c r="AW72" s="3"/>
      <c r="AX72" s="3"/>
    </row>
    <row r="73" spans="1:50" x14ac:dyDescent="0.35">
      <c r="A73" s="1">
        <v>45107</v>
      </c>
      <c r="B73" t="s">
        <v>1</v>
      </c>
      <c r="C73" t="s">
        <v>93</v>
      </c>
      <c r="D73" t="s">
        <v>238</v>
      </c>
      <c r="E73" t="s">
        <v>237</v>
      </c>
      <c r="F73" s="3">
        <v>360</v>
      </c>
      <c r="G73" s="3">
        <v>63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>
        <v>32</v>
      </c>
      <c r="AQ73" s="3">
        <v>7</v>
      </c>
      <c r="AR73" s="3"/>
      <c r="AS73" s="3">
        <v>29</v>
      </c>
      <c r="AT73" s="3"/>
      <c r="AU73" s="3"/>
      <c r="AV73" s="3"/>
      <c r="AW73" s="3"/>
      <c r="AX73" s="3"/>
    </row>
    <row r="74" spans="1:50" x14ac:dyDescent="0.35">
      <c r="A74" s="1">
        <v>45107</v>
      </c>
      <c r="B74" t="s">
        <v>1</v>
      </c>
      <c r="C74" t="s">
        <v>106</v>
      </c>
      <c r="D74" t="s">
        <v>240</v>
      </c>
      <c r="E74" t="s">
        <v>239</v>
      </c>
      <c r="F74" s="3">
        <v>1123</v>
      </c>
      <c r="G74" s="3">
        <v>1123</v>
      </c>
      <c r="H74" s="3"/>
      <c r="I74" s="3">
        <v>388</v>
      </c>
      <c r="J74" s="3">
        <v>207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>
        <v>346</v>
      </c>
      <c r="AF74" s="3"/>
      <c r="AG74" s="3"/>
      <c r="AH74" s="3"/>
      <c r="AI74" s="3"/>
      <c r="AJ74" s="3"/>
      <c r="AK74" s="3"/>
      <c r="AL74" s="3"/>
      <c r="AM74" s="3"/>
      <c r="AN74" s="3">
        <v>7</v>
      </c>
      <c r="AO74" s="3"/>
      <c r="AP74" s="3">
        <v>421</v>
      </c>
      <c r="AQ74" s="3">
        <v>1111</v>
      </c>
      <c r="AR74" s="3"/>
      <c r="AS74" s="3">
        <v>275</v>
      </c>
      <c r="AT74" s="3">
        <v>1</v>
      </c>
      <c r="AU74" s="3"/>
      <c r="AV74" s="3"/>
      <c r="AW74" s="3"/>
      <c r="AX74" s="3"/>
    </row>
    <row r="75" spans="1:50" x14ac:dyDescent="0.35">
      <c r="A75" s="1">
        <v>45107</v>
      </c>
      <c r="B75" t="s">
        <v>1</v>
      </c>
      <c r="C75" t="s">
        <v>93</v>
      </c>
      <c r="D75" t="s">
        <v>242</v>
      </c>
      <c r="E75" t="s">
        <v>241</v>
      </c>
      <c r="F75" s="3">
        <v>510</v>
      </c>
      <c r="G75" s="3">
        <v>395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>
        <v>105</v>
      </c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>
        <v>287</v>
      </c>
      <c r="AQ75" s="3"/>
      <c r="AR75" s="3"/>
      <c r="AS75" s="3">
        <v>135</v>
      </c>
      <c r="AT75" s="3"/>
      <c r="AU75" s="3"/>
      <c r="AV75" s="3"/>
      <c r="AW75" s="3"/>
      <c r="AX75" s="3"/>
    </row>
    <row r="76" spans="1:50" x14ac:dyDescent="0.35">
      <c r="A76" s="1">
        <v>45107</v>
      </c>
      <c r="B76" t="s">
        <v>1</v>
      </c>
      <c r="C76" t="s">
        <v>93</v>
      </c>
      <c r="D76" t="s">
        <v>244</v>
      </c>
      <c r="E76" t="s">
        <v>243</v>
      </c>
      <c r="F76" s="3">
        <v>1773</v>
      </c>
      <c r="G76" s="3">
        <v>621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>
        <v>1</v>
      </c>
      <c r="V76" s="3">
        <v>12</v>
      </c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>
        <v>360</v>
      </c>
      <c r="AO76" s="3"/>
      <c r="AP76" s="3">
        <v>41</v>
      </c>
      <c r="AQ76" s="3"/>
      <c r="AR76" s="3"/>
      <c r="AS76" s="3">
        <v>330</v>
      </c>
      <c r="AT76" s="3"/>
      <c r="AU76" s="3"/>
      <c r="AV76" s="3"/>
      <c r="AW76" s="3"/>
      <c r="AX76" s="3"/>
    </row>
    <row r="77" spans="1:50" x14ac:dyDescent="0.35">
      <c r="A77" s="1">
        <v>45107</v>
      </c>
      <c r="B77" t="s">
        <v>1</v>
      </c>
      <c r="C77" t="s">
        <v>90</v>
      </c>
      <c r="D77" t="s">
        <v>246</v>
      </c>
      <c r="E77" t="s">
        <v>245</v>
      </c>
      <c r="F77" s="3">
        <v>22180</v>
      </c>
      <c r="G77" s="3">
        <v>20206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>
        <v>18592</v>
      </c>
      <c r="AQ77" s="3"/>
      <c r="AR77" s="3"/>
      <c r="AS77" s="3">
        <v>10881</v>
      </c>
      <c r="AT77" s="3"/>
      <c r="AU77" s="3"/>
      <c r="AV77" s="3"/>
      <c r="AW77" s="3"/>
      <c r="AX77" s="3"/>
    </row>
    <row r="78" spans="1:50" x14ac:dyDescent="0.35">
      <c r="A78" s="1">
        <v>45107</v>
      </c>
      <c r="B78" t="s">
        <v>1</v>
      </c>
      <c r="C78" t="s">
        <v>90</v>
      </c>
      <c r="D78" t="s">
        <v>248</v>
      </c>
      <c r="E78" t="s">
        <v>247</v>
      </c>
      <c r="F78" s="3">
        <v>1440</v>
      </c>
      <c r="G78" s="3">
        <v>716</v>
      </c>
      <c r="H78" s="3"/>
      <c r="I78" s="3"/>
      <c r="J78" s="3"/>
      <c r="K78" s="3"/>
      <c r="L78" s="3"/>
      <c r="M78" s="3"/>
      <c r="N78" s="3">
        <v>457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>
        <v>250</v>
      </c>
      <c r="AQ78" s="3"/>
      <c r="AR78" s="3"/>
      <c r="AS78" s="3">
        <v>133</v>
      </c>
      <c r="AT78" s="3"/>
      <c r="AU78" s="3"/>
      <c r="AV78" s="3"/>
      <c r="AW78" s="3"/>
      <c r="AX78" s="3"/>
    </row>
    <row r="79" spans="1:50" x14ac:dyDescent="0.35">
      <c r="A79" s="1">
        <v>45107</v>
      </c>
      <c r="B79" t="s">
        <v>1</v>
      </c>
      <c r="C79" t="s">
        <v>90</v>
      </c>
      <c r="D79" t="s">
        <v>250</v>
      </c>
      <c r="E79" t="s">
        <v>249</v>
      </c>
      <c r="F79" s="3">
        <v>20622</v>
      </c>
      <c r="G79" s="3">
        <v>14971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>
        <v>11692</v>
      </c>
      <c r="AQ79" s="3"/>
      <c r="AR79" s="3"/>
      <c r="AS79" s="3">
        <v>9248</v>
      </c>
      <c r="AT79" s="3"/>
      <c r="AU79" s="3"/>
      <c r="AV79" s="3"/>
      <c r="AW79" s="3"/>
      <c r="AX79" s="3"/>
    </row>
    <row r="80" spans="1:50" x14ac:dyDescent="0.35">
      <c r="A80" s="1">
        <v>45107</v>
      </c>
      <c r="B80" t="s">
        <v>1</v>
      </c>
      <c r="C80" t="s">
        <v>90</v>
      </c>
      <c r="D80" t="s">
        <v>252</v>
      </c>
      <c r="E80" t="s">
        <v>251</v>
      </c>
      <c r="F80" s="3">
        <v>21185</v>
      </c>
      <c r="G80" s="3">
        <v>15853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>
        <v>912</v>
      </c>
      <c r="AM80" s="3"/>
      <c r="AN80" s="3"/>
      <c r="AO80" s="3"/>
      <c r="AP80" s="3">
        <v>13116</v>
      </c>
      <c r="AQ80" s="3"/>
      <c r="AR80" s="3"/>
      <c r="AS80" s="3">
        <v>5704</v>
      </c>
      <c r="AT80" s="3"/>
      <c r="AU80" s="3"/>
      <c r="AV80" s="3"/>
      <c r="AW80" s="3"/>
      <c r="AX80" s="3"/>
    </row>
    <row r="81" spans="1:50" x14ac:dyDescent="0.35">
      <c r="A81" s="1">
        <v>45107</v>
      </c>
      <c r="B81" t="s">
        <v>1</v>
      </c>
      <c r="C81" t="s">
        <v>90</v>
      </c>
      <c r="D81" t="s">
        <v>254</v>
      </c>
      <c r="E81" t="s">
        <v>253</v>
      </c>
      <c r="F81" s="3">
        <v>2210</v>
      </c>
      <c r="G81" s="3">
        <v>1566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>
        <v>842</v>
      </c>
      <c r="AQ81" s="3"/>
      <c r="AR81" s="3"/>
      <c r="AS81" s="3">
        <v>1232</v>
      </c>
      <c r="AT81" s="3"/>
      <c r="AU81" s="3"/>
      <c r="AV81" s="3"/>
      <c r="AW81" s="3"/>
      <c r="AX81" s="3"/>
    </row>
    <row r="82" spans="1:50" x14ac:dyDescent="0.35">
      <c r="A82" s="1">
        <v>45107</v>
      </c>
      <c r="B82" t="s">
        <v>1</v>
      </c>
      <c r="C82" t="s">
        <v>93</v>
      </c>
      <c r="D82" t="s">
        <v>256</v>
      </c>
      <c r="E82" t="s">
        <v>255</v>
      </c>
      <c r="F82" s="3">
        <v>6660</v>
      </c>
      <c r="G82" s="3">
        <v>5379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>
        <v>5133</v>
      </c>
      <c r="AQ82" s="3"/>
      <c r="AR82" s="3"/>
      <c r="AS82" s="3">
        <v>853</v>
      </c>
      <c r="AT82" s="3"/>
      <c r="AU82" s="3"/>
      <c r="AV82" s="3"/>
      <c r="AW82" s="3"/>
      <c r="AX82" s="3"/>
    </row>
    <row r="83" spans="1:50" x14ac:dyDescent="0.35">
      <c r="A83" s="1">
        <v>45107</v>
      </c>
      <c r="B83" t="s">
        <v>1</v>
      </c>
      <c r="C83" t="s">
        <v>93</v>
      </c>
      <c r="D83" t="s">
        <v>258</v>
      </c>
      <c r="E83" t="s">
        <v>257</v>
      </c>
      <c r="F83" s="3">
        <v>208</v>
      </c>
      <c r="G83" s="3">
        <v>173</v>
      </c>
      <c r="H83" s="3"/>
      <c r="I83" s="3"/>
      <c r="J83" s="3"/>
      <c r="K83" s="3"/>
      <c r="L83" s="3"/>
      <c r="M83" s="3">
        <v>17</v>
      </c>
      <c r="N83" s="3"/>
      <c r="O83" s="3"/>
      <c r="P83" s="3"/>
      <c r="Q83" s="3">
        <v>11</v>
      </c>
      <c r="R83" s="3"/>
      <c r="S83" s="3"/>
      <c r="T83" s="3"/>
      <c r="U83" s="3"/>
      <c r="V83" s="3"/>
      <c r="W83" s="3"/>
      <c r="X83" s="3"/>
      <c r="Y83" s="3">
        <v>1</v>
      </c>
      <c r="Z83" s="3"/>
      <c r="AA83" s="3"/>
      <c r="AB83" s="3"/>
      <c r="AC83" s="3"/>
      <c r="AD83" s="3"/>
      <c r="AE83" s="3">
        <v>122</v>
      </c>
      <c r="AF83" s="3"/>
      <c r="AG83" s="3"/>
      <c r="AH83" s="3"/>
      <c r="AI83" s="3"/>
      <c r="AJ83" s="3"/>
      <c r="AK83" s="3"/>
      <c r="AL83" s="3"/>
      <c r="AM83" s="3"/>
      <c r="AN83" s="3">
        <v>31</v>
      </c>
      <c r="AO83" s="3"/>
      <c r="AP83" s="3">
        <v>96</v>
      </c>
      <c r="AQ83" s="3">
        <v>146</v>
      </c>
      <c r="AR83" s="3"/>
      <c r="AS83" s="3">
        <v>7</v>
      </c>
      <c r="AT83" s="3"/>
      <c r="AU83" s="3"/>
      <c r="AV83" s="3"/>
      <c r="AW83" s="3"/>
      <c r="AX83" s="3"/>
    </row>
    <row r="84" spans="1:50" x14ac:dyDescent="0.35">
      <c r="A84" s="1">
        <v>45107</v>
      </c>
      <c r="B84" t="s">
        <v>1</v>
      </c>
      <c r="C84" t="s">
        <v>106</v>
      </c>
      <c r="D84" t="s">
        <v>260</v>
      </c>
      <c r="E84" t="s">
        <v>259</v>
      </c>
      <c r="F84" s="3">
        <v>360</v>
      </c>
      <c r="G84" s="3">
        <v>13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>
        <v>1</v>
      </c>
      <c r="AQ84" s="3">
        <v>6</v>
      </c>
      <c r="AR84" s="3"/>
      <c r="AS84" s="3">
        <v>7</v>
      </c>
      <c r="AT84" s="3"/>
      <c r="AU84" s="3"/>
      <c r="AV84" s="3"/>
      <c r="AW84" s="3"/>
      <c r="AX84" s="3"/>
    </row>
    <row r="85" spans="1:50" x14ac:dyDescent="0.35">
      <c r="A85" s="1">
        <v>45107</v>
      </c>
      <c r="B85" t="s">
        <v>1</v>
      </c>
      <c r="C85" t="s">
        <v>93</v>
      </c>
      <c r="D85" t="s">
        <v>262</v>
      </c>
      <c r="E85" t="s">
        <v>261</v>
      </c>
      <c r="F85" s="3">
        <v>2956</v>
      </c>
      <c r="G85" s="3">
        <v>2703</v>
      </c>
      <c r="H85" s="3"/>
      <c r="I85" s="3"/>
      <c r="J85" s="3"/>
      <c r="K85" s="3"/>
      <c r="L85" s="3"/>
      <c r="M85" s="3"/>
      <c r="N85" s="3"/>
      <c r="O85" s="3"/>
      <c r="P85" s="3"/>
      <c r="Q85" s="3">
        <v>964</v>
      </c>
      <c r="R85" s="3"/>
      <c r="S85" s="3"/>
      <c r="T85" s="3"/>
      <c r="U85" s="3">
        <v>1</v>
      </c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>
        <v>2633</v>
      </c>
      <c r="AO85" s="3">
        <v>1144</v>
      </c>
      <c r="AP85" s="3">
        <v>164</v>
      </c>
      <c r="AQ85" s="3"/>
      <c r="AR85" s="3"/>
      <c r="AS85" s="3">
        <v>417</v>
      </c>
      <c r="AT85" s="3"/>
      <c r="AU85" s="3"/>
      <c r="AV85" s="3"/>
      <c r="AW85" s="3"/>
      <c r="AX85" s="3"/>
    </row>
    <row r="86" spans="1:50" x14ac:dyDescent="0.35">
      <c r="A86" s="1">
        <v>45107</v>
      </c>
      <c r="B86" t="s">
        <v>1</v>
      </c>
      <c r="C86" t="s">
        <v>90</v>
      </c>
      <c r="D86" t="s">
        <v>264</v>
      </c>
      <c r="E86" t="s">
        <v>263</v>
      </c>
      <c r="F86" s="3">
        <v>43006</v>
      </c>
      <c r="G86" s="3">
        <v>34009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>
        <v>174</v>
      </c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>
        <v>31516</v>
      </c>
      <c r="AQ86" s="3"/>
      <c r="AR86" s="3"/>
      <c r="AS86" s="3">
        <v>8260</v>
      </c>
      <c r="AT86" s="3"/>
      <c r="AU86" s="3"/>
      <c r="AV86" s="3"/>
      <c r="AW86" s="3"/>
      <c r="AX86" s="3"/>
    </row>
    <row r="87" spans="1:50" x14ac:dyDescent="0.35">
      <c r="A87" s="1">
        <v>45107</v>
      </c>
      <c r="B87" t="s">
        <v>1</v>
      </c>
      <c r="C87" t="s">
        <v>90</v>
      </c>
      <c r="D87" t="s">
        <v>266</v>
      </c>
      <c r="E87" t="s">
        <v>265</v>
      </c>
      <c r="F87" s="3">
        <v>1043</v>
      </c>
      <c r="G87" s="3">
        <v>1043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>
        <v>48</v>
      </c>
      <c r="Y87" s="3"/>
      <c r="Z87" s="3"/>
      <c r="AA87" s="3"/>
      <c r="AB87" s="3"/>
      <c r="AC87" s="3"/>
      <c r="AD87" s="3"/>
      <c r="AE87" s="3"/>
      <c r="AF87" s="3">
        <v>779</v>
      </c>
      <c r="AG87" s="3"/>
      <c r="AH87" s="3"/>
      <c r="AI87" s="3"/>
      <c r="AJ87" s="3"/>
      <c r="AK87" s="3"/>
      <c r="AL87" s="3"/>
      <c r="AM87" s="3"/>
      <c r="AN87" s="3"/>
      <c r="AO87" s="3"/>
      <c r="AP87" s="3">
        <v>921</v>
      </c>
      <c r="AQ87" s="3"/>
      <c r="AR87" s="3"/>
      <c r="AS87" s="3">
        <v>103</v>
      </c>
      <c r="AT87" s="3"/>
      <c r="AU87" s="3">
        <v>122</v>
      </c>
      <c r="AV87" s="3"/>
      <c r="AW87" s="3"/>
      <c r="AX87" s="3">
        <v>1043</v>
      </c>
    </row>
    <row r="88" spans="1:50" x14ac:dyDescent="0.35">
      <c r="A88" s="1">
        <v>45107</v>
      </c>
      <c r="B88" t="s">
        <v>1</v>
      </c>
      <c r="C88" t="s">
        <v>90</v>
      </c>
      <c r="D88" t="s">
        <v>268</v>
      </c>
      <c r="E88" t="s">
        <v>267</v>
      </c>
      <c r="F88" s="3">
        <v>27877</v>
      </c>
      <c r="G88" s="3">
        <v>25729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>
        <v>21810</v>
      </c>
      <c r="AQ88" s="3">
        <v>22039</v>
      </c>
      <c r="AR88" s="3"/>
      <c r="AS88" s="3">
        <v>5686</v>
      </c>
      <c r="AT88" s="3"/>
      <c r="AU88" s="3"/>
      <c r="AV88" s="3">
        <v>6</v>
      </c>
      <c r="AW88" s="3"/>
      <c r="AX88" s="3"/>
    </row>
    <row r="89" spans="1:50" x14ac:dyDescent="0.35">
      <c r="A89" s="1">
        <v>45107</v>
      </c>
      <c r="B89" t="s">
        <v>1</v>
      </c>
      <c r="C89" t="s">
        <v>93</v>
      </c>
      <c r="D89" t="s">
        <v>270</v>
      </c>
      <c r="E89" t="s">
        <v>269</v>
      </c>
      <c r="F89" s="3">
        <v>552</v>
      </c>
      <c r="G89" s="3">
        <v>206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>
        <v>32</v>
      </c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>
        <v>5</v>
      </c>
      <c r="AO89" s="3"/>
      <c r="AP89" s="3">
        <v>40</v>
      </c>
      <c r="AQ89" s="3"/>
      <c r="AR89" s="3"/>
      <c r="AS89" s="3">
        <v>142</v>
      </c>
      <c r="AT89" s="3"/>
      <c r="AU89" s="3"/>
      <c r="AV89" s="3"/>
      <c r="AW89" s="3"/>
      <c r="AX89" s="3">
        <v>15</v>
      </c>
    </row>
    <row r="90" spans="1:50" x14ac:dyDescent="0.35">
      <c r="A90" s="1">
        <v>45107</v>
      </c>
      <c r="B90" t="s">
        <v>1</v>
      </c>
      <c r="C90" t="s">
        <v>93</v>
      </c>
      <c r="D90" t="s">
        <v>272</v>
      </c>
      <c r="E90" t="s">
        <v>271</v>
      </c>
      <c r="F90" s="3">
        <v>7016</v>
      </c>
      <c r="G90" s="3">
        <v>4069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>
        <v>3825</v>
      </c>
      <c r="AQ90" s="3"/>
      <c r="AR90" s="3"/>
      <c r="AS90" s="3">
        <v>402</v>
      </c>
      <c r="AT90" s="3"/>
      <c r="AU90" s="3"/>
      <c r="AV90" s="3"/>
      <c r="AW90" s="3"/>
      <c r="AX90" s="3"/>
    </row>
    <row r="91" spans="1:50" x14ac:dyDescent="0.35">
      <c r="A91" s="1">
        <v>45107</v>
      </c>
      <c r="B91" t="s">
        <v>1</v>
      </c>
      <c r="C91" t="s">
        <v>93</v>
      </c>
      <c r="D91" t="s">
        <v>274</v>
      </c>
      <c r="E91" t="s">
        <v>273</v>
      </c>
      <c r="F91" s="3">
        <v>443</v>
      </c>
      <c r="G91" s="3">
        <v>67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>
        <v>16</v>
      </c>
      <c r="AQ91" s="3"/>
      <c r="AR91" s="3"/>
      <c r="AS91" s="3">
        <v>51</v>
      </c>
      <c r="AT91" s="3"/>
      <c r="AU91" s="3"/>
      <c r="AV91" s="3"/>
      <c r="AW91" s="3"/>
      <c r="AX91" s="3"/>
    </row>
    <row r="92" spans="1:50" x14ac:dyDescent="0.35">
      <c r="A92" s="1">
        <v>45107</v>
      </c>
      <c r="B92" t="s">
        <v>1</v>
      </c>
      <c r="C92" t="s">
        <v>93</v>
      </c>
      <c r="D92" t="s">
        <v>276</v>
      </c>
      <c r="E92" t="s">
        <v>275</v>
      </c>
      <c r="F92" s="3">
        <v>4749</v>
      </c>
      <c r="G92" s="3">
        <v>4493</v>
      </c>
      <c r="H92" s="3"/>
      <c r="I92" s="3"/>
      <c r="J92" s="3"/>
      <c r="K92" s="3"/>
      <c r="L92" s="3"/>
      <c r="M92" s="3"/>
      <c r="N92" s="3">
        <v>219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>
        <v>3267</v>
      </c>
      <c r="AQ92" s="3">
        <v>3115</v>
      </c>
      <c r="AR92" s="3"/>
      <c r="AS92" s="3">
        <v>550</v>
      </c>
      <c r="AT92" s="3"/>
      <c r="AU92" s="3"/>
      <c r="AV92" s="3"/>
      <c r="AW92" s="3"/>
      <c r="AX92" s="3"/>
    </row>
    <row r="93" spans="1:50" x14ac:dyDescent="0.35">
      <c r="A93" s="1">
        <v>45107</v>
      </c>
      <c r="B93" t="s">
        <v>1</v>
      </c>
      <c r="C93" t="s">
        <v>90</v>
      </c>
      <c r="D93" t="s">
        <v>278</v>
      </c>
      <c r="E93" t="s">
        <v>277</v>
      </c>
      <c r="F93" s="3">
        <v>2224</v>
      </c>
      <c r="G93" s="3">
        <v>2220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>
        <v>1689</v>
      </c>
      <c r="AG93" s="3"/>
      <c r="AH93" s="3"/>
      <c r="AI93" s="3"/>
      <c r="AJ93" s="3"/>
      <c r="AK93" s="3"/>
      <c r="AL93" s="3"/>
      <c r="AM93" s="3"/>
      <c r="AN93" s="3">
        <v>1276</v>
      </c>
      <c r="AO93" s="3"/>
      <c r="AP93" s="3">
        <v>27</v>
      </c>
      <c r="AQ93" s="3"/>
      <c r="AR93" s="3"/>
      <c r="AS93" s="3">
        <v>389</v>
      </c>
      <c r="AT93" s="3"/>
      <c r="AU93" s="3"/>
      <c r="AV93" s="3"/>
      <c r="AW93" s="3"/>
      <c r="AX93" s="3">
        <v>2210</v>
      </c>
    </row>
    <row r="94" spans="1:50" x14ac:dyDescent="0.35">
      <c r="A94" s="1">
        <v>45107</v>
      </c>
      <c r="B94" t="s">
        <v>1</v>
      </c>
      <c r="C94" t="s">
        <v>117</v>
      </c>
      <c r="D94" t="s">
        <v>280</v>
      </c>
      <c r="E94" t="s">
        <v>279</v>
      </c>
      <c r="F94" s="3">
        <v>2367</v>
      </c>
      <c r="G94" s="3">
        <v>448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>
        <v>6</v>
      </c>
      <c r="AE94" s="3"/>
      <c r="AF94" s="3"/>
      <c r="AG94" s="3"/>
      <c r="AH94" s="3"/>
      <c r="AI94" s="3"/>
      <c r="AJ94" s="3"/>
      <c r="AK94" s="3">
        <v>27</v>
      </c>
      <c r="AL94" s="3"/>
      <c r="AM94" s="3"/>
      <c r="AN94" s="3">
        <v>275</v>
      </c>
      <c r="AO94" s="3"/>
      <c r="AP94" s="3">
        <v>40</v>
      </c>
      <c r="AQ94" s="3"/>
      <c r="AR94" s="3"/>
      <c r="AS94" s="3">
        <v>138</v>
      </c>
      <c r="AT94" s="3"/>
      <c r="AU94" s="3"/>
      <c r="AV94" s="3"/>
      <c r="AW94" s="3"/>
      <c r="AX94" s="3"/>
    </row>
    <row r="95" spans="1:50" x14ac:dyDescent="0.35">
      <c r="A95" s="1">
        <v>45107</v>
      </c>
      <c r="B95" t="s">
        <v>1</v>
      </c>
      <c r="C95" t="s">
        <v>106</v>
      </c>
      <c r="D95" t="s">
        <v>282</v>
      </c>
      <c r="E95" t="s">
        <v>281</v>
      </c>
      <c r="F95" s="3">
        <v>1057</v>
      </c>
      <c r="G95" s="3">
        <v>762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>
        <v>445</v>
      </c>
      <c r="AQ95" s="3">
        <v>670</v>
      </c>
      <c r="AR95" s="3"/>
      <c r="AS95" s="3">
        <v>83</v>
      </c>
      <c r="AT95" s="3"/>
      <c r="AU95" s="3"/>
      <c r="AV95" s="3"/>
      <c r="AW95" s="3"/>
      <c r="AX95" s="3"/>
    </row>
    <row r="96" spans="1:50" x14ac:dyDescent="0.35">
      <c r="A96" s="1">
        <v>45107</v>
      </c>
      <c r="B96" t="s">
        <v>1</v>
      </c>
      <c r="C96" t="s">
        <v>106</v>
      </c>
      <c r="D96" t="s">
        <v>284</v>
      </c>
      <c r="E96" t="s">
        <v>283</v>
      </c>
      <c r="F96" s="3">
        <v>1106</v>
      </c>
      <c r="G96" s="3">
        <v>1063</v>
      </c>
      <c r="H96" s="3"/>
      <c r="I96" s="3">
        <v>656</v>
      </c>
      <c r="J96" s="3">
        <v>380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>
        <v>597</v>
      </c>
      <c r="AF96" s="3"/>
      <c r="AG96" s="3"/>
      <c r="AH96" s="3"/>
      <c r="AI96" s="3"/>
      <c r="AJ96" s="3"/>
      <c r="AK96" s="3"/>
      <c r="AL96" s="3"/>
      <c r="AM96" s="3"/>
      <c r="AN96" s="3">
        <v>998</v>
      </c>
      <c r="AO96" s="3"/>
      <c r="AP96" s="3">
        <v>168</v>
      </c>
      <c r="AQ96" s="3">
        <v>1026</v>
      </c>
      <c r="AR96" s="3"/>
      <c r="AS96" s="3">
        <v>170</v>
      </c>
      <c r="AT96" s="3"/>
      <c r="AU96" s="3"/>
      <c r="AV96" s="3"/>
      <c r="AW96" s="3"/>
      <c r="AX96" s="3"/>
    </row>
    <row r="97" spans="1:50" x14ac:dyDescent="0.35">
      <c r="A97" s="1">
        <v>45107</v>
      </c>
      <c r="B97" t="s">
        <v>1</v>
      </c>
      <c r="C97" t="s">
        <v>93</v>
      </c>
      <c r="D97" t="s">
        <v>286</v>
      </c>
      <c r="E97" t="s">
        <v>285</v>
      </c>
      <c r="F97" s="3">
        <v>1534</v>
      </c>
      <c r="G97" s="3">
        <v>1405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>
        <v>941</v>
      </c>
      <c r="AQ97" s="3">
        <v>1156</v>
      </c>
      <c r="AR97" s="3"/>
      <c r="AS97" s="3">
        <v>88</v>
      </c>
      <c r="AT97" s="3"/>
      <c r="AU97" s="3"/>
      <c r="AV97" s="3"/>
      <c r="AW97" s="3"/>
      <c r="AX97" s="3"/>
    </row>
    <row r="98" spans="1:50" x14ac:dyDescent="0.35">
      <c r="A98" s="1">
        <v>45107</v>
      </c>
      <c r="B98" t="s">
        <v>1</v>
      </c>
      <c r="C98" t="s">
        <v>93</v>
      </c>
      <c r="D98" t="s">
        <v>288</v>
      </c>
      <c r="E98" t="s">
        <v>287</v>
      </c>
      <c r="F98" s="3">
        <v>3425</v>
      </c>
      <c r="G98" s="3">
        <v>3425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>
        <v>383</v>
      </c>
      <c r="W98" s="3"/>
      <c r="X98" s="3"/>
      <c r="Y98" s="3"/>
      <c r="Z98" s="3"/>
      <c r="AA98" s="3"/>
      <c r="AB98" s="3"/>
      <c r="AC98" s="3"/>
      <c r="AD98" s="3"/>
      <c r="AE98" s="3"/>
      <c r="AF98" s="3">
        <v>449</v>
      </c>
      <c r="AG98" s="3"/>
      <c r="AH98" s="3"/>
      <c r="AI98" s="3"/>
      <c r="AJ98" s="3"/>
      <c r="AK98" s="3"/>
      <c r="AL98" s="3"/>
      <c r="AM98" s="3"/>
      <c r="AN98" s="3">
        <v>1338</v>
      </c>
      <c r="AO98" s="3"/>
      <c r="AP98" s="3">
        <v>258</v>
      </c>
      <c r="AQ98" s="3"/>
      <c r="AR98" s="3"/>
      <c r="AS98" s="3">
        <v>337</v>
      </c>
      <c r="AT98" s="3"/>
      <c r="AU98" s="3">
        <v>2963</v>
      </c>
      <c r="AV98" s="3"/>
      <c r="AW98" s="3"/>
      <c r="AX98" s="3">
        <v>3326</v>
      </c>
    </row>
    <row r="99" spans="1:50" x14ac:dyDescent="0.35">
      <c r="A99" s="1">
        <v>45107</v>
      </c>
      <c r="B99" t="s">
        <v>1</v>
      </c>
      <c r="C99" t="s">
        <v>93</v>
      </c>
      <c r="D99" t="s">
        <v>290</v>
      </c>
      <c r="E99" t="s">
        <v>289</v>
      </c>
      <c r="F99" s="3">
        <v>341</v>
      </c>
      <c r="G99" s="3">
        <v>341</v>
      </c>
      <c r="H99" s="3"/>
      <c r="I99" s="3"/>
      <c r="J99" s="3"/>
      <c r="K99" s="3"/>
      <c r="L99" s="3"/>
      <c r="M99" s="3"/>
      <c r="N99" s="3"/>
      <c r="O99" s="3"/>
      <c r="P99" s="3"/>
      <c r="Q99" s="3">
        <v>164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>
        <v>204</v>
      </c>
      <c r="AF99" s="3"/>
      <c r="AG99" s="3"/>
      <c r="AH99" s="3"/>
      <c r="AI99" s="3">
        <v>38</v>
      </c>
      <c r="AJ99" s="3"/>
      <c r="AK99" s="3"/>
      <c r="AL99" s="3"/>
      <c r="AM99" s="3"/>
      <c r="AN99" s="3"/>
      <c r="AO99" s="3"/>
      <c r="AP99" s="3">
        <v>77</v>
      </c>
      <c r="AQ99" s="3">
        <v>339</v>
      </c>
      <c r="AR99" s="3"/>
      <c r="AS99" s="3">
        <v>75</v>
      </c>
      <c r="AT99" s="3"/>
      <c r="AU99" s="3"/>
      <c r="AV99" s="3"/>
      <c r="AW99" s="3"/>
      <c r="AX99" s="3">
        <v>104</v>
      </c>
    </row>
    <row r="100" spans="1:50" x14ac:dyDescent="0.35">
      <c r="A100" s="1">
        <v>45107</v>
      </c>
      <c r="B100" t="s">
        <v>1</v>
      </c>
      <c r="C100" t="s">
        <v>93</v>
      </c>
      <c r="D100" t="s">
        <v>292</v>
      </c>
      <c r="E100" t="s">
        <v>291</v>
      </c>
      <c r="F100" s="3">
        <v>3535</v>
      </c>
      <c r="G100" s="3">
        <v>3089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>
        <v>1973</v>
      </c>
      <c r="AQ100" s="3">
        <v>2694</v>
      </c>
      <c r="AR100" s="3"/>
      <c r="AS100" s="3">
        <v>1525</v>
      </c>
      <c r="AT100" s="3"/>
      <c r="AU100" s="3"/>
      <c r="AV100" s="3"/>
      <c r="AW100" s="3"/>
      <c r="AX100" s="3"/>
    </row>
    <row r="101" spans="1:50" x14ac:dyDescent="0.35">
      <c r="A101" s="1">
        <v>45107</v>
      </c>
      <c r="B101" t="s">
        <v>1</v>
      </c>
      <c r="C101" t="s">
        <v>90</v>
      </c>
      <c r="D101" t="s">
        <v>294</v>
      </c>
      <c r="E101" t="s">
        <v>293</v>
      </c>
      <c r="F101" s="3">
        <v>14184</v>
      </c>
      <c r="G101" s="3">
        <v>13452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>
        <v>4208</v>
      </c>
      <c r="AM101" s="3"/>
      <c r="AN101" s="3"/>
      <c r="AO101" s="3"/>
      <c r="AP101" s="3">
        <v>11097</v>
      </c>
      <c r="AQ101" s="3"/>
      <c r="AR101" s="3"/>
      <c r="AS101" s="3">
        <v>4852</v>
      </c>
      <c r="AT101" s="3"/>
      <c r="AU101" s="3"/>
      <c r="AV101" s="3"/>
      <c r="AW101" s="3"/>
      <c r="AX101" s="3"/>
    </row>
    <row r="102" spans="1:50" x14ac:dyDescent="0.35">
      <c r="A102" s="1">
        <v>45107</v>
      </c>
      <c r="B102" t="s">
        <v>1</v>
      </c>
      <c r="C102" t="s">
        <v>90</v>
      </c>
      <c r="D102" t="s">
        <v>296</v>
      </c>
      <c r="E102" t="s">
        <v>295</v>
      </c>
      <c r="F102" s="3">
        <v>6583</v>
      </c>
      <c r="G102" s="3">
        <v>5803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>
        <v>5514</v>
      </c>
      <c r="AQ102" s="3"/>
      <c r="AR102" s="3"/>
      <c r="AS102" s="3">
        <v>2574</v>
      </c>
      <c r="AT102" s="3"/>
      <c r="AU102" s="3"/>
      <c r="AV102" s="3"/>
      <c r="AW102" s="3"/>
      <c r="AX102" s="3"/>
    </row>
    <row r="103" spans="1:50" x14ac:dyDescent="0.35">
      <c r="A103" s="1">
        <v>45107</v>
      </c>
      <c r="B103" t="s">
        <v>1</v>
      </c>
      <c r="C103" t="s">
        <v>93</v>
      </c>
      <c r="D103" t="s">
        <v>298</v>
      </c>
      <c r="E103" t="s">
        <v>297</v>
      </c>
      <c r="F103" s="3">
        <v>2460</v>
      </c>
      <c r="G103" s="3">
        <v>1976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>
        <v>1654</v>
      </c>
      <c r="AQ103" s="3">
        <v>1226</v>
      </c>
      <c r="AR103" s="3">
        <v>1</v>
      </c>
      <c r="AS103" s="3">
        <v>352</v>
      </c>
      <c r="AT103" s="3"/>
      <c r="AU103" s="3"/>
      <c r="AV103" s="3"/>
      <c r="AW103" s="3"/>
      <c r="AX103" s="3"/>
    </row>
    <row r="104" spans="1:50" x14ac:dyDescent="0.35">
      <c r="A104" s="1">
        <v>45107</v>
      </c>
      <c r="B104" t="s">
        <v>1</v>
      </c>
      <c r="C104" t="s">
        <v>90</v>
      </c>
      <c r="D104" t="s">
        <v>300</v>
      </c>
      <c r="E104" t="s">
        <v>299</v>
      </c>
      <c r="F104" s="3">
        <v>13948</v>
      </c>
      <c r="G104" s="3">
        <v>13545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>
        <v>182</v>
      </c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>
        <v>10551</v>
      </c>
      <c r="AO104" s="3"/>
      <c r="AP104" s="3">
        <v>10490</v>
      </c>
      <c r="AQ104" s="3">
        <v>31</v>
      </c>
      <c r="AR104" s="3"/>
      <c r="AS104" s="3">
        <v>1368</v>
      </c>
      <c r="AT104" s="3"/>
      <c r="AU104" s="3"/>
      <c r="AV104" s="3"/>
      <c r="AW104" s="3"/>
      <c r="AX104" s="3">
        <v>2880</v>
      </c>
    </row>
    <row r="105" spans="1:50" x14ac:dyDescent="0.35">
      <c r="A105" s="1">
        <v>45107</v>
      </c>
      <c r="B105" t="s">
        <v>1</v>
      </c>
      <c r="C105" t="s">
        <v>90</v>
      </c>
      <c r="D105" t="s">
        <v>302</v>
      </c>
      <c r="E105" t="s">
        <v>301</v>
      </c>
      <c r="F105" s="3">
        <v>2615</v>
      </c>
      <c r="G105" s="3">
        <v>2557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>
        <v>29</v>
      </c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>
        <v>2246</v>
      </c>
      <c r="AO105" s="3"/>
      <c r="AP105" s="3">
        <v>1815</v>
      </c>
      <c r="AQ105" s="3">
        <v>128</v>
      </c>
      <c r="AR105" s="3"/>
      <c r="AS105" s="3">
        <v>286</v>
      </c>
      <c r="AT105" s="3"/>
      <c r="AU105" s="3"/>
      <c r="AV105" s="3"/>
      <c r="AW105" s="3"/>
      <c r="AX105" s="3"/>
    </row>
    <row r="106" spans="1:50" x14ac:dyDescent="0.35">
      <c r="A106" s="1">
        <v>45107</v>
      </c>
      <c r="B106" t="s">
        <v>1</v>
      </c>
      <c r="C106" t="s">
        <v>93</v>
      </c>
      <c r="D106" t="s">
        <v>304</v>
      </c>
      <c r="E106" t="s">
        <v>303</v>
      </c>
      <c r="F106" s="3">
        <v>477</v>
      </c>
      <c r="G106" s="3">
        <v>477</v>
      </c>
      <c r="H106" s="3"/>
      <c r="I106" s="3"/>
      <c r="J106" s="3"/>
      <c r="K106" s="3"/>
      <c r="L106" s="3"/>
      <c r="M106" s="3"/>
      <c r="N106" s="3"/>
      <c r="O106" s="3"/>
      <c r="P106" s="3"/>
      <c r="Q106" s="3">
        <v>477</v>
      </c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>
        <v>243</v>
      </c>
      <c r="AF106" s="3"/>
      <c r="AG106" s="3"/>
      <c r="AH106" s="3"/>
      <c r="AI106" s="3">
        <v>395</v>
      </c>
      <c r="AJ106" s="3"/>
      <c r="AK106" s="3"/>
      <c r="AL106" s="3"/>
      <c r="AM106" s="3"/>
      <c r="AN106" s="3">
        <v>94</v>
      </c>
      <c r="AO106" s="3"/>
      <c r="AP106" s="3">
        <v>246</v>
      </c>
      <c r="AQ106" s="3">
        <v>467</v>
      </c>
      <c r="AR106" s="3"/>
      <c r="AS106" s="3">
        <v>129</v>
      </c>
      <c r="AT106" s="3"/>
      <c r="AU106" s="3"/>
      <c r="AV106" s="3"/>
      <c r="AW106" s="3">
        <v>125</v>
      </c>
      <c r="AX106" s="3"/>
    </row>
    <row r="107" spans="1:50" x14ac:dyDescent="0.35">
      <c r="A107" s="1">
        <v>45107</v>
      </c>
      <c r="B107" t="s">
        <v>1</v>
      </c>
      <c r="C107" t="s">
        <v>106</v>
      </c>
      <c r="D107" t="s">
        <v>306</v>
      </c>
      <c r="E107" t="s">
        <v>305</v>
      </c>
      <c r="F107" s="3">
        <v>2957</v>
      </c>
      <c r="G107" s="3">
        <v>2952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>
        <v>1</v>
      </c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>
        <v>926</v>
      </c>
      <c r="AO107" s="3"/>
      <c r="AP107" s="3">
        <v>723</v>
      </c>
      <c r="AQ107" s="3">
        <v>2753</v>
      </c>
      <c r="AR107" s="3"/>
      <c r="AS107" s="3">
        <v>400</v>
      </c>
      <c r="AT107" s="3"/>
      <c r="AU107" s="3"/>
      <c r="AV107" s="3"/>
      <c r="AW107" s="3"/>
      <c r="AX107" s="3">
        <v>2929</v>
      </c>
    </row>
    <row r="108" spans="1:50" x14ac:dyDescent="0.35">
      <c r="A108" s="1">
        <v>45107</v>
      </c>
      <c r="B108" t="s">
        <v>1</v>
      </c>
      <c r="C108" t="s">
        <v>93</v>
      </c>
      <c r="D108" t="s">
        <v>308</v>
      </c>
      <c r="E108" t="s">
        <v>307</v>
      </c>
      <c r="F108" s="3">
        <v>10749</v>
      </c>
      <c r="G108" s="3">
        <v>5118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>
        <v>4330</v>
      </c>
      <c r="AQ108" s="3"/>
      <c r="AR108" s="3"/>
      <c r="AS108" s="3">
        <v>1496</v>
      </c>
      <c r="AT108" s="3"/>
      <c r="AU108" s="3"/>
      <c r="AV108" s="3"/>
      <c r="AW108" s="3"/>
      <c r="AX108" s="3"/>
    </row>
    <row r="109" spans="1:50" x14ac:dyDescent="0.35">
      <c r="A109" s="1">
        <v>45107</v>
      </c>
      <c r="B109" t="s">
        <v>1</v>
      </c>
      <c r="C109" t="s">
        <v>93</v>
      </c>
      <c r="D109" t="s">
        <v>310</v>
      </c>
      <c r="E109" t="s">
        <v>309</v>
      </c>
      <c r="F109" s="3">
        <v>535</v>
      </c>
      <c r="G109" s="3">
        <v>27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>
        <v>2</v>
      </c>
      <c r="AQ109" s="3"/>
      <c r="AR109" s="3"/>
      <c r="AS109" s="3">
        <v>25</v>
      </c>
      <c r="AT109" s="3"/>
      <c r="AU109" s="3"/>
      <c r="AV109" s="3"/>
      <c r="AW109" s="3"/>
      <c r="AX109" s="3"/>
    </row>
    <row r="110" spans="1:50" x14ac:dyDescent="0.35">
      <c r="A110" s="1">
        <v>45107</v>
      </c>
      <c r="B110" t="s">
        <v>1</v>
      </c>
      <c r="C110" t="s">
        <v>90</v>
      </c>
      <c r="D110" t="s">
        <v>312</v>
      </c>
      <c r="E110" t="s">
        <v>311</v>
      </c>
      <c r="F110" s="3">
        <v>1464</v>
      </c>
      <c r="G110" s="3">
        <v>872</v>
      </c>
      <c r="H110" s="3"/>
      <c r="I110" s="3"/>
      <c r="J110" s="3"/>
      <c r="K110" s="3"/>
      <c r="L110" s="3"/>
      <c r="M110" s="3"/>
      <c r="N110" s="3"/>
      <c r="O110" s="3"/>
      <c r="P110" s="3"/>
      <c r="Q110" s="3">
        <v>248</v>
      </c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>
        <v>767</v>
      </c>
      <c r="AO110" s="3"/>
      <c r="AP110" s="3">
        <v>259</v>
      </c>
      <c r="AQ110" s="3"/>
      <c r="AR110" s="3"/>
      <c r="AS110" s="3">
        <v>241</v>
      </c>
      <c r="AT110" s="3"/>
      <c r="AU110" s="3"/>
      <c r="AV110" s="3"/>
      <c r="AW110" s="3"/>
      <c r="AX110" s="3"/>
    </row>
    <row r="111" spans="1:50" x14ac:dyDescent="0.35">
      <c r="A111" s="1">
        <v>45107</v>
      </c>
      <c r="B111" t="s">
        <v>1</v>
      </c>
      <c r="C111" t="s">
        <v>90</v>
      </c>
      <c r="D111" t="s">
        <v>314</v>
      </c>
      <c r="E111" t="s">
        <v>313</v>
      </c>
      <c r="F111" s="3">
        <v>2962</v>
      </c>
      <c r="G111" s="3">
        <v>2403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>
        <v>1230</v>
      </c>
      <c r="AQ111" s="3">
        <v>1960</v>
      </c>
      <c r="AR111" s="3">
        <v>1</v>
      </c>
      <c r="AS111" s="3">
        <v>368</v>
      </c>
      <c r="AT111" s="3"/>
      <c r="AU111" s="3"/>
      <c r="AV111" s="3"/>
      <c r="AW111" s="3"/>
      <c r="AX111" s="3"/>
    </row>
    <row r="112" spans="1:50" x14ac:dyDescent="0.35">
      <c r="A112" s="1">
        <v>45107</v>
      </c>
      <c r="B112" t="s">
        <v>1</v>
      </c>
      <c r="C112" t="s">
        <v>93</v>
      </c>
      <c r="D112" t="s">
        <v>316</v>
      </c>
      <c r="E112" t="s">
        <v>315</v>
      </c>
      <c r="F112" s="3">
        <v>654</v>
      </c>
      <c r="G112" s="3">
        <v>98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>
        <v>22</v>
      </c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>
        <v>20</v>
      </c>
      <c r="AQ112" s="3"/>
      <c r="AR112" s="3"/>
      <c r="AS112" s="3">
        <v>61</v>
      </c>
      <c r="AT112" s="3"/>
      <c r="AU112" s="3"/>
      <c r="AV112" s="3"/>
      <c r="AW112" s="3"/>
      <c r="AX112" s="3"/>
    </row>
    <row r="113" spans="1:50" x14ac:dyDescent="0.35">
      <c r="A113" s="1">
        <v>45107</v>
      </c>
      <c r="B113" t="s">
        <v>1</v>
      </c>
      <c r="C113" t="s">
        <v>90</v>
      </c>
      <c r="D113" t="s">
        <v>318</v>
      </c>
      <c r="E113" t="s">
        <v>317</v>
      </c>
      <c r="F113" s="3">
        <v>2673</v>
      </c>
      <c r="G113" s="3">
        <v>2665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>
        <v>1711</v>
      </c>
      <c r="Y113" s="3"/>
      <c r="Z113" s="3"/>
      <c r="AA113" s="3"/>
      <c r="AB113" s="3"/>
      <c r="AC113" s="3"/>
      <c r="AD113" s="3"/>
      <c r="AE113" s="3"/>
      <c r="AF113" s="3">
        <v>2282</v>
      </c>
      <c r="AG113" s="3"/>
      <c r="AH113" s="3"/>
      <c r="AI113" s="3"/>
      <c r="AJ113" s="3"/>
      <c r="AK113" s="3"/>
      <c r="AL113" s="3"/>
      <c r="AM113" s="3"/>
      <c r="AN113" s="3"/>
      <c r="AO113" s="3"/>
      <c r="AP113" s="3">
        <v>1999</v>
      </c>
      <c r="AQ113" s="3"/>
      <c r="AR113" s="3"/>
      <c r="AS113" s="3">
        <v>150</v>
      </c>
      <c r="AT113" s="3"/>
      <c r="AU113" s="3">
        <v>2602</v>
      </c>
      <c r="AV113" s="3"/>
      <c r="AW113" s="3"/>
      <c r="AX113" s="3">
        <v>2624</v>
      </c>
    </row>
    <row r="114" spans="1:50" x14ac:dyDescent="0.35">
      <c r="A114" s="1">
        <v>45107</v>
      </c>
      <c r="B114" t="s">
        <v>1</v>
      </c>
      <c r="C114" t="s">
        <v>93</v>
      </c>
      <c r="D114" t="s">
        <v>320</v>
      </c>
      <c r="E114" t="s">
        <v>319</v>
      </c>
      <c r="F114" s="3">
        <v>5695</v>
      </c>
      <c r="G114" s="3">
        <v>5075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>
        <v>4803</v>
      </c>
      <c r="AQ114" s="3">
        <v>2279</v>
      </c>
      <c r="AR114" s="3"/>
      <c r="AS114" s="3">
        <v>175</v>
      </c>
      <c r="AT114" s="3"/>
      <c r="AU114" s="3"/>
      <c r="AV114" s="3"/>
      <c r="AW114" s="3"/>
      <c r="AX114" s="3"/>
    </row>
    <row r="115" spans="1:50" x14ac:dyDescent="0.35">
      <c r="A115" s="1">
        <v>45107</v>
      </c>
      <c r="B115" t="s">
        <v>1</v>
      </c>
      <c r="C115" t="s">
        <v>90</v>
      </c>
      <c r="D115" t="s">
        <v>322</v>
      </c>
      <c r="E115" t="s">
        <v>321</v>
      </c>
      <c r="F115" s="3">
        <v>6362</v>
      </c>
      <c r="G115" s="3">
        <v>4765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>
        <v>3891</v>
      </c>
      <c r="AQ115" s="3">
        <v>3275</v>
      </c>
      <c r="AR115" s="3"/>
      <c r="AS115" s="3">
        <v>560</v>
      </c>
      <c r="AT115" s="3"/>
      <c r="AU115" s="3"/>
      <c r="AV115" s="3"/>
      <c r="AW115" s="3"/>
      <c r="AX115" s="3"/>
    </row>
    <row r="116" spans="1:50" x14ac:dyDescent="0.35">
      <c r="A116" s="1">
        <v>45107</v>
      </c>
      <c r="B116" t="s">
        <v>1</v>
      </c>
      <c r="C116" t="s">
        <v>93</v>
      </c>
      <c r="D116" t="s">
        <v>324</v>
      </c>
      <c r="E116" t="s">
        <v>323</v>
      </c>
      <c r="F116" s="3">
        <v>448</v>
      </c>
      <c r="G116" s="3">
        <v>369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>
        <v>306</v>
      </c>
      <c r="AQ116" s="3">
        <v>65</v>
      </c>
      <c r="AR116" s="3"/>
      <c r="AS116" s="3">
        <v>91</v>
      </c>
      <c r="AT116" s="3"/>
      <c r="AU116" s="3"/>
      <c r="AV116" s="3"/>
      <c r="AW116" s="3"/>
      <c r="AX116" s="3"/>
    </row>
    <row r="117" spans="1:50" x14ac:dyDescent="0.35">
      <c r="A117" s="1">
        <v>45107</v>
      </c>
      <c r="B117" t="s">
        <v>1</v>
      </c>
      <c r="C117" t="s">
        <v>93</v>
      </c>
      <c r="D117" t="s">
        <v>326</v>
      </c>
      <c r="E117" t="s">
        <v>325</v>
      </c>
      <c r="F117" s="3">
        <v>974</v>
      </c>
      <c r="G117" s="3">
        <v>766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>
        <v>202</v>
      </c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>
        <v>590</v>
      </c>
      <c r="AQ117" s="3"/>
      <c r="AR117" s="3"/>
      <c r="AS117" s="3">
        <v>264</v>
      </c>
      <c r="AT117" s="3"/>
      <c r="AU117" s="3"/>
      <c r="AV117" s="3"/>
      <c r="AW117" s="3"/>
      <c r="AX117" s="3">
        <v>12</v>
      </c>
    </row>
    <row r="118" spans="1:50" x14ac:dyDescent="0.35">
      <c r="A118" s="1">
        <v>45107</v>
      </c>
      <c r="B118" t="s">
        <v>1</v>
      </c>
      <c r="C118" t="s">
        <v>90</v>
      </c>
      <c r="D118" t="s">
        <v>328</v>
      </c>
      <c r="E118" t="s">
        <v>327</v>
      </c>
      <c r="F118" s="3">
        <v>32538</v>
      </c>
      <c r="G118" s="3">
        <v>22430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>
        <v>20610</v>
      </c>
      <c r="AQ118" s="3"/>
      <c r="AR118" s="3"/>
      <c r="AS118" s="3">
        <v>5092</v>
      </c>
      <c r="AT118" s="3"/>
      <c r="AU118" s="3"/>
      <c r="AV118" s="3"/>
      <c r="AW118" s="3"/>
      <c r="AX118" s="3"/>
    </row>
    <row r="119" spans="1:50" x14ac:dyDescent="0.35">
      <c r="A119" s="1">
        <v>45107</v>
      </c>
      <c r="B119" t="s">
        <v>1</v>
      </c>
      <c r="C119" t="s">
        <v>90</v>
      </c>
      <c r="D119" t="s">
        <v>330</v>
      </c>
      <c r="E119" t="s">
        <v>329</v>
      </c>
      <c r="F119" s="3">
        <v>7139</v>
      </c>
      <c r="G119" s="3">
        <v>5565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>
        <v>5431</v>
      </c>
      <c r="AQ119" s="3"/>
      <c r="AR119" s="3"/>
      <c r="AS119" s="3">
        <v>293</v>
      </c>
      <c r="AT119" s="3"/>
      <c r="AU119" s="3"/>
      <c r="AV119" s="3"/>
      <c r="AW119" s="3"/>
      <c r="AX119" s="3"/>
    </row>
    <row r="120" spans="1:50" x14ac:dyDescent="0.35">
      <c r="A120" s="1">
        <v>45107</v>
      </c>
      <c r="B120" t="s">
        <v>1</v>
      </c>
      <c r="C120" t="s">
        <v>90</v>
      </c>
      <c r="D120" t="s">
        <v>332</v>
      </c>
      <c r="E120" t="s">
        <v>331</v>
      </c>
      <c r="F120" s="3">
        <v>7382</v>
      </c>
      <c r="G120" s="3">
        <v>6852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>
        <v>6168</v>
      </c>
      <c r="AH120" s="3"/>
      <c r="AI120" s="3"/>
      <c r="AJ120" s="3"/>
      <c r="AK120" s="3"/>
      <c r="AL120" s="3"/>
      <c r="AM120" s="3"/>
      <c r="AN120" s="3">
        <v>687</v>
      </c>
      <c r="AO120" s="3">
        <v>6264</v>
      </c>
      <c r="AP120" s="3">
        <v>418</v>
      </c>
      <c r="AQ120" s="3"/>
      <c r="AR120" s="3"/>
      <c r="AS120" s="3">
        <v>887</v>
      </c>
      <c r="AT120" s="3"/>
      <c r="AU120" s="3"/>
      <c r="AV120" s="3"/>
      <c r="AW120" s="3"/>
      <c r="AX120" s="3"/>
    </row>
    <row r="121" spans="1:50" x14ac:dyDescent="0.35">
      <c r="A121" s="1">
        <v>45107</v>
      </c>
      <c r="B121" t="s">
        <v>1</v>
      </c>
      <c r="C121" t="s">
        <v>90</v>
      </c>
      <c r="D121" t="s">
        <v>334</v>
      </c>
      <c r="E121" t="s">
        <v>333</v>
      </c>
      <c r="F121" s="3">
        <v>59533</v>
      </c>
      <c r="G121" s="3">
        <v>42900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>
        <v>2</v>
      </c>
      <c r="AO121" s="3"/>
      <c r="AP121" s="3">
        <v>39327</v>
      </c>
      <c r="AQ121" s="3"/>
      <c r="AR121" s="3"/>
      <c r="AS121" s="3">
        <v>14831</v>
      </c>
      <c r="AT121" s="3"/>
      <c r="AU121" s="3"/>
      <c r="AV121" s="3"/>
      <c r="AW121" s="3"/>
      <c r="AX121" s="3"/>
    </row>
    <row r="122" spans="1:50" x14ac:dyDescent="0.35">
      <c r="A122" s="1">
        <v>45107</v>
      </c>
      <c r="B122" t="s">
        <v>1</v>
      </c>
      <c r="C122" t="s">
        <v>93</v>
      </c>
      <c r="D122" t="s">
        <v>336</v>
      </c>
      <c r="E122" t="s">
        <v>335</v>
      </c>
      <c r="F122" s="3">
        <v>8506</v>
      </c>
      <c r="G122" s="3">
        <v>7206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>
        <v>6870</v>
      </c>
      <c r="AQ122" s="3"/>
      <c r="AR122" s="3"/>
      <c r="AS122" s="3">
        <v>2982</v>
      </c>
      <c r="AT122" s="3"/>
      <c r="AU122" s="3"/>
      <c r="AV122" s="3"/>
      <c r="AW122" s="3"/>
      <c r="AX122" s="3"/>
    </row>
    <row r="123" spans="1:50" x14ac:dyDescent="0.35">
      <c r="A123" s="1">
        <v>45107</v>
      </c>
      <c r="B123" t="s">
        <v>1</v>
      </c>
      <c r="C123" t="s">
        <v>90</v>
      </c>
      <c r="D123" t="s">
        <v>338</v>
      </c>
      <c r="E123" t="s">
        <v>337</v>
      </c>
      <c r="F123" s="3">
        <v>2322</v>
      </c>
      <c r="G123" s="3">
        <v>2127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>
        <v>2059</v>
      </c>
      <c r="AH123" s="3"/>
      <c r="AI123" s="3"/>
      <c r="AJ123" s="3"/>
      <c r="AK123" s="3"/>
      <c r="AL123" s="3"/>
      <c r="AM123" s="3"/>
      <c r="AN123" s="3"/>
      <c r="AO123" s="3">
        <v>1643</v>
      </c>
      <c r="AP123" s="3">
        <v>623</v>
      </c>
      <c r="AQ123" s="3"/>
      <c r="AR123" s="3"/>
      <c r="AS123" s="3">
        <v>306</v>
      </c>
      <c r="AT123" s="3"/>
      <c r="AU123" s="3"/>
      <c r="AV123" s="3"/>
      <c r="AW123" s="3"/>
      <c r="AX123" s="3"/>
    </row>
    <row r="124" spans="1:50" x14ac:dyDescent="0.35">
      <c r="A124" s="1">
        <v>45107</v>
      </c>
      <c r="B124" t="s">
        <v>1</v>
      </c>
      <c r="C124" t="s">
        <v>90</v>
      </c>
      <c r="D124" t="s">
        <v>340</v>
      </c>
      <c r="E124" t="s">
        <v>339</v>
      </c>
      <c r="F124" s="3">
        <v>5021</v>
      </c>
      <c r="G124" s="3">
        <v>5008</v>
      </c>
      <c r="H124" s="3"/>
      <c r="I124" s="3"/>
      <c r="J124" s="3"/>
      <c r="K124" s="3"/>
      <c r="L124" s="3"/>
      <c r="M124" s="3"/>
      <c r="N124" s="3"/>
      <c r="O124" s="3"/>
      <c r="P124" s="3"/>
      <c r="Q124" s="3">
        <v>4798</v>
      </c>
      <c r="R124" s="3"/>
      <c r="S124" s="3"/>
      <c r="T124" s="3"/>
      <c r="U124" s="3"/>
      <c r="V124" s="3"/>
      <c r="W124" s="3"/>
      <c r="X124" s="3"/>
      <c r="Y124" s="3">
        <v>65</v>
      </c>
      <c r="Z124" s="3"/>
      <c r="AA124" s="3"/>
      <c r="AB124" s="3"/>
      <c r="AC124" s="3"/>
      <c r="AD124" s="3"/>
      <c r="AE124" s="3">
        <v>8</v>
      </c>
      <c r="AF124" s="3"/>
      <c r="AG124" s="3"/>
      <c r="AH124" s="3"/>
      <c r="AI124" s="3"/>
      <c r="AJ124" s="3"/>
      <c r="AK124" s="3"/>
      <c r="AL124" s="3"/>
      <c r="AM124" s="3"/>
      <c r="AN124" s="3">
        <v>3865</v>
      </c>
      <c r="AO124" s="3"/>
      <c r="AP124" s="3">
        <v>3280</v>
      </c>
      <c r="AQ124" s="3">
        <v>185</v>
      </c>
      <c r="AR124" s="3"/>
      <c r="AS124" s="3">
        <v>657</v>
      </c>
      <c r="AT124" s="3"/>
      <c r="AU124" s="3"/>
      <c r="AV124" s="3"/>
      <c r="AW124" s="3"/>
      <c r="AX124" s="3">
        <v>4882</v>
      </c>
    </row>
    <row r="125" spans="1:50" x14ac:dyDescent="0.35">
      <c r="A125" s="1">
        <v>45107</v>
      </c>
      <c r="B125" t="s">
        <v>1</v>
      </c>
      <c r="C125" t="s">
        <v>90</v>
      </c>
      <c r="D125" t="s">
        <v>342</v>
      </c>
      <c r="E125" t="s">
        <v>341</v>
      </c>
      <c r="F125" s="3">
        <v>26433</v>
      </c>
      <c r="G125" s="3">
        <v>26427</v>
      </c>
      <c r="H125" s="3"/>
      <c r="I125" s="3"/>
      <c r="J125" s="3"/>
      <c r="K125" s="3"/>
      <c r="L125" s="3"/>
      <c r="M125" s="3">
        <v>14724</v>
      </c>
      <c r="N125" s="3"/>
      <c r="O125" s="3"/>
      <c r="P125" s="3"/>
      <c r="Q125" s="3">
        <v>26336</v>
      </c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>
        <v>25436</v>
      </c>
      <c r="AF125" s="3"/>
      <c r="AG125" s="3"/>
      <c r="AH125" s="3"/>
      <c r="AI125" s="3">
        <v>5059</v>
      </c>
      <c r="AJ125" s="3"/>
      <c r="AK125" s="3"/>
      <c r="AL125" s="3"/>
      <c r="AM125" s="3"/>
      <c r="AN125" s="3">
        <v>13880</v>
      </c>
      <c r="AO125" s="3"/>
      <c r="AP125" s="3">
        <v>13990</v>
      </c>
      <c r="AQ125" s="3">
        <v>24517</v>
      </c>
      <c r="AR125" s="3"/>
      <c r="AS125" s="3">
        <v>2561</v>
      </c>
      <c r="AT125" s="3"/>
      <c r="AU125" s="3"/>
      <c r="AV125" s="3"/>
      <c r="AW125" s="3">
        <v>25276</v>
      </c>
      <c r="AX125" s="3"/>
    </row>
    <row r="126" spans="1:50" x14ac:dyDescent="0.35">
      <c r="A126" s="1">
        <v>45107</v>
      </c>
      <c r="B126" t="s">
        <v>1</v>
      </c>
      <c r="C126" t="s">
        <v>106</v>
      </c>
      <c r="D126" t="s">
        <v>344</v>
      </c>
      <c r="E126" t="s">
        <v>343</v>
      </c>
      <c r="F126" s="3">
        <v>135</v>
      </c>
      <c r="G126" s="3">
        <v>135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>
        <v>121</v>
      </c>
      <c r="AF126" s="3"/>
      <c r="AG126" s="3"/>
      <c r="AH126" s="3"/>
      <c r="AI126" s="3"/>
      <c r="AJ126" s="3"/>
      <c r="AK126" s="3"/>
      <c r="AL126" s="3"/>
      <c r="AM126" s="3"/>
      <c r="AN126" s="3">
        <v>94</v>
      </c>
      <c r="AO126" s="3"/>
      <c r="AP126" s="3">
        <v>11</v>
      </c>
      <c r="AQ126" s="3">
        <v>127</v>
      </c>
      <c r="AR126" s="3"/>
      <c r="AS126" s="3">
        <v>51</v>
      </c>
      <c r="AT126" s="3"/>
      <c r="AU126" s="3"/>
      <c r="AV126" s="3"/>
      <c r="AW126" s="3"/>
      <c r="AX126" s="3"/>
    </row>
    <row r="127" spans="1:50" x14ac:dyDescent="0.35">
      <c r="A127" s="1">
        <v>45107</v>
      </c>
      <c r="B127" t="s">
        <v>1</v>
      </c>
      <c r="C127" t="s">
        <v>93</v>
      </c>
      <c r="D127" t="s">
        <v>346</v>
      </c>
      <c r="E127" t="s">
        <v>345</v>
      </c>
      <c r="F127" s="3">
        <v>1377</v>
      </c>
      <c r="G127" s="3">
        <v>1057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>
        <v>4</v>
      </c>
      <c r="AQ127" s="3">
        <v>991</v>
      </c>
      <c r="AR127" s="3"/>
      <c r="AS127" s="3">
        <v>224</v>
      </c>
      <c r="AT127" s="3"/>
      <c r="AU127" s="3"/>
      <c r="AV127" s="3"/>
      <c r="AW127" s="3"/>
      <c r="AX127" s="3"/>
    </row>
    <row r="128" spans="1:50" x14ac:dyDescent="0.35">
      <c r="A128" s="1">
        <v>45107</v>
      </c>
      <c r="B128" t="s">
        <v>1</v>
      </c>
      <c r="C128" t="s">
        <v>93</v>
      </c>
      <c r="D128" t="s">
        <v>348</v>
      </c>
      <c r="E128" t="s">
        <v>347</v>
      </c>
      <c r="F128" s="3">
        <v>1749</v>
      </c>
      <c r="G128" s="3">
        <v>1459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>
        <v>1264</v>
      </c>
      <c r="AQ128" s="3">
        <v>714</v>
      </c>
      <c r="AR128" s="3"/>
      <c r="AS128" s="3">
        <v>127</v>
      </c>
      <c r="AT128" s="3"/>
      <c r="AU128" s="3"/>
      <c r="AV128" s="3"/>
      <c r="AW128" s="3"/>
      <c r="AX128" s="3"/>
    </row>
    <row r="129" spans="1:50" x14ac:dyDescent="0.35">
      <c r="A129" s="1">
        <v>45107</v>
      </c>
      <c r="B129" t="s">
        <v>1</v>
      </c>
      <c r="C129" t="s">
        <v>93</v>
      </c>
      <c r="D129" t="s">
        <v>350</v>
      </c>
      <c r="E129" t="s">
        <v>349</v>
      </c>
      <c r="F129" s="3">
        <v>994</v>
      </c>
      <c r="G129" s="3">
        <v>814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>
        <v>377</v>
      </c>
      <c r="AQ129" s="3">
        <v>740</v>
      </c>
      <c r="AR129" s="3"/>
      <c r="AS129" s="3">
        <v>1</v>
      </c>
      <c r="AT129" s="3"/>
      <c r="AU129" s="3"/>
      <c r="AV129" s="3"/>
      <c r="AW129" s="3"/>
      <c r="AX129" s="3"/>
    </row>
    <row r="130" spans="1:50" x14ac:dyDescent="0.35">
      <c r="A130" s="1">
        <v>45107</v>
      </c>
      <c r="B130" t="s">
        <v>1</v>
      </c>
      <c r="C130" t="s">
        <v>93</v>
      </c>
      <c r="D130" t="s">
        <v>352</v>
      </c>
      <c r="E130" t="s">
        <v>351</v>
      </c>
      <c r="F130" s="3">
        <v>403</v>
      </c>
      <c r="G130" s="3">
        <v>279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>
        <v>267</v>
      </c>
      <c r="AQ130" s="3">
        <v>65</v>
      </c>
      <c r="AR130" s="3"/>
      <c r="AS130" s="3"/>
      <c r="AT130" s="3"/>
      <c r="AU130" s="3"/>
      <c r="AV130" s="3">
        <v>34</v>
      </c>
      <c r="AW130" s="3"/>
      <c r="AX130" s="3"/>
    </row>
    <row r="131" spans="1:50" x14ac:dyDescent="0.35">
      <c r="A131" s="1">
        <v>45107</v>
      </c>
      <c r="B131" t="s">
        <v>1</v>
      </c>
      <c r="C131" t="s">
        <v>106</v>
      </c>
      <c r="D131" t="s">
        <v>354</v>
      </c>
      <c r="E131" t="s">
        <v>353</v>
      </c>
      <c r="F131" s="3">
        <v>14811</v>
      </c>
      <c r="G131" s="3">
        <v>11504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>
        <v>10647</v>
      </c>
      <c r="AQ131" s="3"/>
      <c r="AR131" s="3"/>
      <c r="AS131" s="3">
        <v>4054</v>
      </c>
      <c r="AT131" s="3"/>
      <c r="AU131" s="3"/>
      <c r="AV131" s="3"/>
      <c r="AW131" s="3"/>
      <c r="AX131" s="3"/>
    </row>
    <row r="132" spans="1:50" x14ac:dyDescent="0.35">
      <c r="A132" s="1">
        <v>45107</v>
      </c>
      <c r="B132" t="s">
        <v>1</v>
      </c>
      <c r="C132" t="s">
        <v>90</v>
      </c>
      <c r="D132" t="s">
        <v>356</v>
      </c>
      <c r="E132" t="s">
        <v>355</v>
      </c>
      <c r="F132" s="3">
        <v>1590</v>
      </c>
      <c r="G132" s="3">
        <v>1318</v>
      </c>
      <c r="H132" s="3"/>
      <c r="I132" s="3"/>
      <c r="J132" s="3"/>
      <c r="K132" s="3"/>
      <c r="L132" s="3"/>
      <c r="M132" s="3">
        <v>662</v>
      </c>
      <c r="N132" s="3"/>
      <c r="O132" s="3"/>
      <c r="P132" s="3"/>
      <c r="Q132" s="3"/>
      <c r="R132" s="3">
        <v>922</v>
      </c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>
        <v>515</v>
      </c>
      <c r="AQ132" s="3"/>
      <c r="AR132" s="3"/>
      <c r="AS132" s="3">
        <v>340</v>
      </c>
      <c r="AT132" s="3"/>
      <c r="AU132" s="3"/>
      <c r="AV132" s="3"/>
      <c r="AW132" s="3"/>
      <c r="AX132" s="3"/>
    </row>
    <row r="133" spans="1:50" x14ac:dyDescent="0.35">
      <c r="A133" s="1">
        <v>45107</v>
      </c>
      <c r="B133" t="s">
        <v>1</v>
      </c>
      <c r="C133" t="s">
        <v>106</v>
      </c>
      <c r="D133" t="s">
        <v>358</v>
      </c>
      <c r="E133" t="s">
        <v>357</v>
      </c>
      <c r="F133" s="3">
        <v>3841</v>
      </c>
      <c r="G133" s="3">
        <v>3837</v>
      </c>
      <c r="H133" s="3"/>
      <c r="I133" s="3">
        <v>1743</v>
      </c>
      <c r="J133" s="3">
        <v>1615</v>
      </c>
      <c r="K133" s="3"/>
      <c r="L133" s="3"/>
      <c r="M133" s="3"/>
      <c r="N133" s="3"/>
      <c r="O133" s="3"/>
      <c r="P133" s="3"/>
      <c r="Q133" s="3">
        <v>54</v>
      </c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>
        <v>3763</v>
      </c>
      <c r="AF133" s="3"/>
      <c r="AG133" s="3"/>
      <c r="AH133" s="3"/>
      <c r="AI133" s="3"/>
      <c r="AJ133" s="3"/>
      <c r="AK133" s="3"/>
      <c r="AL133" s="3"/>
      <c r="AM133" s="3"/>
      <c r="AN133" s="3">
        <v>3655</v>
      </c>
      <c r="AO133" s="3"/>
      <c r="AP133" s="3">
        <v>145</v>
      </c>
      <c r="AQ133" s="3">
        <v>3821</v>
      </c>
      <c r="AR133" s="3"/>
      <c r="AS133" s="3">
        <v>2305</v>
      </c>
      <c r="AT133" s="3"/>
      <c r="AU133" s="3"/>
      <c r="AV133" s="3"/>
      <c r="AW133" s="3">
        <v>4</v>
      </c>
      <c r="AX133" s="3"/>
    </row>
    <row r="134" spans="1:50" x14ac:dyDescent="0.35">
      <c r="A134" s="1">
        <v>45107</v>
      </c>
      <c r="B134" t="s">
        <v>1</v>
      </c>
      <c r="C134" t="s">
        <v>90</v>
      </c>
      <c r="D134" t="s">
        <v>360</v>
      </c>
      <c r="E134" t="s">
        <v>359</v>
      </c>
      <c r="F134" s="3">
        <v>14921</v>
      </c>
      <c r="G134" s="3">
        <v>11245</v>
      </c>
      <c r="H134" s="3"/>
      <c r="I134" s="3"/>
      <c r="J134" s="3"/>
      <c r="K134" s="3"/>
      <c r="L134" s="3"/>
      <c r="M134" s="3"/>
      <c r="N134" s="3">
        <v>332</v>
      </c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>
        <v>2066</v>
      </c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>
        <v>9504</v>
      </c>
      <c r="AQ134" s="3"/>
      <c r="AR134" s="3"/>
      <c r="AS134" s="3">
        <v>3522</v>
      </c>
      <c r="AT134" s="3"/>
      <c r="AU134" s="3"/>
      <c r="AV134" s="3"/>
      <c r="AW134" s="3"/>
      <c r="AX134" s="3"/>
    </row>
    <row r="135" spans="1:50" x14ac:dyDescent="0.35">
      <c r="A135" s="1">
        <v>45107</v>
      </c>
      <c r="B135" t="s">
        <v>1</v>
      </c>
      <c r="C135" t="s">
        <v>90</v>
      </c>
      <c r="D135" t="s">
        <v>362</v>
      </c>
      <c r="E135" t="s">
        <v>361</v>
      </c>
      <c r="F135" s="3">
        <v>2759</v>
      </c>
      <c r="G135" s="3">
        <v>2432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>
        <v>2333</v>
      </c>
      <c r="AQ135" s="3"/>
      <c r="AR135" s="3"/>
      <c r="AS135" s="3">
        <v>271</v>
      </c>
      <c r="AT135" s="3"/>
      <c r="AU135" s="3"/>
      <c r="AV135" s="3"/>
      <c r="AW135" s="3"/>
      <c r="AX135" s="3"/>
    </row>
    <row r="136" spans="1:50" x14ac:dyDescent="0.35">
      <c r="A136" s="1">
        <v>45107</v>
      </c>
      <c r="B136" t="s">
        <v>1</v>
      </c>
      <c r="C136" t="s">
        <v>90</v>
      </c>
      <c r="D136" t="s">
        <v>364</v>
      </c>
      <c r="E136" t="s">
        <v>363</v>
      </c>
      <c r="F136" s="3">
        <v>14150</v>
      </c>
      <c r="G136" s="3">
        <v>10400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>
        <v>10058</v>
      </c>
      <c r="AQ136" s="3"/>
      <c r="AR136" s="3"/>
      <c r="AS136" s="3">
        <v>2213</v>
      </c>
      <c r="AT136" s="3"/>
      <c r="AU136" s="3"/>
      <c r="AV136" s="3"/>
      <c r="AW136" s="3"/>
      <c r="AX136" s="3"/>
    </row>
    <row r="137" spans="1:50" x14ac:dyDescent="0.35">
      <c r="A137" s="1">
        <v>45107</v>
      </c>
      <c r="B137" t="s">
        <v>1</v>
      </c>
      <c r="C137" t="s">
        <v>90</v>
      </c>
      <c r="D137" t="s">
        <v>366</v>
      </c>
      <c r="E137" t="s">
        <v>365</v>
      </c>
      <c r="F137" s="3">
        <v>976</v>
      </c>
      <c r="G137" s="3">
        <v>827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>
        <v>1</v>
      </c>
      <c r="Z137" s="3"/>
      <c r="AA137" s="3"/>
      <c r="AB137" s="3"/>
      <c r="AC137" s="3"/>
      <c r="AD137" s="3"/>
      <c r="AE137" s="3"/>
      <c r="AF137" s="3"/>
      <c r="AG137" s="3">
        <v>776</v>
      </c>
      <c r="AH137" s="3"/>
      <c r="AI137" s="3"/>
      <c r="AJ137" s="3"/>
      <c r="AK137" s="3"/>
      <c r="AL137" s="3"/>
      <c r="AM137" s="3"/>
      <c r="AN137" s="3"/>
      <c r="AO137" s="3">
        <v>468</v>
      </c>
      <c r="AP137" s="3">
        <v>26</v>
      </c>
      <c r="AQ137" s="3"/>
      <c r="AR137" s="3"/>
      <c r="AS137" s="3">
        <v>119</v>
      </c>
      <c r="AT137" s="3"/>
      <c r="AU137" s="3"/>
      <c r="AV137" s="3"/>
      <c r="AW137" s="3"/>
      <c r="AX137" s="3"/>
    </row>
    <row r="138" spans="1:50" x14ac:dyDescent="0.35">
      <c r="A138" s="1">
        <v>45107</v>
      </c>
      <c r="B138" t="s">
        <v>1</v>
      </c>
      <c r="C138" t="s">
        <v>90</v>
      </c>
      <c r="D138" t="s">
        <v>368</v>
      </c>
      <c r="E138" t="s">
        <v>367</v>
      </c>
      <c r="F138" s="3">
        <v>9576</v>
      </c>
      <c r="G138" s="3">
        <v>6553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>
        <v>1</v>
      </c>
      <c r="AN138" s="3"/>
      <c r="AO138" s="3"/>
      <c r="AP138" s="3">
        <v>6149</v>
      </c>
      <c r="AQ138" s="3"/>
      <c r="AR138" s="3"/>
      <c r="AS138" s="3">
        <v>1225</v>
      </c>
      <c r="AT138" s="3"/>
      <c r="AU138" s="3"/>
      <c r="AV138" s="3"/>
      <c r="AW138" s="3"/>
      <c r="AX138" s="3"/>
    </row>
    <row r="139" spans="1:50" x14ac:dyDescent="0.35">
      <c r="A139" s="1">
        <v>45107</v>
      </c>
      <c r="B139" t="s">
        <v>1</v>
      </c>
      <c r="C139" t="s">
        <v>90</v>
      </c>
      <c r="D139" t="s">
        <v>370</v>
      </c>
      <c r="E139" t="s">
        <v>369</v>
      </c>
      <c r="F139" s="3">
        <v>35342</v>
      </c>
      <c r="G139" s="3">
        <v>27189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>
        <v>23612</v>
      </c>
      <c r="AQ139" s="3"/>
      <c r="AR139" s="3"/>
      <c r="AS139" s="3">
        <v>13482</v>
      </c>
      <c r="AT139" s="3"/>
      <c r="AU139" s="3"/>
      <c r="AV139" s="3"/>
      <c r="AW139" s="3"/>
      <c r="AX139" s="3"/>
    </row>
    <row r="140" spans="1:50" x14ac:dyDescent="0.35">
      <c r="A140" s="1">
        <v>45107</v>
      </c>
      <c r="B140" t="s">
        <v>1</v>
      </c>
      <c r="C140" t="s">
        <v>106</v>
      </c>
      <c r="D140" t="s">
        <v>372</v>
      </c>
      <c r="E140" t="s">
        <v>371</v>
      </c>
      <c r="F140" s="3">
        <v>1571</v>
      </c>
      <c r="G140" s="3">
        <v>956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>
        <v>830</v>
      </c>
      <c r="AQ140" s="3"/>
      <c r="AR140" s="3"/>
      <c r="AS140" s="3">
        <v>213</v>
      </c>
      <c r="AT140" s="3"/>
      <c r="AU140" s="3"/>
      <c r="AV140" s="3"/>
      <c r="AW140" s="3"/>
      <c r="AX140" s="3"/>
    </row>
    <row r="141" spans="1:50" x14ac:dyDescent="0.35">
      <c r="A141" s="1">
        <v>45107</v>
      </c>
      <c r="B141" t="s">
        <v>1</v>
      </c>
      <c r="C141" t="s">
        <v>93</v>
      </c>
      <c r="D141" t="s">
        <v>374</v>
      </c>
      <c r="E141" t="s">
        <v>373</v>
      </c>
      <c r="F141" s="3">
        <v>1168</v>
      </c>
      <c r="G141" s="3">
        <v>838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>
        <v>634</v>
      </c>
      <c r="AQ141" s="3">
        <v>376</v>
      </c>
      <c r="AR141" s="3"/>
      <c r="AS141" s="3">
        <v>189</v>
      </c>
      <c r="AT141" s="3"/>
      <c r="AU141" s="3"/>
      <c r="AV141" s="3"/>
      <c r="AW141" s="3"/>
      <c r="AX141" s="3"/>
    </row>
    <row r="142" spans="1:50" x14ac:dyDescent="0.35">
      <c r="A142" s="1">
        <v>45107</v>
      </c>
      <c r="B142" t="s">
        <v>1</v>
      </c>
      <c r="C142" t="s">
        <v>90</v>
      </c>
      <c r="D142" t="s">
        <v>376</v>
      </c>
      <c r="E142" t="s">
        <v>375</v>
      </c>
      <c r="F142" s="3">
        <v>7167</v>
      </c>
      <c r="G142" s="3">
        <v>6646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>
        <v>6407</v>
      </c>
      <c r="AQ142" s="3"/>
      <c r="AR142" s="3"/>
      <c r="AS142" s="3">
        <v>2952</v>
      </c>
      <c r="AT142" s="3"/>
      <c r="AU142" s="3"/>
      <c r="AV142" s="3"/>
      <c r="AW142" s="3"/>
      <c r="AX142" s="3"/>
    </row>
    <row r="143" spans="1:50" x14ac:dyDescent="0.35">
      <c r="A143" s="1">
        <v>45107</v>
      </c>
      <c r="B143" t="s">
        <v>1</v>
      </c>
      <c r="C143" t="s">
        <v>180</v>
      </c>
      <c r="D143" t="s">
        <v>378</v>
      </c>
      <c r="E143" t="s">
        <v>377</v>
      </c>
      <c r="F143" s="3">
        <v>180</v>
      </c>
      <c r="G143" s="3">
        <v>17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>
        <v>2</v>
      </c>
      <c r="AQ143" s="3">
        <v>17</v>
      </c>
      <c r="AR143" s="3"/>
      <c r="AS143" s="3"/>
      <c r="AT143" s="3"/>
      <c r="AU143" s="3"/>
      <c r="AV143" s="3"/>
      <c r="AW143" s="3"/>
      <c r="AX143" s="3"/>
    </row>
    <row r="144" spans="1:50" x14ac:dyDescent="0.35">
      <c r="A144" s="1">
        <v>45107</v>
      </c>
      <c r="B144" t="s">
        <v>1</v>
      </c>
      <c r="C144" t="s">
        <v>90</v>
      </c>
      <c r="D144" t="s">
        <v>380</v>
      </c>
      <c r="E144" t="s">
        <v>379</v>
      </c>
      <c r="F144" s="3">
        <v>48037</v>
      </c>
      <c r="G144" s="3">
        <v>41294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>
        <v>1</v>
      </c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>
        <v>38421</v>
      </c>
      <c r="AQ144" s="3"/>
      <c r="AR144" s="3"/>
      <c r="AS144" s="3">
        <v>18556</v>
      </c>
      <c r="AT144" s="3"/>
      <c r="AU144" s="3"/>
      <c r="AV144" s="3"/>
      <c r="AW144" s="3"/>
      <c r="AX144" s="3"/>
    </row>
    <row r="145" spans="1:50" x14ac:dyDescent="0.35">
      <c r="A145" s="1">
        <v>45107</v>
      </c>
      <c r="B145" t="s">
        <v>1</v>
      </c>
      <c r="C145" t="s">
        <v>90</v>
      </c>
      <c r="D145" t="s">
        <v>382</v>
      </c>
      <c r="E145" t="s">
        <v>381</v>
      </c>
      <c r="F145" s="3">
        <v>6841</v>
      </c>
      <c r="G145" s="3">
        <v>4085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>
        <v>3603</v>
      </c>
      <c r="AQ145" s="3">
        <v>624</v>
      </c>
      <c r="AR145" s="3"/>
      <c r="AS145" s="3">
        <v>528</v>
      </c>
      <c r="AT145" s="3"/>
      <c r="AU145" s="3"/>
      <c r="AV145" s="3"/>
      <c r="AW145" s="3"/>
      <c r="AX145" s="3"/>
    </row>
    <row r="146" spans="1:50" x14ac:dyDescent="0.35">
      <c r="A146" s="1">
        <v>45107</v>
      </c>
      <c r="B146" t="s">
        <v>1</v>
      </c>
      <c r="C146" t="s">
        <v>90</v>
      </c>
      <c r="D146" t="s">
        <v>384</v>
      </c>
      <c r="E146" t="s">
        <v>383</v>
      </c>
      <c r="F146" s="3">
        <v>2710</v>
      </c>
      <c r="G146" s="3">
        <v>1309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>
        <v>1195</v>
      </c>
      <c r="AQ146" s="3"/>
      <c r="AR146" s="3"/>
      <c r="AS146" s="3">
        <v>268</v>
      </c>
      <c r="AT146" s="3"/>
      <c r="AU146" s="3"/>
      <c r="AV146" s="3"/>
      <c r="AW146" s="3"/>
      <c r="AX146" s="3"/>
    </row>
    <row r="147" spans="1:50" x14ac:dyDescent="0.35">
      <c r="A147" s="1">
        <v>45107</v>
      </c>
      <c r="B147" t="s">
        <v>1</v>
      </c>
      <c r="C147" t="s">
        <v>93</v>
      </c>
      <c r="D147" t="s">
        <v>386</v>
      </c>
      <c r="E147" t="s">
        <v>385</v>
      </c>
      <c r="F147" s="3">
        <v>1769</v>
      </c>
      <c r="G147" s="3">
        <v>1731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>
        <v>46</v>
      </c>
      <c r="W147" s="3"/>
      <c r="X147" s="3"/>
      <c r="Y147" s="3">
        <v>49</v>
      </c>
      <c r="Z147" s="3"/>
      <c r="AA147" s="3"/>
      <c r="AB147" s="3"/>
      <c r="AC147" s="3"/>
      <c r="AD147" s="3"/>
      <c r="AE147" s="3"/>
      <c r="AF147" s="3">
        <v>652</v>
      </c>
      <c r="AG147" s="3"/>
      <c r="AH147" s="3"/>
      <c r="AI147" s="3"/>
      <c r="AJ147" s="3"/>
      <c r="AK147" s="3"/>
      <c r="AL147" s="3"/>
      <c r="AM147" s="3"/>
      <c r="AN147" s="3">
        <v>526</v>
      </c>
      <c r="AO147" s="3">
        <v>103</v>
      </c>
      <c r="AP147" s="3">
        <v>558</v>
      </c>
      <c r="AQ147" s="3"/>
      <c r="AR147" s="3"/>
      <c r="AS147" s="3">
        <v>239</v>
      </c>
      <c r="AT147" s="3"/>
      <c r="AU147" s="3">
        <v>1656</v>
      </c>
      <c r="AV147" s="3"/>
      <c r="AW147" s="3"/>
      <c r="AX147" s="3">
        <v>778</v>
      </c>
    </row>
    <row r="148" spans="1:50" x14ac:dyDescent="0.35">
      <c r="A148" s="1">
        <v>45107</v>
      </c>
      <c r="B148" t="s">
        <v>1</v>
      </c>
      <c r="C148" t="s">
        <v>106</v>
      </c>
      <c r="D148" t="s">
        <v>388</v>
      </c>
      <c r="E148" t="s">
        <v>387</v>
      </c>
      <c r="F148" s="3">
        <v>146</v>
      </c>
      <c r="G148" s="3">
        <v>130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>
        <v>5</v>
      </c>
      <c r="AF148" s="3"/>
      <c r="AG148" s="3"/>
      <c r="AH148" s="3"/>
      <c r="AI148" s="3"/>
      <c r="AJ148" s="3"/>
      <c r="AK148" s="3"/>
      <c r="AL148" s="3"/>
      <c r="AM148" s="3"/>
      <c r="AN148" s="3">
        <v>14</v>
      </c>
      <c r="AO148" s="3"/>
      <c r="AP148" s="3">
        <v>8</v>
      </c>
      <c r="AQ148" s="3">
        <v>127</v>
      </c>
      <c r="AR148" s="3"/>
      <c r="AS148" s="3">
        <v>44</v>
      </c>
      <c r="AT148" s="3"/>
      <c r="AU148" s="3"/>
      <c r="AV148" s="3"/>
      <c r="AW148" s="3"/>
      <c r="AX148" s="3"/>
    </row>
    <row r="149" spans="1:50" x14ac:dyDescent="0.35">
      <c r="A149" s="1">
        <v>45107</v>
      </c>
      <c r="B149" t="s">
        <v>1</v>
      </c>
      <c r="C149" t="s">
        <v>93</v>
      </c>
      <c r="D149" t="s">
        <v>390</v>
      </c>
      <c r="E149" t="s">
        <v>389</v>
      </c>
      <c r="F149" s="3">
        <v>1611</v>
      </c>
      <c r="G149" s="3">
        <v>1378</v>
      </c>
      <c r="H149" s="3"/>
      <c r="I149" s="3"/>
      <c r="J149" s="3"/>
      <c r="K149" s="3"/>
      <c r="L149" s="3"/>
      <c r="M149" s="3"/>
      <c r="N149" s="3"/>
      <c r="O149" s="3"/>
      <c r="P149" s="3"/>
      <c r="Q149" s="3">
        <v>1087</v>
      </c>
      <c r="R149" s="3"/>
      <c r="S149" s="3"/>
      <c r="T149" s="3"/>
      <c r="U149" s="3"/>
      <c r="V149" s="3"/>
      <c r="W149" s="3"/>
      <c r="X149" s="3"/>
      <c r="Y149" s="3">
        <v>173</v>
      </c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>
        <v>975</v>
      </c>
      <c r="AO149" s="3"/>
      <c r="AP149" s="3">
        <v>1014</v>
      </c>
      <c r="AQ149" s="3"/>
      <c r="AR149" s="3"/>
      <c r="AS149" s="3">
        <v>348</v>
      </c>
      <c r="AT149" s="3"/>
      <c r="AU149" s="3"/>
      <c r="AV149" s="3"/>
      <c r="AW149" s="3"/>
      <c r="AX149" s="3"/>
    </row>
    <row r="150" spans="1:50" x14ac:dyDescent="0.35">
      <c r="A150" s="1">
        <v>45107</v>
      </c>
      <c r="B150" t="s">
        <v>1</v>
      </c>
      <c r="C150" t="s">
        <v>93</v>
      </c>
      <c r="D150" t="s">
        <v>392</v>
      </c>
      <c r="E150" t="s">
        <v>391</v>
      </c>
      <c r="F150" s="3">
        <v>2257</v>
      </c>
      <c r="G150" s="3">
        <v>2252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>
        <v>128</v>
      </c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>
        <v>668</v>
      </c>
      <c r="AO150" s="3"/>
      <c r="AP150" s="3">
        <v>385</v>
      </c>
      <c r="AQ150" s="3">
        <v>1293</v>
      </c>
      <c r="AR150" s="3"/>
      <c r="AS150" s="3">
        <v>448</v>
      </c>
      <c r="AT150" s="3"/>
      <c r="AU150" s="3"/>
      <c r="AV150" s="3"/>
      <c r="AW150" s="3"/>
      <c r="AX150" s="3">
        <v>2240</v>
      </c>
    </row>
    <row r="151" spans="1:50" x14ac:dyDescent="0.35">
      <c r="A151" s="1">
        <v>45107</v>
      </c>
      <c r="B151" t="s">
        <v>1</v>
      </c>
      <c r="C151" t="s">
        <v>93</v>
      </c>
      <c r="D151" t="s">
        <v>394</v>
      </c>
      <c r="E151" t="s">
        <v>393</v>
      </c>
      <c r="F151" s="3">
        <v>3043</v>
      </c>
      <c r="G151" s="3">
        <v>2789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>
        <v>2383</v>
      </c>
      <c r="AQ151" s="3">
        <v>2091</v>
      </c>
      <c r="AR151" s="3"/>
      <c r="AS151" s="3">
        <v>302</v>
      </c>
      <c r="AT151" s="3"/>
      <c r="AU151" s="3"/>
      <c r="AV151" s="3"/>
      <c r="AW151" s="3"/>
      <c r="AX151" s="3"/>
    </row>
    <row r="152" spans="1:50" x14ac:dyDescent="0.35">
      <c r="A152" s="1">
        <v>45107</v>
      </c>
      <c r="B152" t="s">
        <v>1</v>
      </c>
      <c r="C152" t="s">
        <v>93</v>
      </c>
      <c r="D152" t="s">
        <v>396</v>
      </c>
      <c r="E152" t="s">
        <v>395</v>
      </c>
      <c r="F152" s="3">
        <v>1461</v>
      </c>
      <c r="G152" s="3">
        <v>1295</v>
      </c>
      <c r="H152" s="3"/>
      <c r="I152" s="3"/>
      <c r="J152" s="3"/>
      <c r="K152" s="3"/>
      <c r="L152" s="3"/>
      <c r="M152" s="3"/>
      <c r="N152" s="3">
        <v>31</v>
      </c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>
        <v>759</v>
      </c>
      <c r="AQ152" s="3">
        <v>1126</v>
      </c>
      <c r="AR152" s="3"/>
      <c r="AS152" s="3">
        <v>200</v>
      </c>
      <c r="AT152" s="3"/>
      <c r="AU152" s="3"/>
      <c r="AV152" s="3"/>
      <c r="AW152" s="3"/>
      <c r="AX152" s="3"/>
    </row>
    <row r="153" spans="1:50" x14ac:dyDescent="0.35">
      <c r="A153" s="1">
        <v>45107</v>
      </c>
      <c r="B153" t="s">
        <v>1</v>
      </c>
      <c r="C153" t="s">
        <v>90</v>
      </c>
      <c r="D153" t="s">
        <v>398</v>
      </c>
      <c r="E153" t="s">
        <v>397</v>
      </c>
      <c r="F153" s="3">
        <v>14195</v>
      </c>
      <c r="G153" s="3">
        <v>12714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>
        <v>9688</v>
      </c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>
        <v>10786</v>
      </c>
      <c r="AQ153" s="3"/>
      <c r="AR153" s="3"/>
      <c r="AS153" s="3">
        <v>2525</v>
      </c>
      <c r="AT153" s="3"/>
      <c r="AU153" s="3"/>
      <c r="AV153" s="3"/>
      <c r="AW153" s="3"/>
      <c r="AX153" s="3"/>
    </row>
    <row r="154" spans="1:50" x14ac:dyDescent="0.35">
      <c r="A154" s="1">
        <v>45107</v>
      </c>
      <c r="B154" t="s">
        <v>1</v>
      </c>
      <c r="C154" t="s">
        <v>90</v>
      </c>
      <c r="D154" t="s">
        <v>400</v>
      </c>
      <c r="E154" t="s">
        <v>399</v>
      </c>
      <c r="F154" s="3">
        <v>17845</v>
      </c>
      <c r="G154" s="3">
        <v>12502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>
        <v>10552</v>
      </c>
      <c r="AQ154" s="3">
        <v>4501</v>
      </c>
      <c r="AR154" s="3"/>
      <c r="AS154" s="3">
        <v>1470</v>
      </c>
      <c r="AT154" s="3"/>
      <c r="AU154" s="3"/>
      <c r="AV154" s="3"/>
      <c r="AW154" s="3"/>
      <c r="AX154" s="3"/>
    </row>
    <row r="155" spans="1:50" x14ac:dyDescent="0.35">
      <c r="A155" s="1">
        <v>45107</v>
      </c>
      <c r="B155" t="s">
        <v>1</v>
      </c>
      <c r="C155" t="s">
        <v>90</v>
      </c>
      <c r="D155" t="s">
        <v>402</v>
      </c>
      <c r="E155" t="s">
        <v>401</v>
      </c>
      <c r="F155" s="3">
        <v>13400</v>
      </c>
      <c r="G155" s="3">
        <v>9039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>
        <v>7228</v>
      </c>
      <c r="AQ155" s="3"/>
      <c r="AR155" s="3"/>
      <c r="AS155" s="3">
        <v>3161</v>
      </c>
      <c r="AT155" s="3"/>
      <c r="AU155" s="3"/>
      <c r="AV155" s="3"/>
      <c r="AW155" s="3"/>
      <c r="AX155" s="3"/>
    </row>
    <row r="156" spans="1:50" x14ac:dyDescent="0.35">
      <c r="A156" s="1">
        <v>45107</v>
      </c>
      <c r="B156" t="s">
        <v>1</v>
      </c>
      <c r="C156" t="s">
        <v>90</v>
      </c>
      <c r="D156" t="s">
        <v>404</v>
      </c>
      <c r="E156" t="s">
        <v>403</v>
      </c>
      <c r="F156" s="3">
        <v>8973</v>
      </c>
      <c r="G156" s="3">
        <v>7696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>
        <v>779</v>
      </c>
      <c r="AM156" s="3"/>
      <c r="AN156" s="3"/>
      <c r="AO156" s="3"/>
      <c r="AP156" s="3">
        <v>6566</v>
      </c>
      <c r="AQ156" s="3"/>
      <c r="AR156" s="3"/>
      <c r="AS156" s="3">
        <v>5586</v>
      </c>
      <c r="AT156" s="3"/>
      <c r="AU156" s="3"/>
      <c r="AV156" s="3"/>
      <c r="AW156" s="3"/>
      <c r="AX156" s="3"/>
    </row>
    <row r="157" spans="1:50" x14ac:dyDescent="0.35">
      <c r="A157" s="1">
        <v>45107</v>
      </c>
      <c r="B157" t="s">
        <v>1</v>
      </c>
      <c r="C157" t="s">
        <v>93</v>
      </c>
      <c r="D157" t="s">
        <v>406</v>
      </c>
      <c r="E157" t="s">
        <v>405</v>
      </c>
      <c r="F157" s="3">
        <v>568</v>
      </c>
      <c r="G157" s="3">
        <v>566</v>
      </c>
      <c r="H157" s="3"/>
      <c r="I157" s="3"/>
      <c r="J157" s="3"/>
      <c r="K157" s="3">
        <v>565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>
        <v>345</v>
      </c>
      <c r="AQ157" s="3">
        <v>86</v>
      </c>
      <c r="AR157" s="3"/>
      <c r="AS157" s="3">
        <v>59</v>
      </c>
      <c r="AT157" s="3"/>
      <c r="AU157" s="3"/>
      <c r="AV157" s="3"/>
      <c r="AW157" s="3"/>
      <c r="AX157" s="3"/>
    </row>
    <row r="158" spans="1:50" x14ac:dyDescent="0.35">
      <c r="A158" s="1">
        <v>45107</v>
      </c>
      <c r="B158" t="s">
        <v>1</v>
      </c>
      <c r="C158" t="s">
        <v>106</v>
      </c>
      <c r="D158" t="s">
        <v>408</v>
      </c>
      <c r="E158" t="s">
        <v>407</v>
      </c>
      <c r="F158" s="3">
        <v>7699</v>
      </c>
      <c r="G158" s="3">
        <v>7688</v>
      </c>
      <c r="H158" s="3"/>
      <c r="I158" s="3">
        <v>3155</v>
      </c>
      <c r="J158" s="3">
        <v>5137</v>
      </c>
      <c r="K158" s="3"/>
      <c r="L158" s="3"/>
      <c r="M158" s="3"/>
      <c r="N158" s="3"/>
      <c r="O158" s="3"/>
      <c r="P158" s="3"/>
      <c r="Q158" s="3">
        <v>3</v>
      </c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>
        <v>6071</v>
      </c>
      <c r="AF158" s="3"/>
      <c r="AG158" s="3"/>
      <c r="AH158" s="3"/>
      <c r="AI158" s="3"/>
      <c r="AJ158" s="3"/>
      <c r="AK158" s="3"/>
      <c r="AL158" s="3"/>
      <c r="AM158" s="3"/>
      <c r="AN158" s="3">
        <v>6630</v>
      </c>
      <c r="AO158" s="3"/>
      <c r="AP158" s="3">
        <v>1717</v>
      </c>
      <c r="AQ158" s="3">
        <v>7619</v>
      </c>
      <c r="AR158" s="3"/>
      <c r="AS158" s="3">
        <v>1099</v>
      </c>
      <c r="AT158" s="3"/>
      <c r="AU158" s="3"/>
      <c r="AV158" s="3"/>
      <c r="AW158" s="3"/>
      <c r="AX158" s="3">
        <v>1</v>
      </c>
    </row>
    <row r="159" spans="1:50" x14ac:dyDescent="0.35">
      <c r="A159" s="1">
        <v>45107</v>
      </c>
      <c r="B159" t="s">
        <v>1</v>
      </c>
      <c r="C159" t="s">
        <v>90</v>
      </c>
      <c r="D159" t="s">
        <v>410</v>
      </c>
      <c r="E159" t="s">
        <v>409</v>
      </c>
      <c r="F159" s="3">
        <v>779</v>
      </c>
      <c r="G159" s="3">
        <v>509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>
        <v>491</v>
      </c>
      <c r="AQ159" s="3"/>
      <c r="AR159" s="3"/>
      <c r="AS159" s="3">
        <v>36</v>
      </c>
      <c r="AT159" s="3"/>
      <c r="AU159" s="3"/>
      <c r="AV159" s="3"/>
      <c r="AW159" s="3"/>
      <c r="AX159" s="3"/>
    </row>
    <row r="160" spans="1:50" x14ac:dyDescent="0.35">
      <c r="A160" s="1">
        <v>45107</v>
      </c>
      <c r="B160" t="s">
        <v>1</v>
      </c>
      <c r="C160" t="s">
        <v>90</v>
      </c>
      <c r="D160" t="s">
        <v>412</v>
      </c>
      <c r="E160" t="s">
        <v>411</v>
      </c>
      <c r="F160" s="3">
        <v>1898</v>
      </c>
      <c r="G160" s="3">
        <v>1536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>
        <v>1</v>
      </c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>
        <v>445</v>
      </c>
      <c r="AG160" s="3"/>
      <c r="AH160" s="3"/>
      <c r="AI160" s="3"/>
      <c r="AJ160" s="3"/>
      <c r="AK160" s="3"/>
      <c r="AL160" s="3"/>
      <c r="AM160" s="3"/>
      <c r="AN160" s="3">
        <v>1397</v>
      </c>
      <c r="AO160" s="3"/>
      <c r="AP160" s="3">
        <v>39</v>
      </c>
      <c r="AQ160" s="3"/>
      <c r="AR160" s="3"/>
      <c r="AS160" s="3">
        <v>457</v>
      </c>
      <c r="AT160" s="3"/>
      <c r="AU160" s="3">
        <v>114</v>
      </c>
      <c r="AV160" s="3"/>
      <c r="AW160" s="3"/>
      <c r="AX160" s="3">
        <v>592</v>
      </c>
    </row>
    <row r="161" spans="1:50" x14ac:dyDescent="0.35">
      <c r="A161" s="1">
        <v>45107</v>
      </c>
      <c r="B161" t="s">
        <v>1</v>
      </c>
      <c r="C161" t="s">
        <v>90</v>
      </c>
      <c r="D161" t="s">
        <v>414</v>
      </c>
      <c r="E161" t="s">
        <v>413</v>
      </c>
      <c r="F161" s="3">
        <v>17135</v>
      </c>
      <c r="G161" s="3">
        <v>16843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>
        <v>12</v>
      </c>
      <c r="V161" s="3">
        <v>74</v>
      </c>
      <c r="W161" s="3"/>
      <c r="X161" s="3">
        <v>1623</v>
      </c>
      <c r="Y161" s="3"/>
      <c r="Z161" s="3"/>
      <c r="AA161" s="3"/>
      <c r="AB161" s="3"/>
      <c r="AC161" s="3"/>
      <c r="AD161" s="3"/>
      <c r="AE161" s="3"/>
      <c r="AF161" s="3">
        <v>11438</v>
      </c>
      <c r="AG161" s="3"/>
      <c r="AH161" s="3"/>
      <c r="AI161" s="3"/>
      <c r="AJ161" s="3"/>
      <c r="AK161" s="3"/>
      <c r="AL161" s="3"/>
      <c r="AM161" s="3"/>
      <c r="AN161" s="3">
        <v>1624</v>
      </c>
      <c r="AO161" s="3"/>
      <c r="AP161" s="3">
        <v>11713</v>
      </c>
      <c r="AQ161" s="3"/>
      <c r="AR161" s="3"/>
      <c r="AS161" s="3">
        <v>4224</v>
      </c>
      <c r="AT161" s="3"/>
      <c r="AU161" s="3">
        <v>14743</v>
      </c>
      <c r="AV161" s="3"/>
      <c r="AW161" s="3"/>
      <c r="AX161" s="3">
        <v>7491</v>
      </c>
    </row>
    <row r="162" spans="1:50" x14ac:dyDescent="0.35">
      <c r="A162" s="1">
        <v>45107</v>
      </c>
      <c r="B162" t="s">
        <v>1</v>
      </c>
      <c r="C162" t="s">
        <v>90</v>
      </c>
      <c r="D162" t="s">
        <v>416</v>
      </c>
      <c r="E162" t="s">
        <v>415</v>
      </c>
      <c r="F162" s="3">
        <v>3530</v>
      </c>
      <c r="G162" s="3">
        <v>3530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>
        <v>9</v>
      </c>
      <c r="V162" s="3">
        <v>595</v>
      </c>
      <c r="W162" s="3"/>
      <c r="X162" s="3"/>
      <c r="Y162" s="3"/>
      <c r="Z162" s="3"/>
      <c r="AA162" s="3"/>
      <c r="AB162" s="3"/>
      <c r="AC162" s="3"/>
      <c r="AD162" s="3"/>
      <c r="AE162" s="3"/>
      <c r="AF162" s="3">
        <v>795</v>
      </c>
      <c r="AG162" s="3"/>
      <c r="AH162" s="3"/>
      <c r="AI162" s="3"/>
      <c r="AJ162" s="3"/>
      <c r="AK162" s="3"/>
      <c r="AL162" s="3"/>
      <c r="AM162" s="3"/>
      <c r="AN162" s="3">
        <v>234</v>
      </c>
      <c r="AO162" s="3"/>
      <c r="AP162" s="3">
        <v>186</v>
      </c>
      <c r="AQ162" s="3"/>
      <c r="AR162" s="3"/>
      <c r="AS162" s="3">
        <v>357</v>
      </c>
      <c r="AT162" s="3"/>
      <c r="AU162" s="3">
        <v>3530</v>
      </c>
      <c r="AV162" s="3"/>
      <c r="AW162" s="3"/>
      <c r="AX162" s="3">
        <v>3466</v>
      </c>
    </row>
    <row r="163" spans="1:50" x14ac:dyDescent="0.35">
      <c r="A163" s="1">
        <v>45107</v>
      </c>
      <c r="B163" t="s">
        <v>1</v>
      </c>
      <c r="C163" t="s">
        <v>90</v>
      </c>
      <c r="D163" t="s">
        <v>418</v>
      </c>
      <c r="E163" t="s">
        <v>417</v>
      </c>
      <c r="F163" s="3">
        <v>24078</v>
      </c>
      <c r="G163" s="3">
        <v>24078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>
        <v>1</v>
      </c>
      <c r="V163" s="3"/>
      <c r="W163" s="3"/>
      <c r="X163" s="3">
        <v>1207</v>
      </c>
      <c r="Y163" s="3"/>
      <c r="Z163" s="3"/>
      <c r="AA163" s="3"/>
      <c r="AB163" s="3"/>
      <c r="AC163" s="3"/>
      <c r="AD163" s="3"/>
      <c r="AE163" s="3"/>
      <c r="AF163" s="3">
        <v>21666</v>
      </c>
      <c r="AG163" s="3"/>
      <c r="AH163" s="3"/>
      <c r="AI163" s="3"/>
      <c r="AJ163" s="3"/>
      <c r="AK163" s="3"/>
      <c r="AL163" s="3"/>
      <c r="AM163" s="3"/>
      <c r="AN163" s="3">
        <v>6586</v>
      </c>
      <c r="AO163" s="3"/>
      <c r="AP163" s="3">
        <v>18564</v>
      </c>
      <c r="AQ163" s="3"/>
      <c r="AR163" s="3"/>
      <c r="AS163" s="3">
        <v>4026</v>
      </c>
      <c r="AT163" s="3"/>
      <c r="AU163" s="3">
        <v>24078</v>
      </c>
      <c r="AV163" s="3"/>
      <c r="AW163" s="3"/>
      <c r="AX163" s="3">
        <v>12084</v>
      </c>
    </row>
    <row r="164" spans="1:50" x14ac:dyDescent="0.35">
      <c r="A164" s="1">
        <v>45107</v>
      </c>
      <c r="B164" t="s">
        <v>1</v>
      </c>
      <c r="C164" t="s">
        <v>90</v>
      </c>
      <c r="D164" t="s">
        <v>420</v>
      </c>
      <c r="E164" t="s">
        <v>419</v>
      </c>
      <c r="F164" s="3">
        <v>17271</v>
      </c>
      <c r="G164" s="3">
        <v>17271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>
        <v>2</v>
      </c>
      <c r="V164" s="3"/>
      <c r="W164" s="3"/>
      <c r="X164" s="3">
        <v>5855</v>
      </c>
      <c r="Y164" s="3"/>
      <c r="Z164" s="3"/>
      <c r="AA164" s="3"/>
      <c r="AB164" s="3"/>
      <c r="AC164" s="3"/>
      <c r="AD164" s="3"/>
      <c r="AE164" s="3"/>
      <c r="AF164" s="3">
        <v>11010</v>
      </c>
      <c r="AG164" s="3"/>
      <c r="AH164" s="3"/>
      <c r="AI164" s="3"/>
      <c r="AJ164" s="3"/>
      <c r="AK164" s="3"/>
      <c r="AL164" s="3"/>
      <c r="AM164" s="3"/>
      <c r="AN164" s="3">
        <v>3185</v>
      </c>
      <c r="AO164" s="3"/>
      <c r="AP164" s="3">
        <v>12114</v>
      </c>
      <c r="AQ164" s="3"/>
      <c r="AR164" s="3"/>
      <c r="AS164" s="3">
        <v>5446</v>
      </c>
      <c r="AT164" s="3"/>
      <c r="AU164" s="3">
        <v>17271</v>
      </c>
      <c r="AV164" s="3"/>
      <c r="AW164" s="3"/>
      <c r="AX164" s="3">
        <v>11926</v>
      </c>
    </row>
    <row r="165" spans="1:50" x14ac:dyDescent="0.35">
      <c r="A165" s="1">
        <v>45107</v>
      </c>
      <c r="B165" t="s">
        <v>1</v>
      </c>
      <c r="C165" t="s">
        <v>90</v>
      </c>
      <c r="D165" t="s">
        <v>422</v>
      </c>
      <c r="E165" t="s">
        <v>421</v>
      </c>
      <c r="F165" s="3">
        <v>14264</v>
      </c>
      <c r="G165" s="3">
        <v>14264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>
        <v>4016</v>
      </c>
      <c r="Y165" s="3"/>
      <c r="Z165" s="3"/>
      <c r="AA165" s="3"/>
      <c r="AB165" s="3"/>
      <c r="AC165" s="3"/>
      <c r="AD165" s="3"/>
      <c r="AE165" s="3"/>
      <c r="AF165" s="3">
        <v>10634</v>
      </c>
      <c r="AG165" s="3"/>
      <c r="AH165" s="3"/>
      <c r="AI165" s="3"/>
      <c r="AJ165" s="3"/>
      <c r="AK165" s="3"/>
      <c r="AL165" s="3"/>
      <c r="AM165" s="3"/>
      <c r="AN165" s="3">
        <v>4658</v>
      </c>
      <c r="AO165" s="3"/>
      <c r="AP165" s="3">
        <v>10527</v>
      </c>
      <c r="AQ165" s="3"/>
      <c r="AR165" s="3"/>
      <c r="AS165" s="3">
        <v>3238</v>
      </c>
      <c r="AT165" s="3"/>
      <c r="AU165" s="3">
        <v>14230</v>
      </c>
      <c r="AV165" s="3"/>
      <c r="AW165" s="3"/>
      <c r="AX165" s="3">
        <v>5972</v>
      </c>
    </row>
    <row r="166" spans="1:50" x14ac:dyDescent="0.35">
      <c r="A166" s="1">
        <v>45107</v>
      </c>
      <c r="B166" t="s">
        <v>1</v>
      </c>
      <c r="C166" t="s">
        <v>90</v>
      </c>
      <c r="D166" t="s">
        <v>424</v>
      </c>
      <c r="E166" t="s">
        <v>423</v>
      </c>
      <c r="F166" s="3">
        <v>11238</v>
      </c>
      <c r="G166" s="3">
        <v>11201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>
        <v>103</v>
      </c>
      <c r="V166" s="3">
        <v>779</v>
      </c>
      <c r="W166" s="3"/>
      <c r="X166" s="3">
        <v>6342</v>
      </c>
      <c r="Y166" s="3"/>
      <c r="Z166" s="3"/>
      <c r="AA166" s="3"/>
      <c r="AB166" s="3"/>
      <c r="AC166" s="3"/>
      <c r="AD166" s="3"/>
      <c r="AE166" s="3"/>
      <c r="AF166" s="3">
        <v>8513</v>
      </c>
      <c r="AG166" s="3"/>
      <c r="AH166" s="3"/>
      <c r="AI166" s="3"/>
      <c r="AJ166" s="3">
        <v>1</v>
      </c>
      <c r="AK166" s="3"/>
      <c r="AL166" s="3"/>
      <c r="AM166" s="3"/>
      <c r="AN166" s="3">
        <v>2656</v>
      </c>
      <c r="AO166" s="3"/>
      <c r="AP166" s="3">
        <v>7412</v>
      </c>
      <c r="AQ166" s="3"/>
      <c r="AR166" s="3"/>
      <c r="AS166" s="3">
        <v>1323</v>
      </c>
      <c r="AT166" s="3"/>
      <c r="AU166" s="3">
        <v>6325</v>
      </c>
      <c r="AV166" s="3"/>
      <c r="AW166" s="3"/>
      <c r="AX166" s="3">
        <v>9813</v>
      </c>
    </row>
    <row r="167" spans="1:50" x14ac:dyDescent="0.35">
      <c r="A167" s="1">
        <v>45107</v>
      </c>
      <c r="B167" t="s">
        <v>1</v>
      </c>
      <c r="C167" t="s">
        <v>90</v>
      </c>
      <c r="D167" t="s">
        <v>426</v>
      </c>
      <c r="E167" t="s">
        <v>425</v>
      </c>
      <c r="F167" s="3">
        <v>47995</v>
      </c>
      <c r="G167" s="3">
        <v>47994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>
        <v>25</v>
      </c>
      <c r="V167" s="3">
        <v>88</v>
      </c>
      <c r="W167" s="3"/>
      <c r="X167" s="3">
        <v>7094</v>
      </c>
      <c r="Y167" s="3"/>
      <c r="Z167" s="3"/>
      <c r="AA167" s="3"/>
      <c r="AB167" s="3"/>
      <c r="AC167" s="3"/>
      <c r="AD167" s="3"/>
      <c r="AE167" s="3"/>
      <c r="AF167" s="3">
        <v>45620</v>
      </c>
      <c r="AG167" s="3"/>
      <c r="AH167" s="3"/>
      <c r="AI167" s="3"/>
      <c r="AJ167" s="3">
        <v>1</v>
      </c>
      <c r="AK167" s="3"/>
      <c r="AL167" s="3"/>
      <c r="AM167" s="3"/>
      <c r="AN167" s="3">
        <v>4980</v>
      </c>
      <c r="AO167" s="3"/>
      <c r="AP167" s="3">
        <v>27678</v>
      </c>
      <c r="AQ167" s="3"/>
      <c r="AR167" s="3"/>
      <c r="AS167" s="3">
        <v>14299</v>
      </c>
      <c r="AT167" s="3"/>
      <c r="AU167" s="3">
        <v>45766</v>
      </c>
      <c r="AV167" s="3"/>
      <c r="AW167" s="3"/>
      <c r="AX167" s="3">
        <v>41843</v>
      </c>
    </row>
    <row r="168" spans="1:50" x14ac:dyDescent="0.35">
      <c r="A168" s="1">
        <v>45107</v>
      </c>
      <c r="B168" t="s">
        <v>1</v>
      </c>
      <c r="C168" t="s">
        <v>90</v>
      </c>
      <c r="D168" t="s">
        <v>428</v>
      </c>
      <c r="E168" t="s">
        <v>427</v>
      </c>
      <c r="F168" s="3">
        <v>27232</v>
      </c>
      <c r="G168" s="3">
        <v>27232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>
        <v>12</v>
      </c>
      <c r="V168" s="3">
        <v>2</v>
      </c>
      <c r="W168" s="3"/>
      <c r="X168" s="3">
        <v>246</v>
      </c>
      <c r="Y168" s="3"/>
      <c r="Z168" s="3"/>
      <c r="AA168" s="3"/>
      <c r="AB168" s="3"/>
      <c r="AC168" s="3"/>
      <c r="AD168" s="3"/>
      <c r="AE168" s="3"/>
      <c r="AF168" s="3">
        <v>18909</v>
      </c>
      <c r="AG168" s="3"/>
      <c r="AH168" s="3"/>
      <c r="AI168" s="3"/>
      <c r="AJ168" s="3"/>
      <c r="AK168" s="3"/>
      <c r="AL168" s="3"/>
      <c r="AM168" s="3"/>
      <c r="AN168" s="3">
        <v>1966</v>
      </c>
      <c r="AO168" s="3">
        <v>719</v>
      </c>
      <c r="AP168" s="3">
        <v>13004</v>
      </c>
      <c r="AQ168" s="3"/>
      <c r="AR168" s="3"/>
      <c r="AS168" s="3">
        <v>5078</v>
      </c>
      <c r="AT168" s="3"/>
      <c r="AU168" s="3">
        <v>27230</v>
      </c>
      <c r="AV168" s="3"/>
      <c r="AW168" s="3"/>
      <c r="AX168" s="3">
        <v>15698</v>
      </c>
    </row>
    <row r="169" spans="1:50" x14ac:dyDescent="0.35">
      <c r="A169" s="1">
        <v>45107</v>
      </c>
      <c r="B169" t="s">
        <v>1</v>
      </c>
      <c r="C169" t="s">
        <v>93</v>
      </c>
      <c r="D169" t="s">
        <v>430</v>
      </c>
      <c r="E169" t="s">
        <v>429</v>
      </c>
      <c r="F169" s="3">
        <v>599</v>
      </c>
      <c r="G169" s="3">
        <v>590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>
        <v>8</v>
      </c>
      <c r="S169" s="3"/>
      <c r="T169" s="3"/>
      <c r="U169" s="3">
        <v>35</v>
      </c>
      <c r="V169" s="3">
        <v>535</v>
      </c>
      <c r="W169" s="3"/>
      <c r="X169" s="3">
        <v>387</v>
      </c>
      <c r="Y169" s="3"/>
      <c r="Z169" s="3"/>
      <c r="AA169" s="3"/>
      <c r="AB169" s="3"/>
      <c r="AC169" s="3"/>
      <c r="AD169" s="3"/>
      <c r="AE169" s="3"/>
      <c r="AF169" s="3">
        <v>308</v>
      </c>
      <c r="AG169" s="3"/>
      <c r="AH169" s="3"/>
      <c r="AI169" s="3"/>
      <c r="AJ169" s="3"/>
      <c r="AK169" s="3"/>
      <c r="AL169" s="3"/>
      <c r="AM169" s="3"/>
      <c r="AN169" s="3">
        <v>170</v>
      </c>
      <c r="AO169" s="3"/>
      <c r="AP169" s="3">
        <v>231</v>
      </c>
      <c r="AQ169" s="3"/>
      <c r="AR169" s="3"/>
      <c r="AS169" s="3">
        <v>116</v>
      </c>
      <c r="AT169" s="3"/>
      <c r="AU169" s="3">
        <v>1</v>
      </c>
      <c r="AV169" s="3"/>
      <c r="AW169" s="3"/>
      <c r="AX169" s="3">
        <v>451</v>
      </c>
    </row>
    <row r="170" spans="1:50" x14ac:dyDescent="0.35">
      <c r="A170" s="1">
        <v>45107</v>
      </c>
      <c r="B170" t="s">
        <v>1</v>
      </c>
      <c r="C170" t="s">
        <v>93</v>
      </c>
      <c r="D170" t="s">
        <v>432</v>
      </c>
      <c r="E170" t="s">
        <v>431</v>
      </c>
      <c r="F170" s="3">
        <v>635</v>
      </c>
      <c r="G170" s="3">
        <v>197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>
        <v>4</v>
      </c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>
        <v>28</v>
      </c>
      <c r="AQ170" s="3"/>
      <c r="AR170" s="3"/>
      <c r="AS170" s="3">
        <v>169</v>
      </c>
      <c r="AT170" s="3"/>
      <c r="AU170" s="3"/>
      <c r="AV170" s="3"/>
      <c r="AW170" s="3"/>
      <c r="AX170" s="3">
        <v>3</v>
      </c>
    </row>
    <row r="171" spans="1:50" x14ac:dyDescent="0.35">
      <c r="A171" s="1">
        <v>45107</v>
      </c>
      <c r="B171" t="s">
        <v>1</v>
      </c>
      <c r="C171" t="s">
        <v>93</v>
      </c>
      <c r="D171" t="s">
        <v>434</v>
      </c>
      <c r="E171" t="s">
        <v>433</v>
      </c>
      <c r="F171" s="3">
        <v>5267</v>
      </c>
      <c r="G171" s="3">
        <v>3088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>
        <v>747</v>
      </c>
      <c r="AM171" s="3"/>
      <c r="AN171" s="3"/>
      <c r="AO171" s="3"/>
      <c r="AP171" s="3">
        <v>1913</v>
      </c>
      <c r="AQ171" s="3"/>
      <c r="AR171" s="3"/>
      <c r="AS171" s="3">
        <v>2086</v>
      </c>
      <c r="AT171" s="3"/>
      <c r="AU171" s="3"/>
      <c r="AV171" s="3"/>
      <c r="AW171" s="3"/>
      <c r="AX171" s="3"/>
    </row>
    <row r="172" spans="1:50" x14ac:dyDescent="0.35">
      <c r="A172" s="1">
        <v>45107</v>
      </c>
      <c r="B172" t="s">
        <v>1</v>
      </c>
      <c r="C172" t="s">
        <v>93</v>
      </c>
      <c r="D172" t="s">
        <v>436</v>
      </c>
      <c r="E172" t="s">
        <v>435</v>
      </c>
      <c r="F172" s="3">
        <v>173</v>
      </c>
      <c r="G172" s="3">
        <v>170</v>
      </c>
      <c r="H172" s="3"/>
      <c r="I172" s="3"/>
      <c r="J172" s="3"/>
      <c r="K172" s="3"/>
      <c r="L172" s="3"/>
      <c r="M172" s="3">
        <v>170</v>
      </c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>
        <v>125</v>
      </c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>
        <v>5</v>
      </c>
      <c r="AT172" s="3"/>
      <c r="AU172" s="3"/>
      <c r="AV172" s="3"/>
      <c r="AW172" s="3"/>
      <c r="AX172" s="3"/>
    </row>
    <row r="173" spans="1:50" x14ac:dyDescent="0.35">
      <c r="A173" s="1">
        <v>45107</v>
      </c>
      <c r="B173" t="s">
        <v>1</v>
      </c>
      <c r="C173" t="s">
        <v>106</v>
      </c>
      <c r="D173" t="s">
        <v>438</v>
      </c>
      <c r="E173" t="s">
        <v>437</v>
      </c>
      <c r="F173" s="3">
        <v>3119</v>
      </c>
      <c r="G173" s="3">
        <v>2667</v>
      </c>
      <c r="H173" s="3"/>
      <c r="I173" s="3"/>
      <c r="J173" s="3"/>
      <c r="K173" s="3"/>
      <c r="L173" s="3"/>
      <c r="M173" s="3"/>
      <c r="N173" s="3"/>
      <c r="O173" s="3"/>
      <c r="P173" s="3">
        <v>85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>
        <v>2306</v>
      </c>
      <c r="AQ173" s="3">
        <v>1392</v>
      </c>
      <c r="AR173" s="3"/>
      <c r="AS173" s="3"/>
      <c r="AT173" s="3"/>
      <c r="AU173" s="3"/>
      <c r="AV173" s="3"/>
      <c r="AW173" s="3"/>
      <c r="AX173" s="3"/>
    </row>
    <row r="174" spans="1:50" x14ac:dyDescent="0.35">
      <c r="A174" s="1">
        <v>45107</v>
      </c>
      <c r="B174" t="s">
        <v>1</v>
      </c>
      <c r="C174" t="s">
        <v>90</v>
      </c>
      <c r="D174" t="s">
        <v>440</v>
      </c>
      <c r="E174" t="s">
        <v>439</v>
      </c>
      <c r="F174" s="3">
        <v>23838</v>
      </c>
      <c r="G174" s="3">
        <v>21010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>
        <v>55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>
        <v>341</v>
      </c>
      <c r="AO174" s="3"/>
      <c r="AP174" s="3">
        <v>16976</v>
      </c>
      <c r="AQ174" s="3"/>
      <c r="AR174" s="3"/>
      <c r="AS174" s="3">
        <v>12424</v>
      </c>
      <c r="AT174" s="3"/>
      <c r="AU174" s="3"/>
      <c r="AV174" s="3"/>
      <c r="AW174" s="3"/>
      <c r="AX174" s="3"/>
    </row>
    <row r="175" spans="1:50" x14ac:dyDescent="0.35">
      <c r="A175" s="1">
        <v>45107</v>
      </c>
      <c r="B175" t="s">
        <v>1</v>
      </c>
      <c r="C175" t="s">
        <v>90</v>
      </c>
      <c r="D175" t="s">
        <v>442</v>
      </c>
      <c r="E175" t="s">
        <v>441</v>
      </c>
      <c r="F175" s="3">
        <v>30440</v>
      </c>
      <c r="G175" s="3">
        <v>28179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>
        <v>26956</v>
      </c>
      <c r="AQ175" s="3"/>
      <c r="AR175" s="3"/>
      <c r="AS175" s="3">
        <v>12780</v>
      </c>
      <c r="AT175" s="3"/>
      <c r="AU175" s="3"/>
      <c r="AV175" s="3"/>
      <c r="AW175" s="3"/>
      <c r="AX175" s="3"/>
    </row>
    <row r="176" spans="1:50" x14ac:dyDescent="0.35">
      <c r="A176" s="1">
        <v>45107</v>
      </c>
      <c r="B176" t="s">
        <v>1</v>
      </c>
      <c r="C176" t="s">
        <v>90</v>
      </c>
      <c r="D176" t="s">
        <v>444</v>
      </c>
      <c r="E176" t="s">
        <v>443</v>
      </c>
      <c r="F176" s="3">
        <v>15304</v>
      </c>
      <c r="G176" s="3">
        <v>14341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>
        <v>26</v>
      </c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>
        <v>13662</v>
      </c>
      <c r="AQ176" s="3"/>
      <c r="AR176" s="3"/>
      <c r="AS176" s="3">
        <v>9726</v>
      </c>
      <c r="AT176" s="3"/>
      <c r="AU176" s="3"/>
      <c r="AV176" s="3"/>
      <c r="AW176" s="3"/>
      <c r="AX176" s="3"/>
    </row>
    <row r="177" spans="1:50" x14ac:dyDescent="0.35">
      <c r="A177" s="1">
        <v>45107</v>
      </c>
      <c r="B177" t="s">
        <v>1</v>
      </c>
      <c r="C177" t="s">
        <v>90</v>
      </c>
      <c r="D177" t="s">
        <v>446</v>
      </c>
      <c r="E177" t="s">
        <v>445</v>
      </c>
      <c r="F177" s="3">
        <v>2276</v>
      </c>
      <c r="G177" s="3">
        <v>2154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>
        <v>1</v>
      </c>
      <c r="T177" s="3">
        <v>53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>
        <v>526</v>
      </c>
      <c r="AO177" s="3"/>
      <c r="AP177" s="3">
        <v>1728</v>
      </c>
      <c r="AQ177" s="3"/>
      <c r="AR177" s="3"/>
      <c r="AS177" s="3">
        <v>1745</v>
      </c>
      <c r="AT177" s="3"/>
      <c r="AU177" s="3"/>
      <c r="AV177" s="3"/>
      <c r="AW177" s="3"/>
      <c r="AX177" s="3"/>
    </row>
    <row r="178" spans="1:50" x14ac:dyDescent="0.35">
      <c r="A178" s="1">
        <v>45107</v>
      </c>
      <c r="B178" t="s">
        <v>1</v>
      </c>
      <c r="C178" t="s">
        <v>90</v>
      </c>
      <c r="D178" t="s">
        <v>448</v>
      </c>
      <c r="E178" t="s">
        <v>447</v>
      </c>
      <c r="F178" s="3">
        <v>8540</v>
      </c>
      <c r="G178" s="3">
        <v>7844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>
        <v>6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>
        <v>7094</v>
      </c>
      <c r="AQ178" s="3"/>
      <c r="AR178" s="3"/>
      <c r="AS178" s="3">
        <v>5028</v>
      </c>
      <c r="AT178" s="3"/>
      <c r="AU178" s="3"/>
      <c r="AV178" s="3"/>
      <c r="AW178" s="3"/>
      <c r="AX178" s="3"/>
    </row>
    <row r="179" spans="1:50" x14ac:dyDescent="0.35">
      <c r="A179" s="1">
        <v>45107</v>
      </c>
      <c r="B179" t="s">
        <v>1</v>
      </c>
      <c r="C179" t="s">
        <v>90</v>
      </c>
      <c r="D179" t="s">
        <v>450</v>
      </c>
      <c r="E179" t="s">
        <v>449</v>
      </c>
      <c r="F179" s="3">
        <v>27654</v>
      </c>
      <c r="G179" s="3">
        <v>24166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>
        <v>21871</v>
      </c>
      <c r="AQ179" s="3"/>
      <c r="AR179" s="3"/>
      <c r="AS179" s="3">
        <v>13523</v>
      </c>
      <c r="AT179" s="3"/>
      <c r="AU179" s="3"/>
      <c r="AV179" s="3"/>
      <c r="AW179" s="3"/>
      <c r="AX179" s="3"/>
    </row>
    <row r="180" spans="1:50" x14ac:dyDescent="0.35">
      <c r="A180" s="1">
        <v>45107</v>
      </c>
      <c r="B180" t="s">
        <v>1</v>
      </c>
      <c r="C180" t="s">
        <v>90</v>
      </c>
      <c r="D180" t="s">
        <v>452</v>
      </c>
      <c r="E180" t="s">
        <v>451</v>
      </c>
      <c r="F180" s="3">
        <v>13620</v>
      </c>
      <c r="G180" s="3">
        <v>12566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>
        <v>11249</v>
      </c>
      <c r="AQ180" s="3"/>
      <c r="AR180" s="3"/>
      <c r="AS180" s="3">
        <v>6346</v>
      </c>
      <c r="AT180" s="3"/>
      <c r="AU180" s="3"/>
      <c r="AV180" s="3"/>
      <c r="AW180" s="3"/>
      <c r="AX180" s="3"/>
    </row>
    <row r="181" spans="1:50" x14ac:dyDescent="0.35">
      <c r="A181" s="1">
        <v>45107</v>
      </c>
      <c r="B181" t="s">
        <v>1</v>
      </c>
      <c r="C181" t="s">
        <v>90</v>
      </c>
      <c r="D181" t="s">
        <v>454</v>
      </c>
      <c r="E181" t="s">
        <v>453</v>
      </c>
      <c r="F181" s="3">
        <v>409</v>
      </c>
      <c r="G181" s="3">
        <v>396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>
        <v>35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>
        <v>3</v>
      </c>
      <c r="AO181" s="3"/>
      <c r="AP181" s="3">
        <v>331</v>
      </c>
      <c r="AQ181" s="3"/>
      <c r="AR181" s="3"/>
      <c r="AS181" s="3">
        <v>364</v>
      </c>
      <c r="AT181" s="3"/>
      <c r="AU181" s="3"/>
      <c r="AV181" s="3"/>
      <c r="AW181" s="3"/>
      <c r="AX181" s="3"/>
    </row>
    <row r="182" spans="1:50" x14ac:dyDescent="0.35">
      <c r="A182" s="1">
        <v>45107</v>
      </c>
      <c r="B182" t="s">
        <v>1</v>
      </c>
      <c r="C182" t="s">
        <v>90</v>
      </c>
      <c r="D182" t="s">
        <v>456</v>
      </c>
      <c r="E182" t="s">
        <v>455</v>
      </c>
      <c r="F182" s="3">
        <v>29021</v>
      </c>
      <c r="G182" s="3">
        <v>26179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>
        <v>2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>
        <v>24808</v>
      </c>
      <c r="AQ182" s="3"/>
      <c r="AR182" s="3"/>
      <c r="AS182" s="3">
        <v>11491</v>
      </c>
      <c r="AT182" s="3"/>
      <c r="AU182" s="3"/>
      <c r="AV182" s="3"/>
      <c r="AW182" s="3"/>
      <c r="AX182" s="3"/>
    </row>
    <row r="183" spans="1:50" x14ac:dyDescent="0.35">
      <c r="A183" s="1">
        <v>45107</v>
      </c>
      <c r="B183" t="s">
        <v>1</v>
      </c>
      <c r="C183" t="s">
        <v>90</v>
      </c>
      <c r="D183" t="s">
        <v>458</v>
      </c>
      <c r="E183" t="s">
        <v>457</v>
      </c>
      <c r="F183" s="3">
        <v>19208</v>
      </c>
      <c r="G183" s="3">
        <v>16535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>
        <v>15808</v>
      </c>
      <c r="AQ183" s="3"/>
      <c r="AR183" s="3"/>
      <c r="AS183" s="3">
        <v>4566</v>
      </c>
      <c r="AT183" s="3"/>
      <c r="AU183" s="3"/>
      <c r="AV183" s="3"/>
      <c r="AW183" s="3"/>
      <c r="AX183" s="3"/>
    </row>
    <row r="184" spans="1:50" x14ac:dyDescent="0.35">
      <c r="A184" s="1">
        <v>45107</v>
      </c>
      <c r="B184" t="s">
        <v>1</v>
      </c>
      <c r="C184" t="s">
        <v>90</v>
      </c>
      <c r="D184" t="s">
        <v>460</v>
      </c>
      <c r="E184" t="s">
        <v>459</v>
      </c>
      <c r="F184" s="3">
        <v>24872</v>
      </c>
      <c r="G184" s="3">
        <v>23291</v>
      </c>
      <c r="H184" s="3"/>
      <c r="I184" s="3"/>
      <c r="J184" s="3"/>
      <c r="K184" s="3">
        <v>56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>
        <v>22490</v>
      </c>
      <c r="AQ184" s="3"/>
      <c r="AR184" s="3"/>
      <c r="AS184" s="3">
        <v>10077</v>
      </c>
      <c r="AT184" s="3"/>
      <c r="AU184" s="3"/>
      <c r="AV184" s="3"/>
      <c r="AW184" s="3"/>
      <c r="AX184" s="3"/>
    </row>
    <row r="185" spans="1:50" x14ac:dyDescent="0.35">
      <c r="A185" s="1">
        <v>45107</v>
      </c>
      <c r="B185" t="s">
        <v>1</v>
      </c>
      <c r="C185" t="s">
        <v>90</v>
      </c>
      <c r="D185" t="s">
        <v>462</v>
      </c>
      <c r="E185" t="s">
        <v>461</v>
      </c>
      <c r="F185" s="3">
        <v>23500</v>
      </c>
      <c r="G185" s="3">
        <v>22294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>
        <v>20140</v>
      </c>
      <c r="AQ185" s="3"/>
      <c r="AR185" s="3"/>
      <c r="AS185" s="3">
        <v>12590</v>
      </c>
      <c r="AT185" s="3"/>
      <c r="AU185" s="3"/>
      <c r="AV185" s="3"/>
      <c r="AW185" s="3"/>
      <c r="AX185" s="3"/>
    </row>
    <row r="186" spans="1:50" x14ac:dyDescent="0.35">
      <c r="A186" s="1">
        <v>45107</v>
      </c>
      <c r="B186" t="s">
        <v>1</v>
      </c>
      <c r="C186" t="s">
        <v>90</v>
      </c>
      <c r="D186" t="s">
        <v>464</v>
      </c>
      <c r="E186" t="s">
        <v>463</v>
      </c>
      <c r="F186" s="3">
        <v>11684</v>
      </c>
      <c r="G186" s="3">
        <v>10873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>
        <v>10068</v>
      </c>
      <c r="AQ186" s="3"/>
      <c r="AR186" s="3"/>
      <c r="AS186" s="3">
        <v>6735</v>
      </c>
      <c r="AT186" s="3"/>
      <c r="AU186" s="3"/>
      <c r="AV186" s="3"/>
      <c r="AW186" s="3"/>
      <c r="AX186" s="3"/>
    </row>
    <row r="187" spans="1:50" x14ac:dyDescent="0.35">
      <c r="A187" s="1">
        <v>45107</v>
      </c>
      <c r="B187" t="s">
        <v>1</v>
      </c>
      <c r="C187" t="s">
        <v>90</v>
      </c>
      <c r="D187" t="s">
        <v>466</v>
      </c>
      <c r="E187" t="s">
        <v>465</v>
      </c>
      <c r="F187" s="3">
        <v>3379</v>
      </c>
      <c r="G187" s="3">
        <v>2107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>
        <v>19</v>
      </c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>
        <v>1871</v>
      </c>
      <c r="AQ187" s="3"/>
      <c r="AR187" s="3"/>
      <c r="AS187" s="3">
        <v>1763</v>
      </c>
      <c r="AT187" s="3"/>
      <c r="AU187" s="3"/>
      <c r="AV187" s="3"/>
      <c r="AW187" s="3"/>
      <c r="AX187" s="3"/>
    </row>
    <row r="188" spans="1:50" x14ac:dyDescent="0.35">
      <c r="A188" s="1">
        <v>45107</v>
      </c>
      <c r="B188" t="s">
        <v>1</v>
      </c>
      <c r="C188" t="s">
        <v>90</v>
      </c>
      <c r="D188" t="s">
        <v>468</v>
      </c>
      <c r="E188" t="s">
        <v>467</v>
      </c>
      <c r="F188" s="3">
        <v>26703</v>
      </c>
      <c r="G188" s="3">
        <v>23038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>
        <v>22221</v>
      </c>
      <c r="AQ188" s="3"/>
      <c r="AR188" s="3"/>
      <c r="AS188" s="3">
        <v>4923</v>
      </c>
      <c r="AT188" s="3"/>
      <c r="AU188" s="3"/>
      <c r="AV188" s="3"/>
      <c r="AW188" s="3"/>
      <c r="AX188" s="3"/>
    </row>
    <row r="189" spans="1:50" x14ac:dyDescent="0.35">
      <c r="A189" s="1">
        <v>45107</v>
      </c>
      <c r="B189" t="s">
        <v>1</v>
      </c>
      <c r="C189" t="s">
        <v>90</v>
      </c>
      <c r="D189" t="s">
        <v>470</v>
      </c>
      <c r="E189" t="s">
        <v>469</v>
      </c>
      <c r="F189" s="3">
        <v>19081</v>
      </c>
      <c r="G189" s="3">
        <v>16521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>
        <v>15491</v>
      </c>
      <c r="AQ189" s="3"/>
      <c r="AR189" s="3"/>
      <c r="AS189" s="3">
        <v>8601</v>
      </c>
      <c r="AT189" s="3"/>
      <c r="AU189" s="3"/>
      <c r="AV189" s="3"/>
      <c r="AW189" s="3"/>
      <c r="AX189" s="3"/>
    </row>
    <row r="190" spans="1:50" x14ac:dyDescent="0.35">
      <c r="A190" s="1">
        <v>45107</v>
      </c>
      <c r="B190" t="s">
        <v>1</v>
      </c>
      <c r="C190" t="s">
        <v>90</v>
      </c>
      <c r="D190" t="s">
        <v>472</v>
      </c>
      <c r="E190" t="s">
        <v>471</v>
      </c>
      <c r="F190" s="3">
        <v>30628</v>
      </c>
      <c r="G190" s="3">
        <v>21526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>
        <v>19798</v>
      </c>
      <c r="AQ190" s="3"/>
      <c r="AR190" s="3"/>
      <c r="AS190" s="3">
        <v>8079</v>
      </c>
      <c r="AT190" s="3"/>
      <c r="AU190" s="3"/>
      <c r="AV190" s="3"/>
      <c r="AW190" s="3"/>
      <c r="AX190" s="3"/>
    </row>
    <row r="191" spans="1:50" x14ac:dyDescent="0.35">
      <c r="A191" s="1">
        <v>45107</v>
      </c>
      <c r="B191" t="s">
        <v>1</v>
      </c>
      <c r="C191" t="s">
        <v>90</v>
      </c>
      <c r="D191" t="s">
        <v>474</v>
      </c>
      <c r="E191" t="s">
        <v>473</v>
      </c>
      <c r="F191" s="3">
        <v>13590</v>
      </c>
      <c r="G191" s="3">
        <v>11788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>
        <v>11249</v>
      </c>
      <c r="AQ191" s="3"/>
      <c r="AR191" s="3"/>
      <c r="AS191" s="3">
        <v>2124</v>
      </c>
      <c r="AT191" s="3"/>
      <c r="AU191" s="3"/>
      <c r="AV191" s="3"/>
      <c r="AW191" s="3"/>
      <c r="AX191" s="3"/>
    </row>
    <row r="192" spans="1:50" x14ac:dyDescent="0.35">
      <c r="A192" s="1">
        <v>45107</v>
      </c>
      <c r="B192" t="s">
        <v>1</v>
      </c>
      <c r="C192" t="s">
        <v>90</v>
      </c>
      <c r="D192" t="s">
        <v>476</v>
      </c>
      <c r="E192" t="s">
        <v>475</v>
      </c>
      <c r="F192" s="3">
        <v>16944</v>
      </c>
      <c r="G192" s="3">
        <v>13815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>
        <v>13318</v>
      </c>
      <c r="AQ192" s="3"/>
      <c r="AR192" s="3"/>
      <c r="AS192" s="3">
        <v>4683</v>
      </c>
      <c r="AT192" s="3"/>
      <c r="AU192" s="3"/>
      <c r="AV192" s="3"/>
      <c r="AW192" s="3"/>
      <c r="AX192" s="3"/>
    </row>
    <row r="193" spans="1:50" x14ac:dyDescent="0.35">
      <c r="A193" s="1">
        <v>45107</v>
      </c>
      <c r="B193" t="s">
        <v>1</v>
      </c>
      <c r="C193" t="s">
        <v>90</v>
      </c>
      <c r="D193" t="s">
        <v>478</v>
      </c>
      <c r="E193" t="s">
        <v>477</v>
      </c>
      <c r="F193" s="3">
        <v>7157</v>
      </c>
      <c r="G193" s="3">
        <v>6165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>
        <v>5842</v>
      </c>
      <c r="AQ193" s="3"/>
      <c r="AR193" s="3"/>
      <c r="AS193" s="3">
        <v>3674</v>
      </c>
      <c r="AT193" s="3"/>
      <c r="AU193" s="3"/>
      <c r="AV193" s="3"/>
      <c r="AW193" s="3"/>
      <c r="AX193" s="3"/>
    </row>
    <row r="194" spans="1:50" x14ac:dyDescent="0.35">
      <c r="A194" s="1">
        <v>45107</v>
      </c>
      <c r="B194" t="s">
        <v>1</v>
      </c>
      <c r="C194" t="s">
        <v>90</v>
      </c>
      <c r="D194" t="s">
        <v>480</v>
      </c>
      <c r="E194" t="s">
        <v>479</v>
      </c>
      <c r="F194" s="3">
        <v>27503</v>
      </c>
      <c r="G194" s="3">
        <v>22937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>
        <v>20726</v>
      </c>
      <c r="AQ194" s="3"/>
      <c r="AR194" s="3"/>
      <c r="AS194" s="3">
        <v>9691</v>
      </c>
      <c r="AT194" s="3"/>
      <c r="AU194" s="3"/>
      <c r="AV194" s="3"/>
      <c r="AW194" s="3"/>
      <c r="AX194" s="3"/>
    </row>
    <row r="195" spans="1:50" x14ac:dyDescent="0.35">
      <c r="A195" s="1">
        <v>45107</v>
      </c>
      <c r="B195" t="s">
        <v>1</v>
      </c>
      <c r="C195" t="s">
        <v>180</v>
      </c>
      <c r="D195" t="s">
        <v>482</v>
      </c>
      <c r="E195" t="s">
        <v>481</v>
      </c>
      <c r="F195" s="3">
        <v>901</v>
      </c>
      <c r="G195" s="3">
        <v>900</v>
      </c>
      <c r="H195" s="3"/>
      <c r="I195" s="3">
        <v>161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>
        <v>800</v>
      </c>
      <c r="AF195" s="3"/>
      <c r="AG195" s="3"/>
      <c r="AH195" s="3"/>
      <c r="AI195" s="3"/>
      <c r="AJ195" s="3"/>
      <c r="AK195" s="3"/>
      <c r="AL195" s="3"/>
      <c r="AM195" s="3"/>
      <c r="AN195" s="3">
        <v>389</v>
      </c>
      <c r="AO195" s="3"/>
      <c r="AP195" s="3">
        <v>11</v>
      </c>
      <c r="AQ195" s="3">
        <v>815</v>
      </c>
      <c r="AR195" s="3"/>
      <c r="AS195" s="3">
        <v>139</v>
      </c>
      <c r="AT195" s="3">
        <v>582</v>
      </c>
      <c r="AU195" s="3"/>
      <c r="AV195" s="3"/>
      <c r="AW195" s="3"/>
      <c r="AX195" s="3"/>
    </row>
    <row r="196" spans="1:50" x14ac:dyDescent="0.35">
      <c r="A196" s="1">
        <v>45107</v>
      </c>
      <c r="B196" t="s">
        <v>1</v>
      </c>
      <c r="C196" t="s">
        <v>106</v>
      </c>
      <c r="D196" t="s">
        <v>484</v>
      </c>
      <c r="E196" t="s">
        <v>483</v>
      </c>
      <c r="F196" s="3">
        <v>3975</v>
      </c>
      <c r="G196" s="3">
        <v>3967</v>
      </c>
      <c r="H196" s="3"/>
      <c r="I196" s="3">
        <v>999</v>
      </c>
      <c r="J196" s="3">
        <v>811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>
        <v>859</v>
      </c>
      <c r="AF196" s="3"/>
      <c r="AG196" s="3"/>
      <c r="AH196" s="3"/>
      <c r="AI196" s="3"/>
      <c r="AJ196" s="3"/>
      <c r="AK196" s="3"/>
      <c r="AL196" s="3"/>
      <c r="AM196" s="3"/>
      <c r="AN196" s="3">
        <v>1779</v>
      </c>
      <c r="AO196" s="3"/>
      <c r="AP196" s="3">
        <v>2795</v>
      </c>
      <c r="AQ196" s="3">
        <v>3959</v>
      </c>
      <c r="AR196" s="3"/>
      <c r="AS196" s="3">
        <v>495</v>
      </c>
      <c r="AT196" s="3">
        <v>44</v>
      </c>
      <c r="AU196" s="3"/>
      <c r="AV196" s="3"/>
      <c r="AW196" s="3"/>
      <c r="AX196" s="3"/>
    </row>
    <row r="197" spans="1:50" x14ac:dyDescent="0.35">
      <c r="A197" s="1">
        <v>45107</v>
      </c>
      <c r="B197" t="s">
        <v>1</v>
      </c>
      <c r="C197" t="s">
        <v>106</v>
      </c>
      <c r="D197" t="s">
        <v>486</v>
      </c>
      <c r="E197" t="s">
        <v>485</v>
      </c>
      <c r="F197" s="3">
        <v>611</v>
      </c>
      <c r="G197" s="3">
        <v>217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>
        <v>1</v>
      </c>
      <c r="AQ197" s="3">
        <v>216</v>
      </c>
      <c r="AR197" s="3"/>
      <c r="AS197" s="3">
        <v>1</v>
      </c>
      <c r="AT197" s="3"/>
      <c r="AU197" s="3"/>
      <c r="AV197" s="3"/>
      <c r="AW197" s="3"/>
      <c r="AX197" s="3"/>
    </row>
    <row r="198" spans="1:50" x14ac:dyDescent="0.35">
      <c r="A198" s="1">
        <v>45107</v>
      </c>
      <c r="B198" t="s">
        <v>1</v>
      </c>
      <c r="C198" t="s">
        <v>93</v>
      </c>
      <c r="D198" t="s">
        <v>488</v>
      </c>
      <c r="E198" t="s">
        <v>487</v>
      </c>
      <c r="F198" s="3">
        <v>1770</v>
      </c>
      <c r="G198" s="3">
        <v>1600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>
        <v>106</v>
      </c>
      <c r="AA198" s="3"/>
      <c r="AB198" s="3"/>
      <c r="AC198" s="3"/>
      <c r="AD198" s="3"/>
      <c r="AE198" s="3"/>
      <c r="AF198" s="3"/>
      <c r="AG198" s="3">
        <v>1019</v>
      </c>
      <c r="AH198" s="3"/>
      <c r="AI198" s="3"/>
      <c r="AJ198" s="3"/>
      <c r="AK198" s="3"/>
      <c r="AL198" s="3"/>
      <c r="AM198" s="3"/>
      <c r="AN198" s="3">
        <v>1</v>
      </c>
      <c r="AO198" s="3">
        <v>1237</v>
      </c>
      <c r="AP198" s="3">
        <v>484</v>
      </c>
      <c r="AQ198" s="3"/>
      <c r="AR198" s="3"/>
      <c r="AS198" s="3">
        <v>97</v>
      </c>
      <c r="AT198" s="3"/>
      <c r="AU198" s="3"/>
      <c r="AV198" s="3"/>
      <c r="AW198" s="3"/>
      <c r="AX198" s="3"/>
    </row>
    <row r="199" spans="1:50" x14ac:dyDescent="0.35">
      <c r="A199" s="1">
        <v>45107</v>
      </c>
      <c r="B199" t="s">
        <v>1</v>
      </c>
      <c r="C199" t="s">
        <v>93</v>
      </c>
      <c r="D199" t="s">
        <v>490</v>
      </c>
      <c r="E199" t="s">
        <v>489</v>
      </c>
      <c r="F199" s="3">
        <v>1074</v>
      </c>
      <c r="G199" s="3">
        <v>1012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>
        <v>756</v>
      </c>
      <c r="AQ199" s="3">
        <v>902</v>
      </c>
      <c r="AR199" s="3"/>
      <c r="AS199" s="3">
        <v>75</v>
      </c>
      <c r="AT199" s="3"/>
      <c r="AU199" s="3"/>
      <c r="AV199" s="3"/>
      <c r="AW199" s="3"/>
      <c r="AX199" s="3"/>
    </row>
    <row r="200" spans="1:50" x14ac:dyDescent="0.35">
      <c r="A200" s="1">
        <v>45107</v>
      </c>
      <c r="B200" t="s">
        <v>1</v>
      </c>
      <c r="C200" t="s">
        <v>90</v>
      </c>
      <c r="D200" t="s">
        <v>492</v>
      </c>
      <c r="E200" t="s">
        <v>491</v>
      </c>
      <c r="F200" s="3">
        <v>25936</v>
      </c>
      <c r="G200" s="3">
        <v>19514</v>
      </c>
      <c r="H200" s="3"/>
      <c r="I200" s="3"/>
      <c r="J200" s="3"/>
      <c r="K200" s="3"/>
      <c r="L200" s="3"/>
      <c r="M200" s="3"/>
      <c r="N200" s="3"/>
      <c r="O200" s="3"/>
      <c r="P200" s="3">
        <v>2106</v>
      </c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>
        <v>17393</v>
      </c>
      <c r="AQ200" s="3"/>
      <c r="AR200" s="3"/>
      <c r="AS200" s="3">
        <v>6522</v>
      </c>
      <c r="AT200" s="3"/>
      <c r="AU200" s="3"/>
      <c r="AV200" s="3"/>
      <c r="AW200" s="3"/>
      <c r="AX200" s="3"/>
    </row>
    <row r="201" spans="1:50" x14ac:dyDescent="0.35">
      <c r="A201" s="1">
        <v>45107</v>
      </c>
      <c r="B201" t="s">
        <v>1</v>
      </c>
      <c r="C201" t="s">
        <v>90</v>
      </c>
      <c r="D201" t="s">
        <v>494</v>
      </c>
      <c r="E201" t="s">
        <v>493</v>
      </c>
      <c r="F201" s="3">
        <v>26483</v>
      </c>
      <c r="G201" s="3">
        <v>22714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>
        <v>21732</v>
      </c>
      <c r="AQ201" s="3"/>
      <c r="AR201" s="3"/>
      <c r="AS201" s="3">
        <v>7681</v>
      </c>
      <c r="AT201" s="3"/>
      <c r="AU201" s="3"/>
      <c r="AV201" s="3"/>
      <c r="AW201" s="3"/>
      <c r="AX201" s="3"/>
    </row>
    <row r="202" spans="1:50" x14ac:dyDescent="0.35">
      <c r="A202" s="1">
        <v>45107</v>
      </c>
      <c r="B202" t="s">
        <v>1</v>
      </c>
      <c r="C202" t="s">
        <v>93</v>
      </c>
      <c r="D202" t="s">
        <v>496</v>
      </c>
      <c r="E202" t="s">
        <v>495</v>
      </c>
      <c r="F202" s="3">
        <v>1174</v>
      </c>
      <c r="G202" s="3">
        <v>1126</v>
      </c>
      <c r="H202" s="3"/>
      <c r="I202" s="3"/>
      <c r="J202" s="3"/>
      <c r="K202" s="3"/>
      <c r="L202" s="3"/>
      <c r="M202" s="3"/>
      <c r="N202" s="3"/>
      <c r="O202" s="3"/>
      <c r="P202" s="3"/>
      <c r="Q202" s="3">
        <v>21</v>
      </c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>
        <v>544</v>
      </c>
      <c r="AG202" s="3"/>
      <c r="AH202" s="3"/>
      <c r="AI202" s="3"/>
      <c r="AJ202" s="3"/>
      <c r="AK202" s="3"/>
      <c r="AL202" s="3"/>
      <c r="AM202" s="3"/>
      <c r="AN202" s="3">
        <v>1000</v>
      </c>
      <c r="AO202" s="3">
        <v>38</v>
      </c>
      <c r="AP202" s="3">
        <v>28</v>
      </c>
      <c r="AQ202" s="3"/>
      <c r="AR202" s="3"/>
      <c r="AS202" s="3">
        <v>260</v>
      </c>
      <c r="AT202" s="3"/>
      <c r="AU202" s="3"/>
      <c r="AV202" s="3"/>
      <c r="AW202" s="3"/>
      <c r="AX202" s="3">
        <v>236</v>
      </c>
    </row>
    <row r="203" spans="1:50" x14ac:dyDescent="0.35">
      <c r="A203" s="1">
        <v>45107</v>
      </c>
      <c r="B203" t="s">
        <v>1</v>
      </c>
      <c r="C203" t="s">
        <v>93</v>
      </c>
      <c r="D203" t="s">
        <v>498</v>
      </c>
      <c r="E203" t="s">
        <v>497</v>
      </c>
      <c r="F203" s="3">
        <v>4272</v>
      </c>
      <c r="G203" s="3">
        <v>3096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>
        <v>2886</v>
      </c>
      <c r="AQ203" s="3"/>
      <c r="AR203" s="3"/>
      <c r="AS203" s="3">
        <v>734</v>
      </c>
      <c r="AT203" s="3"/>
      <c r="AU203" s="3"/>
      <c r="AV203" s="3"/>
      <c r="AW203" s="3"/>
      <c r="AX203" s="3"/>
    </row>
    <row r="204" spans="1:50" x14ac:dyDescent="0.35">
      <c r="A204" s="1">
        <v>45107</v>
      </c>
      <c r="B204" t="s">
        <v>1</v>
      </c>
      <c r="C204" t="s">
        <v>93</v>
      </c>
      <c r="D204" t="s">
        <v>500</v>
      </c>
      <c r="E204" t="s">
        <v>499</v>
      </c>
      <c r="F204" s="3">
        <v>1177</v>
      </c>
      <c r="G204" s="3">
        <v>964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>
        <v>910</v>
      </c>
      <c r="AQ204" s="3"/>
      <c r="AR204" s="3"/>
      <c r="AS204" s="3">
        <v>249</v>
      </c>
      <c r="AT204" s="3"/>
      <c r="AU204" s="3"/>
      <c r="AV204" s="3"/>
      <c r="AW204" s="3"/>
      <c r="AX204" s="3"/>
    </row>
    <row r="205" spans="1:50" x14ac:dyDescent="0.35">
      <c r="A205" s="1">
        <v>45107</v>
      </c>
      <c r="B205" t="s">
        <v>1</v>
      </c>
      <c r="C205" t="s">
        <v>106</v>
      </c>
      <c r="D205" t="s">
        <v>502</v>
      </c>
      <c r="E205" t="s">
        <v>501</v>
      </c>
      <c r="F205" s="3">
        <v>3913</v>
      </c>
      <c r="G205" s="3">
        <v>2982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>
        <v>1130</v>
      </c>
      <c r="AQ205" s="3">
        <v>2816</v>
      </c>
      <c r="AR205" s="3"/>
      <c r="AS205" s="3">
        <v>328</v>
      </c>
      <c r="AT205" s="3"/>
      <c r="AU205" s="3"/>
      <c r="AV205" s="3"/>
      <c r="AW205" s="3"/>
      <c r="AX205" s="3"/>
    </row>
    <row r="206" spans="1:50" x14ac:dyDescent="0.35">
      <c r="A206" s="1">
        <v>45107</v>
      </c>
      <c r="B206" t="s">
        <v>1</v>
      </c>
      <c r="C206" t="s">
        <v>106</v>
      </c>
      <c r="D206" t="s">
        <v>504</v>
      </c>
      <c r="E206" t="s">
        <v>503</v>
      </c>
      <c r="F206" s="3">
        <v>453</v>
      </c>
      <c r="G206" s="3">
        <v>435</v>
      </c>
      <c r="H206" s="3"/>
      <c r="I206" s="3"/>
      <c r="J206" s="3">
        <v>211</v>
      </c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>
        <v>8</v>
      </c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>
        <v>79</v>
      </c>
      <c r="AQ206" s="3">
        <v>415</v>
      </c>
      <c r="AR206" s="3"/>
      <c r="AS206" s="3">
        <v>83</v>
      </c>
      <c r="AT206" s="3"/>
      <c r="AU206" s="3"/>
      <c r="AV206" s="3"/>
      <c r="AW206" s="3"/>
      <c r="AX206" s="3"/>
    </row>
    <row r="207" spans="1:50" x14ac:dyDescent="0.35">
      <c r="A207" s="1">
        <v>45107</v>
      </c>
      <c r="B207" t="s">
        <v>1</v>
      </c>
      <c r="C207" t="s">
        <v>106</v>
      </c>
      <c r="D207" t="s">
        <v>506</v>
      </c>
      <c r="E207" t="s">
        <v>505</v>
      </c>
      <c r="F207" s="3">
        <v>629</v>
      </c>
      <c r="G207" s="3">
        <v>625</v>
      </c>
      <c r="H207" s="3"/>
      <c r="I207" s="3">
        <v>437</v>
      </c>
      <c r="J207" s="3">
        <v>546</v>
      </c>
      <c r="K207" s="3"/>
      <c r="L207" s="3"/>
      <c r="M207" s="3"/>
      <c r="N207" s="3"/>
      <c r="O207" s="3"/>
      <c r="P207" s="3"/>
      <c r="Q207" s="3">
        <v>328</v>
      </c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>
        <v>608</v>
      </c>
      <c r="AF207" s="3"/>
      <c r="AG207" s="3"/>
      <c r="AH207" s="3"/>
      <c r="AI207" s="3"/>
      <c r="AJ207" s="3"/>
      <c r="AK207" s="3"/>
      <c r="AL207" s="3"/>
      <c r="AM207" s="3"/>
      <c r="AN207" s="3">
        <v>421</v>
      </c>
      <c r="AO207" s="3"/>
      <c r="AP207" s="3">
        <v>269</v>
      </c>
      <c r="AQ207" s="3">
        <v>623</v>
      </c>
      <c r="AR207" s="3"/>
      <c r="AS207" s="3">
        <v>215</v>
      </c>
      <c r="AT207" s="3"/>
      <c r="AU207" s="3"/>
      <c r="AV207" s="3"/>
      <c r="AW207" s="3"/>
      <c r="AX207" s="3"/>
    </row>
    <row r="208" spans="1:50" x14ac:dyDescent="0.35">
      <c r="A208" s="1">
        <v>45107</v>
      </c>
      <c r="B208" t="s">
        <v>1</v>
      </c>
      <c r="C208" t="s">
        <v>93</v>
      </c>
      <c r="D208" t="s">
        <v>508</v>
      </c>
      <c r="E208" t="s">
        <v>507</v>
      </c>
      <c r="F208" s="3">
        <v>1036</v>
      </c>
      <c r="G208" s="3">
        <v>871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>
        <v>638</v>
      </c>
      <c r="W208" s="3"/>
      <c r="X208" s="3"/>
      <c r="Y208" s="3">
        <v>71</v>
      </c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>
        <v>114</v>
      </c>
      <c r="AO208" s="3"/>
      <c r="AP208" s="3">
        <v>600</v>
      </c>
      <c r="AQ208" s="3"/>
      <c r="AR208" s="3"/>
      <c r="AS208" s="3">
        <v>247</v>
      </c>
      <c r="AT208" s="3"/>
      <c r="AU208" s="3"/>
      <c r="AV208" s="3"/>
      <c r="AW208" s="3"/>
      <c r="AX208" s="3"/>
    </row>
    <row r="209" spans="1:50" x14ac:dyDescent="0.35">
      <c r="A209" s="1">
        <v>45107</v>
      </c>
      <c r="B209" t="s">
        <v>1</v>
      </c>
      <c r="C209" t="s">
        <v>106</v>
      </c>
      <c r="D209" t="s">
        <v>510</v>
      </c>
      <c r="E209" t="s">
        <v>509</v>
      </c>
      <c r="F209" s="3">
        <v>210</v>
      </c>
      <c r="G209" s="3">
        <v>77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>
        <v>69</v>
      </c>
      <c r="AQ209" s="3">
        <v>11</v>
      </c>
      <c r="AR209" s="3"/>
      <c r="AS209" s="3"/>
      <c r="AT209" s="3"/>
      <c r="AU209" s="3"/>
      <c r="AV209" s="3"/>
      <c r="AW209" s="3"/>
      <c r="AX209" s="3"/>
    </row>
    <row r="210" spans="1:50" x14ac:dyDescent="0.35">
      <c r="A210" s="1">
        <v>45107</v>
      </c>
      <c r="B210" t="s">
        <v>1</v>
      </c>
      <c r="C210" t="s">
        <v>90</v>
      </c>
      <c r="D210" t="s">
        <v>512</v>
      </c>
      <c r="E210" t="s">
        <v>511</v>
      </c>
      <c r="F210" s="3">
        <v>19427</v>
      </c>
      <c r="G210" s="3">
        <v>19415</v>
      </c>
      <c r="H210" s="3">
        <v>14545</v>
      </c>
      <c r="I210" s="3"/>
      <c r="J210" s="3"/>
      <c r="K210" s="3"/>
      <c r="L210" s="3"/>
      <c r="M210" s="3">
        <v>19408</v>
      </c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>
        <v>18186</v>
      </c>
      <c r="AF210" s="3"/>
      <c r="AG210" s="3"/>
      <c r="AH210" s="3">
        <v>37</v>
      </c>
      <c r="AI210" s="3"/>
      <c r="AJ210" s="3"/>
      <c r="AK210" s="3"/>
      <c r="AL210" s="3"/>
      <c r="AM210" s="3"/>
      <c r="AN210" s="3">
        <v>1</v>
      </c>
      <c r="AO210" s="3"/>
      <c r="AP210" s="3">
        <v>13776</v>
      </c>
      <c r="AQ210" s="3"/>
      <c r="AR210" s="3"/>
      <c r="AS210" s="3">
        <v>2074</v>
      </c>
      <c r="AT210" s="3"/>
      <c r="AU210" s="3"/>
      <c r="AV210" s="3"/>
      <c r="AW210" s="3"/>
      <c r="AX210" s="3"/>
    </row>
    <row r="211" spans="1:50" x14ac:dyDescent="0.35">
      <c r="A211" s="1">
        <v>45107</v>
      </c>
      <c r="B211" t="s">
        <v>1</v>
      </c>
      <c r="C211" t="s">
        <v>90</v>
      </c>
      <c r="D211" t="s">
        <v>514</v>
      </c>
      <c r="E211" t="s">
        <v>513</v>
      </c>
      <c r="F211" s="3">
        <v>2497</v>
      </c>
      <c r="G211" s="3">
        <v>2059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>
        <v>1574</v>
      </c>
      <c r="AQ211" s="3">
        <v>1517</v>
      </c>
      <c r="AR211" s="3">
        <v>14</v>
      </c>
      <c r="AS211" s="3">
        <v>377</v>
      </c>
      <c r="AT211" s="3"/>
      <c r="AU211" s="3"/>
      <c r="AV211" s="3"/>
      <c r="AW211" s="3"/>
      <c r="AX211" s="3"/>
    </row>
    <row r="212" spans="1:50" x14ac:dyDescent="0.35">
      <c r="A212" s="1">
        <v>45107</v>
      </c>
      <c r="B212" t="s">
        <v>1</v>
      </c>
      <c r="C212" t="s">
        <v>93</v>
      </c>
      <c r="D212" t="s">
        <v>516</v>
      </c>
      <c r="E212" t="s">
        <v>515</v>
      </c>
      <c r="F212" s="3">
        <v>2408</v>
      </c>
      <c r="G212" s="3">
        <v>2045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>
        <v>843</v>
      </c>
      <c r="AA212" s="3"/>
      <c r="AB212" s="3"/>
      <c r="AC212" s="3"/>
      <c r="AD212" s="3"/>
      <c r="AE212" s="3"/>
      <c r="AF212" s="3"/>
      <c r="AG212" s="3">
        <v>1</v>
      </c>
      <c r="AH212" s="3"/>
      <c r="AI212" s="3"/>
      <c r="AJ212" s="3"/>
      <c r="AK212" s="3"/>
      <c r="AL212" s="3"/>
      <c r="AM212" s="3"/>
      <c r="AN212" s="3"/>
      <c r="AO212" s="3">
        <v>912</v>
      </c>
      <c r="AP212" s="3">
        <v>1572</v>
      </c>
      <c r="AQ212" s="3"/>
      <c r="AR212" s="3"/>
      <c r="AS212" s="3">
        <v>186</v>
      </c>
      <c r="AT212" s="3"/>
      <c r="AU212" s="3"/>
      <c r="AV212" s="3"/>
      <c r="AW212" s="3"/>
      <c r="AX212" s="3"/>
    </row>
    <row r="213" spans="1:50" x14ac:dyDescent="0.35">
      <c r="A213" s="1">
        <v>45107</v>
      </c>
      <c r="B213" t="s">
        <v>1</v>
      </c>
      <c r="C213" t="s">
        <v>106</v>
      </c>
      <c r="D213" t="s">
        <v>518</v>
      </c>
      <c r="E213" t="s">
        <v>517</v>
      </c>
      <c r="F213" s="3">
        <v>3537</v>
      </c>
      <c r="G213" s="3">
        <v>3533</v>
      </c>
      <c r="H213" s="3"/>
      <c r="I213" s="3">
        <v>1216</v>
      </c>
      <c r="J213" s="3">
        <v>229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>
        <v>2575</v>
      </c>
      <c r="AF213" s="3"/>
      <c r="AG213" s="3"/>
      <c r="AH213" s="3"/>
      <c r="AI213" s="3"/>
      <c r="AJ213" s="3"/>
      <c r="AK213" s="3"/>
      <c r="AL213" s="3"/>
      <c r="AM213" s="3"/>
      <c r="AN213" s="3">
        <v>1615</v>
      </c>
      <c r="AO213" s="3"/>
      <c r="AP213" s="3">
        <v>2216</v>
      </c>
      <c r="AQ213" s="3">
        <v>3502</v>
      </c>
      <c r="AR213" s="3"/>
      <c r="AS213" s="3">
        <v>453</v>
      </c>
      <c r="AT213" s="3">
        <v>1305</v>
      </c>
      <c r="AU213" s="3"/>
      <c r="AV213" s="3"/>
      <c r="AW213" s="3"/>
      <c r="AX213" s="3"/>
    </row>
    <row r="214" spans="1:50" x14ac:dyDescent="0.35">
      <c r="A214" s="1">
        <v>45107</v>
      </c>
      <c r="B214" t="s">
        <v>1</v>
      </c>
      <c r="C214" t="s">
        <v>90</v>
      </c>
      <c r="D214" t="s">
        <v>520</v>
      </c>
      <c r="E214" t="s">
        <v>519</v>
      </c>
      <c r="F214" s="3">
        <v>1492</v>
      </c>
      <c r="G214" s="3">
        <v>1469</v>
      </c>
      <c r="H214" s="3"/>
      <c r="I214" s="3"/>
      <c r="J214" s="3"/>
      <c r="K214" s="3"/>
      <c r="L214" s="3"/>
      <c r="M214" s="3"/>
      <c r="N214" s="3"/>
      <c r="O214" s="3"/>
      <c r="P214" s="3"/>
      <c r="Q214" s="3">
        <v>21</v>
      </c>
      <c r="R214" s="3"/>
      <c r="S214" s="3"/>
      <c r="T214" s="3"/>
      <c r="U214" s="3"/>
      <c r="V214" s="3"/>
      <c r="W214" s="3"/>
      <c r="X214" s="3"/>
      <c r="Y214" s="3">
        <v>111</v>
      </c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>
        <v>290</v>
      </c>
      <c r="AO214" s="3"/>
      <c r="AP214" s="3">
        <v>1027</v>
      </c>
      <c r="AQ214" s="3"/>
      <c r="AR214" s="3"/>
      <c r="AS214" s="3">
        <v>244</v>
      </c>
      <c r="AT214" s="3"/>
      <c r="AU214" s="3"/>
      <c r="AV214" s="3"/>
      <c r="AW214" s="3"/>
      <c r="AX214" s="3">
        <v>1366</v>
      </c>
    </row>
    <row r="215" spans="1:50" x14ac:dyDescent="0.35">
      <c r="A215" s="1">
        <v>45107</v>
      </c>
      <c r="B215" t="s">
        <v>1</v>
      </c>
      <c r="C215" t="s">
        <v>93</v>
      </c>
      <c r="D215" t="s">
        <v>522</v>
      </c>
      <c r="E215" t="s">
        <v>521</v>
      </c>
      <c r="F215" s="3">
        <v>505</v>
      </c>
      <c r="G215" s="3">
        <v>199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>
        <v>35</v>
      </c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>
        <v>45</v>
      </c>
      <c r="AQ215" s="3"/>
      <c r="AR215" s="3"/>
      <c r="AS215" s="3">
        <v>148</v>
      </c>
      <c r="AT215" s="3"/>
      <c r="AU215" s="3"/>
      <c r="AV215" s="3"/>
      <c r="AW215" s="3"/>
      <c r="AX215" s="3">
        <v>6</v>
      </c>
    </row>
    <row r="216" spans="1:50" x14ac:dyDescent="0.35">
      <c r="A216" s="1">
        <v>45107</v>
      </c>
      <c r="B216" t="s">
        <v>1</v>
      </c>
      <c r="C216" t="s">
        <v>106</v>
      </c>
      <c r="D216" t="s">
        <v>524</v>
      </c>
      <c r="E216" t="s">
        <v>523</v>
      </c>
      <c r="F216" s="3">
        <v>223</v>
      </c>
      <c r="G216" s="3">
        <v>221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>
        <v>172</v>
      </c>
      <c r="AQ216" s="3">
        <v>211</v>
      </c>
      <c r="AR216" s="3"/>
      <c r="AS216" s="3">
        <v>47</v>
      </c>
      <c r="AT216" s="3"/>
      <c r="AU216" s="3"/>
      <c r="AV216" s="3"/>
      <c r="AW216" s="3"/>
      <c r="AX216" s="3"/>
    </row>
    <row r="217" spans="1:50" x14ac:dyDescent="0.35">
      <c r="A217" s="1">
        <v>45107</v>
      </c>
      <c r="B217" t="s">
        <v>1</v>
      </c>
      <c r="C217" t="s">
        <v>93</v>
      </c>
      <c r="D217" t="s">
        <v>526</v>
      </c>
      <c r="E217" t="s">
        <v>525</v>
      </c>
      <c r="F217" s="3">
        <v>301</v>
      </c>
      <c r="G217" s="3">
        <v>68</v>
      </c>
      <c r="H217" s="3"/>
      <c r="I217" s="3"/>
      <c r="J217" s="3"/>
      <c r="K217" s="3"/>
      <c r="L217" s="3"/>
      <c r="M217" s="3">
        <v>8</v>
      </c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>
        <v>24</v>
      </c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>
        <v>3</v>
      </c>
      <c r="AO217" s="3"/>
      <c r="AP217" s="3">
        <v>17</v>
      </c>
      <c r="AQ217" s="3">
        <v>5</v>
      </c>
      <c r="AR217" s="3"/>
      <c r="AS217" s="3">
        <v>19</v>
      </c>
      <c r="AT217" s="3"/>
      <c r="AU217" s="3"/>
      <c r="AV217" s="3"/>
      <c r="AW217" s="3"/>
      <c r="AX217" s="3"/>
    </row>
    <row r="218" spans="1:50" x14ac:dyDescent="0.35">
      <c r="A218" s="1">
        <v>45107</v>
      </c>
      <c r="B218" t="s">
        <v>1</v>
      </c>
      <c r="C218" t="s">
        <v>90</v>
      </c>
      <c r="D218" t="s">
        <v>528</v>
      </c>
      <c r="E218" t="s">
        <v>527</v>
      </c>
      <c r="F218" s="3">
        <v>922</v>
      </c>
      <c r="G218" s="3">
        <v>910</v>
      </c>
      <c r="H218" s="3">
        <v>1</v>
      </c>
      <c r="I218" s="3"/>
      <c r="J218" s="3"/>
      <c r="K218" s="3"/>
      <c r="L218" s="3"/>
      <c r="M218" s="3">
        <v>910</v>
      </c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>
        <v>369</v>
      </c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>
        <v>674</v>
      </c>
      <c r="AQ218" s="3"/>
      <c r="AR218" s="3"/>
      <c r="AS218" s="3">
        <v>200</v>
      </c>
      <c r="AT218" s="3"/>
      <c r="AU218" s="3"/>
      <c r="AV218" s="3"/>
      <c r="AW218" s="3"/>
      <c r="AX218" s="3"/>
    </row>
    <row r="219" spans="1:50" x14ac:dyDescent="0.35">
      <c r="A219" s="1">
        <v>45107</v>
      </c>
      <c r="B219" t="s">
        <v>1</v>
      </c>
      <c r="C219" t="s">
        <v>90</v>
      </c>
      <c r="D219" t="s">
        <v>530</v>
      </c>
      <c r="E219" t="s">
        <v>529</v>
      </c>
      <c r="F219" s="3">
        <v>29921</v>
      </c>
      <c r="G219" s="3">
        <v>29916</v>
      </c>
      <c r="H219" s="3"/>
      <c r="I219" s="3">
        <v>17702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>
        <v>28516</v>
      </c>
      <c r="AF219" s="3"/>
      <c r="AG219" s="3"/>
      <c r="AH219" s="3"/>
      <c r="AI219" s="3"/>
      <c r="AJ219" s="3"/>
      <c r="AK219" s="3"/>
      <c r="AL219" s="3"/>
      <c r="AM219" s="3"/>
      <c r="AN219" s="3">
        <v>29418</v>
      </c>
      <c r="AO219" s="3"/>
      <c r="AP219" s="3">
        <v>14964</v>
      </c>
      <c r="AQ219" s="3">
        <v>29904</v>
      </c>
      <c r="AR219" s="3"/>
      <c r="AS219" s="3">
        <v>3567</v>
      </c>
      <c r="AT219" s="3">
        <v>18169</v>
      </c>
      <c r="AU219" s="3"/>
      <c r="AV219" s="3"/>
      <c r="AW219" s="3"/>
      <c r="AX219" s="3"/>
    </row>
    <row r="220" spans="1:50" x14ac:dyDescent="0.35">
      <c r="A220" s="1">
        <v>45107</v>
      </c>
      <c r="B220" t="s">
        <v>1</v>
      </c>
      <c r="C220" t="s">
        <v>90</v>
      </c>
      <c r="D220" t="s">
        <v>532</v>
      </c>
      <c r="E220" t="s">
        <v>531</v>
      </c>
      <c r="F220" s="3">
        <v>17664</v>
      </c>
      <c r="G220" s="3">
        <v>17475</v>
      </c>
      <c r="H220" s="3"/>
      <c r="I220" s="3">
        <v>13838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>
        <v>14939</v>
      </c>
      <c r="AF220" s="3"/>
      <c r="AG220" s="3"/>
      <c r="AH220" s="3"/>
      <c r="AI220" s="3"/>
      <c r="AJ220" s="3"/>
      <c r="AK220" s="3"/>
      <c r="AL220" s="3"/>
      <c r="AM220" s="3"/>
      <c r="AN220" s="3">
        <v>13194</v>
      </c>
      <c r="AO220" s="3"/>
      <c r="AP220" s="3">
        <v>6779</v>
      </c>
      <c r="AQ220" s="3">
        <v>17288</v>
      </c>
      <c r="AR220" s="3"/>
      <c r="AS220" s="3">
        <v>1282</v>
      </c>
      <c r="AT220" s="3">
        <v>6228</v>
      </c>
      <c r="AU220" s="3"/>
      <c r="AV220" s="3"/>
      <c r="AW220" s="3"/>
      <c r="AX220" s="3"/>
    </row>
    <row r="221" spans="1:50" x14ac:dyDescent="0.35">
      <c r="A221" s="1">
        <v>45107</v>
      </c>
      <c r="B221" t="s">
        <v>1</v>
      </c>
      <c r="C221" t="s">
        <v>93</v>
      </c>
      <c r="D221" t="s">
        <v>534</v>
      </c>
      <c r="E221" t="s">
        <v>533</v>
      </c>
      <c r="F221" s="3">
        <v>1844</v>
      </c>
      <c r="G221" s="3">
        <v>343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>
        <v>263</v>
      </c>
      <c r="AQ221" s="3"/>
      <c r="AR221" s="3"/>
      <c r="AS221" s="3">
        <v>93</v>
      </c>
      <c r="AT221" s="3"/>
      <c r="AU221" s="3"/>
      <c r="AV221" s="3"/>
      <c r="AW221" s="3"/>
      <c r="AX221" s="3"/>
    </row>
    <row r="222" spans="1:50" x14ac:dyDescent="0.35">
      <c r="A222" s="1">
        <v>45107</v>
      </c>
      <c r="B222" t="s">
        <v>1</v>
      </c>
      <c r="C222" t="s">
        <v>106</v>
      </c>
      <c r="D222" t="s">
        <v>536</v>
      </c>
      <c r="E222" t="s">
        <v>535</v>
      </c>
      <c r="F222" s="3">
        <v>2029</v>
      </c>
      <c r="G222" s="3">
        <v>2028</v>
      </c>
      <c r="H222" s="3"/>
      <c r="I222" s="3">
        <v>841</v>
      </c>
      <c r="J222" s="3">
        <v>738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>
        <v>545</v>
      </c>
      <c r="AF222" s="3"/>
      <c r="AG222" s="3"/>
      <c r="AH222" s="3"/>
      <c r="AI222" s="3"/>
      <c r="AJ222" s="3"/>
      <c r="AK222" s="3"/>
      <c r="AL222" s="3"/>
      <c r="AM222" s="3"/>
      <c r="AN222" s="3">
        <v>1341</v>
      </c>
      <c r="AO222" s="3"/>
      <c r="AP222" s="3">
        <v>806</v>
      </c>
      <c r="AQ222" s="3">
        <v>2013</v>
      </c>
      <c r="AR222" s="3"/>
      <c r="AS222" s="3">
        <v>267</v>
      </c>
      <c r="AT222" s="3">
        <v>63</v>
      </c>
      <c r="AU222" s="3"/>
      <c r="AV222" s="3"/>
      <c r="AW222" s="3"/>
      <c r="AX222" s="3"/>
    </row>
    <row r="224" spans="1:50" x14ac:dyDescent="0.35">
      <c r="H224" s="35">
        <f t="shared" ref="H224:AX224" si="0">SUM(H2:H222)</f>
        <v>14546</v>
      </c>
      <c r="I224" s="35">
        <f t="shared" si="0"/>
        <v>43491</v>
      </c>
      <c r="J224" s="35">
        <f t="shared" si="0"/>
        <v>12095</v>
      </c>
      <c r="K224" s="35">
        <f t="shared" si="0"/>
        <v>5494</v>
      </c>
      <c r="L224" s="35">
        <f t="shared" si="0"/>
        <v>276</v>
      </c>
      <c r="M224" s="35">
        <f t="shared" si="0"/>
        <v>38260</v>
      </c>
      <c r="N224" s="35">
        <f t="shared" si="0"/>
        <v>2075</v>
      </c>
      <c r="O224" s="35">
        <f t="shared" si="0"/>
        <v>58</v>
      </c>
      <c r="P224" s="35">
        <f t="shared" si="0"/>
        <v>2191</v>
      </c>
      <c r="Q224" s="35">
        <f t="shared" si="0"/>
        <v>42448</v>
      </c>
      <c r="R224" s="35">
        <f t="shared" si="0"/>
        <v>2973</v>
      </c>
      <c r="S224" s="35">
        <f t="shared" si="0"/>
        <v>2</v>
      </c>
      <c r="T224" s="35">
        <f t="shared" si="0"/>
        <v>177</v>
      </c>
      <c r="U224" s="35">
        <f t="shared" si="0"/>
        <v>235</v>
      </c>
      <c r="V224" s="35">
        <f t="shared" si="0"/>
        <v>6447</v>
      </c>
      <c r="W224" s="35">
        <f t="shared" si="0"/>
        <v>33</v>
      </c>
      <c r="X224" s="35">
        <f t="shared" si="0"/>
        <v>29386</v>
      </c>
      <c r="Y224" s="35">
        <f t="shared" si="0"/>
        <v>1567</v>
      </c>
      <c r="Z224" s="35">
        <f t="shared" si="0"/>
        <v>949</v>
      </c>
      <c r="AA224" s="35">
        <f t="shared" si="0"/>
        <v>58</v>
      </c>
      <c r="AB224" s="35">
        <f t="shared" si="0"/>
        <v>11754</v>
      </c>
      <c r="AC224" s="35">
        <f t="shared" si="0"/>
        <v>193</v>
      </c>
      <c r="AD224" s="35">
        <f t="shared" si="0"/>
        <v>598</v>
      </c>
      <c r="AE224" s="35">
        <f t="shared" si="0"/>
        <v>111185</v>
      </c>
      <c r="AF224" s="35">
        <f t="shared" si="0"/>
        <v>149094</v>
      </c>
      <c r="AG224" s="35">
        <f t="shared" si="0"/>
        <v>10023</v>
      </c>
      <c r="AH224" s="35">
        <f t="shared" si="0"/>
        <v>39</v>
      </c>
      <c r="AI224" s="35">
        <f t="shared" si="0"/>
        <v>5918</v>
      </c>
      <c r="AJ224" s="35">
        <f t="shared" si="0"/>
        <v>2</v>
      </c>
      <c r="AK224" s="35">
        <f t="shared" si="0"/>
        <v>74</v>
      </c>
      <c r="AL224" s="35">
        <f t="shared" si="0"/>
        <v>26628</v>
      </c>
      <c r="AM224" s="35">
        <f t="shared" si="0"/>
        <v>280</v>
      </c>
      <c r="AN224" s="35">
        <f t="shared" si="0"/>
        <v>187422</v>
      </c>
      <c r="AO224" s="35">
        <f t="shared" si="0"/>
        <v>18420</v>
      </c>
      <c r="AP224" s="35">
        <f t="shared" si="0"/>
        <v>1166289</v>
      </c>
      <c r="AQ224" s="35">
        <f t="shared" si="0"/>
        <v>213909</v>
      </c>
      <c r="AR224" s="35">
        <f t="shared" si="0"/>
        <v>16</v>
      </c>
      <c r="AS224" s="35">
        <f t="shared" si="0"/>
        <v>467185</v>
      </c>
      <c r="AT224" s="35">
        <f t="shared" si="0"/>
        <v>26705</v>
      </c>
      <c r="AU224" s="35">
        <f t="shared" si="0"/>
        <v>172940</v>
      </c>
      <c r="AV224" s="35">
        <f t="shared" si="0"/>
        <v>108</v>
      </c>
      <c r="AW224" s="35">
        <f t="shared" si="0"/>
        <v>25693</v>
      </c>
      <c r="AX224" s="35">
        <f t="shared" si="0"/>
        <v>150229</v>
      </c>
    </row>
  </sheetData>
  <autoFilter ref="A1:AX222" xr:uid="{00000000-0001-0000-0700-000000000000}"/>
  <printOptions horizontalCentered="1"/>
  <pageMargins left="0.45" right="0.45" top="0.5" bottom="0.75" header="0.3" footer="0.4"/>
  <pageSetup scale="80" orientation="landscape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2"/>
  <sheetViews>
    <sheetView view="pageLayout" topLeftCell="B1" zoomScaleNormal="100" workbookViewId="0">
      <pane ySplit="4380" topLeftCell="A37"/>
      <selection pane="bottomLeft" activeCell="C37" sqref="C37"/>
    </sheetView>
  </sheetViews>
  <sheetFormatPr defaultRowHeight="14.5" x14ac:dyDescent="0.35"/>
  <cols>
    <col min="1" max="1" width="12.453125" bestFit="1" customWidth="1"/>
    <col min="2" max="2" width="11.54296875" bestFit="1" customWidth="1"/>
    <col min="3" max="3" width="47.1796875" bestFit="1" customWidth="1"/>
    <col min="4" max="4" width="12.453125" bestFit="1" customWidth="1"/>
    <col min="5" max="5" width="20.453125" bestFit="1" customWidth="1"/>
    <col min="6" max="6" width="18.1796875" bestFit="1" customWidth="1"/>
    <col min="7" max="7" width="17.26953125" bestFit="1" customWidth="1"/>
    <col min="8" max="8" width="12.7265625" bestFit="1" customWidth="1"/>
    <col min="9" max="14" width="8" bestFit="1" customWidth="1"/>
  </cols>
  <sheetData>
    <row r="1" spans="1:14" s="2" customFormat="1" ht="127" x14ac:dyDescent="0.35">
      <c r="A1" s="2" t="s">
        <v>2</v>
      </c>
      <c r="B1" s="2" t="s">
        <v>0</v>
      </c>
      <c r="C1" s="2" t="s">
        <v>3</v>
      </c>
      <c r="D1" s="2" t="s">
        <v>5</v>
      </c>
      <c r="E1" s="2" t="s">
        <v>4</v>
      </c>
      <c r="F1" s="2" t="s">
        <v>542</v>
      </c>
      <c r="G1" s="2" t="s">
        <v>543</v>
      </c>
      <c r="H1" s="2" t="s">
        <v>544</v>
      </c>
      <c r="I1" s="4" t="s">
        <v>545</v>
      </c>
      <c r="J1" s="4" t="s">
        <v>546</v>
      </c>
      <c r="K1" s="4" t="s">
        <v>38</v>
      </c>
      <c r="L1" s="4" t="s">
        <v>72</v>
      </c>
      <c r="M1" s="4" t="s">
        <v>74</v>
      </c>
      <c r="N1" s="4" t="s">
        <v>78</v>
      </c>
    </row>
    <row r="2" spans="1:14" x14ac:dyDescent="0.35">
      <c r="A2" s="1">
        <v>45107</v>
      </c>
      <c r="B2" t="s">
        <v>1</v>
      </c>
      <c r="C2" t="s">
        <v>90</v>
      </c>
      <c r="D2" t="s">
        <v>92</v>
      </c>
      <c r="E2" t="s">
        <v>91</v>
      </c>
      <c r="F2" s="3">
        <v>36662</v>
      </c>
      <c r="G2" s="3">
        <v>13743</v>
      </c>
      <c r="H2" s="3">
        <v>13741</v>
      </c>
      <c r="I2" s="3">
        <v>13616</v>
      </c>
      <c r="J2" s="3"/>
      <c r="K2" s="3"/>
      <c r="L2" s="3">
        <v>13381</v>
      </c>
      <c r="M2" s="3">
        <v>13667</v>
      </c>
      <c r="N2" s="3">
        <v>13741</v>
      </c>
    </row>
    <row r="3" spans="1:14" x14ac:dyDescent="0.35">
      <c r="A3" s="1">
        <v>45107</v>
      </c>
      <c r="B3" t="s">
        <v>1</v>
      </c>
      <c r="C3" t="s">
        <v>93</v>
      </c>
      <c r="D3" t="s">
        <v>95</v>
      </c>
      <c r="E3" t="s">
        <v>94</v>
      </c>
      <c r="F3" s="3">
        <v>747</v>
      </c>
      <c r="G3" s="3">
        <v>252</v>
      </c>
      <c r="H3" s="3">
        <v>252</v>
      </c>
      <c r="I3" s="3">
        <v>252</v>
      </c>
      <c r="J3" s="3"/>
      <c r="K3" s="3">
        <v>249</v>
      </c>
      <c r="L3" s="3">
        <v>252</v>
      </c>
      <c r="M3" s="3"/>
      <c r="N3" s="3">
        <v>252</v>
      </c>
    </row>
    <row r="4" spans="1:14" x14ac:dyDescent="0.35">
      <c r="A4" s="1">
        <v>45107</v>
      </c>
      <c r="B4" t="s">
        <v>1</v>
      </c>
      <c r="C4" t="s">
        <v>93</v>
      </c>
      <c r="D4" t="s">
        <v>97</v>
      </c>
      <c r="E4" t="s">
        <v>96</v>
      </c>
      <c r="F4" s="3">
        <v>7085</v>
      </c>
      <c r="G4" s="3">
        <v>2696</v>
      </c>
      <c r="H4" s="3">
        <v>2696</v>
      </c>
      <c r="I4" s="3">
        <v>2662</v>
      </c>
      <c r="J4" s="3"/>
      <c r="K4" s="3"/>
      <c r="L4" s="3">
        <v>2662</v>
      </c>
      <c r="M4" s="3">
        <v>34</v>
      </c>
      <c r="N4" s="3">
        <v>2662</v>
      </c>
    </row>
    <row r="5" spans="1:14" x14ac:dyDescent="0.35">
      <c r="A5" s="1">
        <v>45107</v>
      </c>
      <c r="B5" t="s">
        <v>1</v>
      </c>
      <c r="C5" t="s">
        <v>93</v>
      </c>
      <c r="D5" t="s">
        <v>99</v>
      </c>
      <c r="E5" t="s">
        <v>98</v>
      </c>
      <c r="F5" s="3">
        <v>1253</v>
      </c>
      <c r="G5" s="3">
        <v>541</v>
      </c>
      <c r="H5" s="3">
        <v>541</v>
      </c>
      <c r="I5" s="3">
        <v>541</v>
      </c>
      <c r="J5" s="3"/>
      <c r="K5" s="3"/>
      <c r="L5" s="3">
        <v>529</v>
      </c>
      <c r="M5" s="3">
        <v>0</v>
      </c>
      <c r="N5" s="3">
        <v>530</v>
      </c>
    </row>
    <row r="6" spans="1:14" x14ac:dyDescent="0.35">
      <c r="A6" s="1">
        <v>45107</v>
      </c>
      <c r="B6" t="s">
        <v>1</v>
      </c>
      <c r="C6" t="s">
        <v>93</v>
      </c>
      <c r="D6" t="s">
        <v>101</v>
      </c>
      <c r="E6" t="s">
        <v>100</v>
      </c>
      <c r="F6" s="3">
        <v>1738</v>
      </c>
      <c r="G6" s="3">
        <v>633</v>
      </c>
      <c r="H6" s="3">
        <v>633</v>
      </c>
      <c r="I6" s="3">
        <v>633</v>
      </c>
      <c r="J6" s="3"/>
      <c r="K6" s="3"/>
      <c r="L6" s="3">
        <v>633</v>
      </c>
      <c r="M6" s="3"/>
      <c r="N6" s="3">
        <v>633</v>
      </c>
    </row>
    <row r="7" spans="1:14" x14ac:dyDescent="0.35">
      <c r="A7" s="1">
        <v>45107</v>
      </c>
      <c r="B7" t="s">
        <v>1</v>
      </c>
      <c r="C7" t="s">
        <v>90</v>
      </c>
      <c r="D7" t="s">
        <v>103</v>
      </c>
      <c r="E7" t="s">
        <v>102</v>
      </c>
      <c r="F7" s="3">
        <v>99042</v>
      </c>
      <c r="G7" s="3">
        <v>37185</v>
      </c>
      <c r="H7" s="3">
        <v>37185</v>
      </c>
      <c r="I7" s="3">
        <v>37185</v>
      </c>
      <c r="J7" s="3"/>
      <c r="K7" s="3"/>
      <c r="L7" s="3">
        <v>37185</v>
      </c>
      <c r="M7" s="3"/>
      <c r="N7" s="3">
        <v>37185</v>
      </c>
    </row>
    <row r="8" spans="1:14" x14ac:dyDescent="0.35">
      <c r="A8" s="1">
        <v>45107</v>
      </c>
      <c r="B8" t="s">
        <v>1</v>
      </c>
      <c r="C8" t="s">
        <v>90</v>
      </c>
      <c r="D8" t="s">
        <v>105</v>
      </c>
      <c r="E8" t="s">
        <v>104</v>
      </c>
      <c r="F8" s="3">
        <v>9034</v>
      </c>
      <c r="G8" s="3">
        <v>3279</v>
      </c>
      <c r="H8" s="3">
        <v>3276</v>
      </c>
      <c r="I8" s="3">
        <v>3246</v>
      </c>
      <c r="J8" s="3"/>
      <c r="K8" s="3"/>
      <c r="L8" s="3">
        <v>3276</v>
      </c>
      <c r="M8" s="3"/>
      <c r="N8" s="3">
        <v>3276</v>
      </c>
    </row>
    <row r="9" spans="1:14" x14ac:dyDescent="0.35">
      <c r="A9" s="1">
        <v>45107</v>
      </c>
      <c r="B9" t="s">
        <v>1</v>
      </c>
      <c r="C9" t="s">
        <v>106</v>
      </c>
      <c r="D9" t="s">
        <v>108</v>
      </c>
      <c r="E9" t="s">
        <v>107</v>
      </c>
      <c r="F9" s="3">
        <v>290</v>
      </c>
      <c r="G9" s="3">
        <v>134</v>
      </c>
      <c r="H9" s="3">
        <v>134</v>
      </c>
      <c r="I9" s="3">
        <v>134</v>
      </c>
      <c r="J9" s="3"/>
      <c r="K9" s="3"/>
      <c r="L9" s="3">
        <v>77</v>
      </c>
      <c r="M9" s="3">
        <v>95</v>
      </c>
      <c r="N9" s="3">
        <v>114</v>
      </c>
    </row>
    <row r="10" spans="1:14" x14ac:dyDescent="0.35">
      <c r="A10" s="1">
        <v>45107</v>
      </c>
      <c r="B10" t="s">
        <v>1</v>
      </c>
      <c r="C10" t="s">
        <v>90</v>
      </c>
      <c r="D10" t="s">
        <v>110</v>
      </c>
      <c r="E10" t="s">
        <v>109</v>
      </c>
      <c r="F10" s="3">
        <v>13684</v>
      </c>
      <c r="G10" s="3">
        <v>5025</v>
      </c>
      <c r="H10" s="3">
        <v>5025</v>
      </c>
      <c r="I10" s="3">
        <v>4951</v>
      </c>
      <c r="J10" s="3"/>
      <c r="K10" s="3"/>
      <c r="L10" s="3">
        <v>5020</v>
      </c>
      <c r="M10" s="3">
        <v>0</v>
      </c>
      <c r="N10" s="3">
        <v>5025</v>
      </c>
    </row>
    <row r="11" spans="1:14" x14ac:dyDescent="0.35">
      <c r="A11" s="1">
        <v>45107</v>
      </c>
      <c r="B11" t="s">
        <v>1</v>
      </c>
      <c r="C11" t="s">
        <v>90</v>
      </c>
      <c r="D11" t="s">
        <v>112</v>
      </c>
      <c r="E11" t="s">
        <v>111</v>
      </c>
      <c r="F11" s="3">
        <v>16543</v>
      </c>
      <c r="G11" s="3">
        <v>6713</v>
      </c>
      <c r="H11" s="3">
        <v>6674</v>
      </c>
      <c r="I11" s="3">
        <v>6659</v>
      </c>
      <c r="J11" s="3"/>
      <c r="K11" s="3"/>
      <c r="L11" s="3">
        <v>6432</v>
      </c>
      <c r="M11" s="3">
        <v>430</v>
      </c>
      <c r="N11" s="3">
        <v>6508</v>
      </c>
    </row>
    <row r="12" spans="1:14" x14ac:dyDescent="0.35">
      <c r="A12" s="1">
        <v>45107</v>
      </c>
      <c r="B12" t="s">
        <v>1</v>
      </c>
      <c r="C12" t="s">
        <v>90</v>
      </c>
      <c r="D12" t="s">
        <v>114</v>
      </c>
      <c r="E12" t="s">
        <v>113</v>
      </c>
      <c r="F12" s="3">
        <v>118309</v>
      </c>
      <c r="G12" s="3">
        <v>49997</v>
      </c>
      <c r="H12" s="3">
        <v>49990</v>
      </c>
      <c r="I12" s="3">
        <v>49990</v>
      </c>
      <c r="J12" s="3"/>
      <c r="K12" s="3"/>
      <c r="L12" s="3">
        <v>49985</v>
      </c>
      <c r="M12" s="3"/>
      <c r="N12" s="3">
        <v>49990</v>
      </c>
    </row>
    <row r="13" spans="1:14" x14ac:dyDescent="0.35">
      <c r="A13" s="1">
        <v>45107</v>
      </c>
      <c r="B13" t="s">
        <v>1</v>
      </c>
      <c r="C13" t="s">
        <v>90</v>
      </c>
      <c r="D13" t="s">
        <v>116</v>
      </c>
      <c r="E13" t="s">
        <v>115</v>
      </c>
      <c r="F13" s="3">
        <v>4354</v>
      </c>
      <c r="G13" s="3">
        <v>1445</v>
      </c>
      <c r="H13" s="3">
        <v>1445</v>
      </c>
      <c r="I13" s="3">
        <v>1445</v>
      </c>
      <c r="J13" s="3"/>
      <c r="K13" s="3"/>
      <c r="L13" s="3">
        <v>1445</v>
      </c>
      <c r="M13" s="3"/>
      <c r="N13" s="3">
        <v>1445</v>
      </c>
    </row>
    <row r="14" spans="1:14" x14ac:dyDescent="0.35">
      <c r="A14" s="1">
        <v>45107</v>
      </c>
      <c r="B14" t="s">
        <v>1</v>
      </c>
      <c r="C14" t="s">
        <v>117</v>
      </c>
      <c r="D14" t="s">
        <v>119</v>
      </c>
      <c r="E14" t="s">
        <v>118</v>
      </c>
      <c r="F14" s="3">
        <v>146</v>
      </c>
      <c r="G14" s="3">
        <v>241</v>
      </c>
      <c r="H14" s="3">
        <v>241</v>
      </c>
      <c r="I14" s="3">
        <v>241</v>
      </c>
      <c r="J14" s="3"/>
      <c r="K14" s="3"/>
      <c r="L14" s="3">
        <v>241</v>
      </c>
      <c r="M14" s="3"/>
      <c r="N14" s="3">
        <v>241</v>
      </c>
    </row>
    <row r="15" spans="1:14" x14ac:dyDescent="0.35">
      <c r="A15" s="1">
        <v>45107</v>
      </c>
      <c r="B15" t="s">
        <v>1</v>
      </c>
      <c r="C15" t="s">
        <v>90</v>
      </c>
      <c r="D15" t="s">
        <v>121</v>
      </c>
      <c r="E15" t="s">
        <v>120</v>
      </c>
      <c r="F15" s="3">
        <v>42065</v>
      </c>
      <c r="G15" s="3">
        <v>20658</v>
      </c>
      <c r="H15" s="3">
        <v>20658</v>
      </c>
      <c r="I15" s="3">
        <v>20658</v>
      </c>
      <c r="J15" s="3"/>
      <c r="K15" s="3"/>
      <c r="L15" s="3">
        <v>20658</v>
      </c>
      <c r="M15" s="3"/>
      <c r="N15" s="3">
        <v>20658</v>
      </c>
    </row>
    <row r="16" spans="1:14" x14ac:dyDescent="0.35">
      <c r="A16" s="1">
        <v>45107</v>
      </c>
      <c r="B16" t="s">
        <v>1</v>
      </c>
      <c r="C16" t="s">
        <v>90</v>
      </c>
      <c r="D16" t="s">
        <v>123</v>
      </c>
      <c r="E16" t="s">
        <v>122</v>
      </c>
      <c r="F16" s="3">
        <v>102025</v>
      </c>
      <c r="G16" s="3">
        <v>38882</v>
      </c>
      <c r="H16" s="3">
        <v>38882</v>
      </c>
      <c r="I16" s="3">
        <v>38788</v>
      </c>
      <c r="J16" s="3"/>
      <c r="K16" s="3"/>
      <c r="L16" s="3">
        <v>38882</v>
      </c>
      <c r="M16" s="3"/>
      <c r="N16" s="3">
        <v>38882</v>
      </c>
    </row>
    <row r="17" spans="1:14" x14ac:dyDescent="0.35">
      <c r="A17" s="1">
        <v>45107</v>
      </c>
      <c r="B17" t="s">
        <v>1</v>
      </c>
      <c r="C17" t="s">
        <v>90</v>
      </c>
      <c r="D17" t="s">
        <v>125</v>
      </c>
      <c r="E17" t="s">
        <v>124</v>
      </c>
      <c r="F17" s="3">
        <v>62564</v>
      </c>
      <c r="G17" s="3">
        <v>25244</v>
      </c>
      <c r="H17" s="3">
        <v>25244</v>
      </c>
      <c r="I17" s="3">
        <v>25244</v>
      </c>
      <c r="J17" s="3"/>
      <c r="K17" s="3"/>
      <c r="L17" s="3">
        <v>25244</v>
      </c>
      <c r="M17" s="3"/>
      <c r="N17" s="3">
        <v>25244</v>
      </c>
    </row>
    <row r="18" spans="1:14" x14ac:dyDescent="0.35">
      <c r="A18" s="1">
        <v>45107</v>
      </c>
      <c r="B18" t="s">
        <v>1</v>
      </c>
      <c r="C18" t="s">
        <v>90</v>
      </c>
      <c r="D18" t="s">
        <v>127</v>
      </c>
      <c r="E18" t="s">
        <v>126</v>
      </c>
      <c r="F18" s="3">
        <v>24766</v>
      </c>
      <c r="G18" s="3">
        <v>10287</v>
      </c>
      <c r="H18" s="3">
        <v>10287</v>
      </c>
      <c r="I18" s="3">
        <v>10181</v>
      </c>
      <c r="J18" s="3"/>
      <c r="K18" s="3"/>
      <c r="L18" s="3">
        <v>10188</v>
      </c>
      <c r="M18" s="3"/>
      <c r="N18" s="3">
        <v>10181</v>
      </c>
    </row>
    <row r="19" spans="1:14" x14ac:dyDescent="0.35">
      <c r="A19" s="1">
        <v>45107</v>
      </c>
      <c r="B19" t="s">
        <v>1</v>
      </c>
      <c r="C19" t="s">
        <v>106</v>
      </c>
      <c r="D19" t="s">
        <v>129</v>
      </c>
      <c r="E19" t="s">
        <v>128</v>
      </c>
      <c r="F19" s="3">
        <v>1392</v>
      </c>
      <c r="G19" s="3">
        <v>685</v>
      </c>
      <c r="H19" s="3">
        <v>664</v>
      </c>
      <c r="I19" s="3">
        <v>639</v>
      </c>
      <c r="J19" s="3"/>
      <c r="K19" s="3"/>
      <c r="L19" s="3">
        <v>553</v>
      </c>
      <c r="M19" s="3"/>
      <c r="N19" s="3">
        <v>664</v>
      </c>
    </row>
    <row r="20" spans="1:14" x14ac:dyDescent="0.35">
      <c r="A20" s="1">
        <v>45107</v>
      </c>
      <c r="B20" t="s">
        <v>1</v>
      </c>
      <c r="C20" t="s">
        <v>93</v>
      </c>
      <c r="D20" t="s">
        <v>131</v>
      </c>
      <c r="E20" t="s">
        <v>130</v>
      </c>
      <c r="F20" s="3">
        <v>2590</v>
      </c>
      <c r="G20" s="3">
        <v>618</v>
      </c>
      <c r="H20" s="3">
        <v>618</v>
      </c>
      <c r="I20" s="3">
        <v>618</v>
      </c>
      <c r="J20" s="3"/>
      <c r="K20" s="3">
        <v>471</v>
      </c>
      <c r="L20" s="3">
        <v>618</v>
      </c>
      <c r="M20" s="3">
        <v>618</v>
      </c>
      <c r="N20" s="3">
        <v>618</v>
      </c>
    </row>
    <row r="21" spans="1:14" x14ac:dyDescent="0.35">
      <c r="A21" s="1">
        <v>45107</v>
      </c>
      <c r="B21" t="s">
        <v>1</v>
      </c>
      <c r="C21" t="s">
        <v>90</v>
      </c>
      <c r="D21" t="s">
        <v>133</v>
      </c>
      <c r="E21" t="s">
        <v>132</v>
      </c>
      <c r="F21" s="3">
        <v>39211</v>
      </c>
      <c r="G21" s="3">
        <v>13280</v>
      </c>
      <c r="H21" s="3">
        <v>13280</v>
      </c>
      <c r="I21" s="3">
        <v>13249</v>
      </c>
      <c r="J21" s="3"/>
      <c r="K21" s="3"/>
      <c r="L21" s="3">
        <v>13272</v>
      </c>
      <c r="M21" s="3"/>
      <c r="N21" s="3">
        <v>13280</v>
      </c>
    </row>
    <row r="22" spans="1:14" x14ac:dyDescent="0.35">
      <c r="A22" s="1">
        <v>45107</v>
      </c>
      <c r="B22" t="s">
        <v>1</v>
      </c>
      <c r="C22" t="s">
        <v>90</v>
      </c>
      <c r="D22" t="s">
        <v>135</v>
      </c>
      <c r="E22" t="s">
        <v>134</v>
      </c>
      <c r="F22" s="3">
        <v>44721</v>
      </c>
      <c r="G22" s="3">
        <v>15127</v>
      </c>
      <c r="H22" s="3">
        <v>15127</v>
      </c>
      <c r="I22" s="3">
        <v>15127</v>
      </c>
      <c r="J22" s="3"/>
      <c r="K22" s="3"/>
      <c r="L22" s="3">
        <v>15127</v>
      </c>
      <c r="M22" s="3"/>
      <c r="N22" s="3">
        <v>15127</v>
      </c>
    </row>
    <row r="23" spans="1:14" x14ac:dyDescent="0.35">
      <c r="A23" s="1">
        <v>45107</v>
      </c>
      <c r="B23" t="s">
        <v>1</v>
      </c>
      <c r="C23" t="s">
        <v>90</v>
      </c>
      <c r="D23" t="s">
        <v>137</v>
      </c>
      <c r="E23" t="s">
        <v>136</v>
      </c>
      <c r="F23" s="3">
        <v>25006</v>
      </c>
      <c r="G23" s="3">
        <v>10014</v>
      </c>
      <c r="H23" s="3">
        <v>10013</v>
      </c>
      <c r="I23" s="3">
        <v>9935</v>
      </c>
      <c r="J23" s="3"/>
      <c r="K23" s="3"/>
      <c r="L23" s="3">
        <v>9799</v>
      </c>
      <c r="M23" s="3">
        <v>9759</v>
      </c>
      <c r="N23" s="3">
        <v>9962</v>
      </c>
    </row>
    <row r="24" spans="1:14" x14ac:dyDescent="0.35">
      <c r="A24" s="1">
        <v>45107</v>
      </c>
      <c r="B24" t="s">
        <v>1</v>
      </c>
      <c r="C24" t="s">
        <v>93</v>
      </c>
      <c r="D24" t="s">
        <v>139</v>
      </c>
      <c r="E24" t="s">
        <v>138</v>
      </c>
      <c r="F24" s="3">
        <v>662</v>
      </c>
      <c r="G24" s="3">
        <v>293</v>
      </c>
      <c r="H24" s="3">
        <v>293</v>
      </c>
      <c r="I24" s="3">
        <v>293</v>
      </c>
      <c r="J24" s="3"/>
      <c r="K24" s="3">
        <v>229</v>
      </c>
      <c r="L24" s="3">
        <v>293</v>
      </c>
      <c r="M24" s="3"/>
      <c r="N24" s="3">
        <v>293</v>
      </c>
    </row>
    <row r="25" spans="1:14" x14ac:dyDescent="0.35">
      <c r="A25" s="1">
        <v>45107</v>
      </c>
      <c r="B25" t="s">
        <v>1</v>
      </c>
      <c r="C25" t="s">
        <v>90</v>
      </c>
      <c r="D25" t="s">
        <v>141</v>
      </c>
      <c r="E25" t="s">
        <v>140</v>
      </c>
      <c r="F25" s="3">
        <v>18181</v>
      </c>
      <c r="G25" s="3">
        <v>7157</v>
      </c>
      <c r="H25" s="3">
        <v>7157</v>
      </c>
      <c r="I25" s="3">
        <v>7089</v>
      </c>
      <c r="J25" s="3"/>
      <c r="K25" s="3"/>
      <c r="L25" s="3">
        <v>6972</v>
      </c>
      <c r="M25" s="3">
        <v>7132</v>
      </c>
      <c r="N25" s="3">
        <v>7055</v>
      </c>
    </row>
    <row r="26" spans="1:14" x14ac:dyDescent="0.35">
      <c r="A26" s="1">
        <v>45107</v>
      </c>
      <c r="B26" t="s">
        <v>1</v>
      </c>
      <c r="C26" t="s">
        <v>93</v>
      </c>
      <c r="D26" t="s">
        <v>143</v>
      </c>
      <c r="E26" t="s">
        <v>142</v>
      </c>
      <c r="F26" s="3">
        <v>16130</v>
      </c>
      <c r="G26" s="3">
        <v>6267</v>
      </c>
      <c r="H26" s="3">
        <v>6267</v>
      </c>
      <c r="I26" s="3">
        <v>6248</v>
      </c>
      <c r="J26" s="3">
        <v>6112</v>
      </c>
      <c r="K26" s="3">
        <v>189</v>
      </c>
      <c r="L26" s="3">
        <v>6248</v>
      </c>
      <c r="M26" s="3"/>
      <c r="N26" s="3">
        <v>6267</v>
      </c>
    </row>
    <row r="27" spans="1:14" x14ac:dyDescent="0.35">
      <c r="A27" s="1">
        <v>45107</v>
      </c>
      <c r="B27" t="s">
        <v>1</v>
      </c>
      <c r="C27" t="s">
        <v>93</v>
      </c>
      <c r="D27" t="s">
        <v>145</v>
      </c>
      <c r="E27" t="s">
        <v>144</v>
      </c>
      <c r="F27" s="3">
        <v>6590</v>
      </c>
      <c r="G27" s="3">
        <v>2757</v>
      </c>
      <c r="H27" s="3">
        <v>2757</v>
      </c>
      <c r="I27" s="3">
        <v>2757</v>
      </c>
      <c r="J27" s="3">
        <v>0</v>
      </c>
      <c r="K27" s="3">
        <v>1905</v>
      </c>
      <c r="L27" s="3">
        <v>2745</v>
      </c>
      <c r="M27" s="3"/>
      <c r="N27" s="3">
        <v>2751</v>
      </c>
    </row>
    <row r="28" spans="1:14" x14ac:dyDescent="0.35">
      <c r="A28" s="1">
        <v>45107</v>
      </c>
      <c r="B28" t="s">
        <v>1</v>
      </c>
      <c r="C28" t="s">
        <v>93</v>
      </c>
      <c r="D28" t="s">
        <v>147</v>
      </c>
      <c r="E28" t="s">
        <v>146</v>
      </c>
      <c r="F28" s="3">
        <v>1589</v>
      </c>
      <c r="G28" s="3">
        <v>394</v>
      </c>
      <c r="H28" s="3">
        <v>391</v>
      </c>
      <c r="I28" s="3">
        <v>389</v>
      </c>
      <c r="J28" s="3"/>
      <c r="K28" s="3"/>
      <c r="L28" s="3">
        <v>366</v>
      </c>
      <c r="M28" s="3"/>
      <c r="N28" s="3">
        <v>391</v>
      </c>
    </row>
    <row r="29" spans="1:14" x14ac:dyDescent="0.35">
      <c r="A29" s="1">
        <v>45107</v>
      </c>
      <c r="B29" t="s">
        <v>1</v>
      </c>
      <c r="C29" t="s">
        <v>93</v>
      </c>
      <c r="D29" t="s">
        <v>149</v>
      </c>
      <c r="E29" t="s">
        <v>148</v>
      </c>
      <c r="F29" s="3">
        <v>1163</v>
      </c>
      <c r="G29" s="3">
        <v>721</v>
      </c>
      <c r="H29" s="3">
        <v>721</v>
      </c>
      <c r="I29" s="3">
        <v>721</v>
      </c>
      <c r="J29" s="3"/>
      <c r="K29" s="3">
        <v>428</v>
      </c>
      <c r="L29" s="3">
        <v>558</v>
      </c>
      <c r="M29" s="3">
        <v>1</v>
      </c>
      <c r="N29" s="3">
        <v>609</v>
      </c>
    </row>
    <row r="30" spans="1:14" x14ac:dyDescent="0.35">
      <c r="A30" s="1">
        <v>45107</v>
      </c>
      <c r="B30" t="s">
        <v>1</v>
      </c>
      <c r="C30" t="s">
        <v>90</v>
      </c>
      <c r="D30" t="s">
        <v>151</v>
      </c>
      <c r="E30" t="s">
        <v>150</v>
      </c>
      <c r="F30" s="3">
        <v>4227</v>
      </c>
      <c r="G30" s="3">
        <v>1929</v>
      </c>
      <c r="H30" s="3">
        <v>1929</v>
      </c>
      <c r="I30" s="3">
        <v>1929</v>
      </c>
      <c r="J30" s="3"/>
      <c r="K30" s="3">
        <v>1325</v>
      </c>
      <c r="L30" s="3">
        <v>1925</v>
      </c>
      <c r="M30" s="3"/>
      <c r="N30" s="3">
        <v>1928</v>
      </c>
    </row>
    <row r="31" spans="1:14" x14ac:dyDescent="0.35">
      <c r="A31" s="1">
        <v>45107</v>
      </c>
      <c r="B31" t="s">
        <v>1</v>
      </c>
      <c r="C31" t="s">
        <v>90</v>
      </c>
      <c r="D31" t="s">
        <v>153</v>
      </c>
      <c r="E31" t="s">
        <v>152</v>
      </c>
      <c r="F31" s="3">
        <v>5954</v>
      </c>
      <c r="G31" s="3">
        <v>2493</v>
      </c>
      <c r="H31" s="3">
        <v>2493</v>
      </c>
      <c r="I31" s="3">
        <v>2493</v>
      </c>
      <c r="J31" s="3"/>
      <c r="K31" s="3"/>
      <c r="L31" s="3">
        <v>2491</v>
      </c>
      <c r="M31" s="3">
        <v>2493</v>
      </c>
      <c r="N31" s="3">
        <v>2493</v>
      </c>
    </row>
    <row r="32" spans="1:14" x14ac:dyDescent="0.35">
      <c r="A32" s="1">
        <v>45107</v>
      </c>
      <c r="B32" t="s">
        <v>1</v>
      </c>
      <c r="C32" t="s">
        <v>90</v>
      </c>
      <c r="D32" t="s">
        <v>155</v>
      </c>
      <c r="E32" t="s">
        <v>154</v>
      </c>
      <c r="F32" s="3">
        <v>4319</v>
      </c>
      <c r="G32" s="3">
        <v>1933</v>
      </c>
      <c r="H32" s="3">
        <v>1931</v>
      </c>
      <c r="I32" s="3">
        <v>1901</v>
      </c>
      <c r="J32" s="3"/>
      <c r="K32" s="3">
        <v>1896</v>
      </c>
      <c r="L32" s="3">
        <v>1890</v>
      </c>
      <c r="M32" s="3"/>
      <c r="N32" s="3">
        <v>1926</v>
      </c>
    </row>
    <row r="33" spans="1:14" x14ac:dyDescent="0.35">
      <c r="A33" s="1">
        <v>45107</v>
      </c>
      <c r="B33" t="s">
        <v>1</v>
      </c>
      <c r="C33" t="s">
        <v>106</v>
      </c>
      <c r="D33" t="s">
        <v>157</v>
      </c>
      <c r="E33" t="s">
        <v>156</v>
      </c>
      <c r="F33" s="3">
        <v>0</v>
      </c>
      <c r="G33" s="3">
        <v>0</v>
      </c>
      <c r="H33" s="3">
        <v>0</v>
      </c>
      <c r="I33" s="3">
        <v>0</v>
      </c>
      <c r="J33" s="3"/>
      <c r="K33" s="3">
        <v>0</v>
      </c>
      <c r="L33" s="3">
        <v>0</v>
      </c>
      <c r="M33" s="3">
        <v>0</v>
      </c>
      <c r="N33" s="3">
        <v>0</v>
      </c>
    </row>
    <row r="34" spans="1:14" x14ac:dyDescent="0.35">
      <c r="A34" s="1">
        <v>45107</v>
      </c>
      <c r="B34" t="s">
        <v>1</v>
      </c>
      <c r="C34" t="s">
        <v>90</v>
      </c>
      <c r="D34" t="s">
        <v>159</v>
      </c>
      <c r="E34" t="s">
        <v>158</v>
      </c>
      <c r="F34" s="3">
        <v>13849</v>
      </c>
      <c r="G34" s="3">
        <v>5848</v>
      </c>
      <c r="H34" s="3">
        <v>5676</v>
      </c>
      <c r="I34" s="3">
        <v>5506</v>
      </c>
      <c r="J34" s="3"/>
      <c r="K34" s="3">
        <v>707</v>
      </c>
      <c r="L34" s="3">
        <v>5468</v>
      </c>
      <c r="M34" s="3"/>
      <c r="N34" s="3">
        <v>5495</v>
      </c>
    </row>
    <row r="35" spans="1:14" x14ac:dyDescent="0.35">
      <c r="A35" s="1">
        <v>45107</v>
      </c>
      <c r="B35" t="s">
        <v>1</v>
      </c>
      <c r="C35" t="s">
        <v>93</v>
      </c>
      <c r="D35" t="s">
        <v>161</v>
      </c>
      <c r="E35" t="s">
        <v>160</v>
      </c>
      <c r="F35" s="3">
        <v>178</v>
      </c>
      <c r="G35" s="3">
        <v>47</v>
      </c>
      <c r="H35" s="3">
        <v>47</v>
      </c>
      <c r="I35" s="3">
        <v>47</v>
      </c>
      <c r="J35" s="3"/>
      <c r="K35" s="3"/>
      <c r="L35" s="3">
        <v>47</v>
      </c>
      <c r="M35" s="3"/>
      <c r="N35" s="3">
        <v>47</v>
      </c>
    </row>
    <row r="36" spans="1:14" x14ac:dyDescent="0.35">
      <c r="A36" s="1">
        <v>45107</v>
      </c>
      <c r="B36" t="s">
        <v>1</v>
      </c>
      <c r="C36" t="s">
        <v>93</v>
      </c>
      <c r="D36" t="s">
        <v>163</v>
      </c>
      <c r="E36" t="s">
        <v>162</v>
      </c>
      <c r="F36" s="3">
        <v>6058</v>
      </c>
      <c r="G36" s="3">
        <v>1200</v>
      </c>
      <c r="H36" s="3">
        <v>1200</v>
      </c>
      <c r="I36" s="3">
        <v>1197</v>
      </c>
      <c r="J36" s="3"/>
      <c r="K36" s="3">
        <v>662</v>
      </c>
      <c r="L36" s="3">
        <v>1194</v>
      </c>
      <c r="M36" s="3">
        <v>1169</v>
      </c>
      <c r="N36" s="3">
        <v>1198</v>
      </c>
    </row>
    <row r="37" spans="1:14" x14ac:dyDescent="0.35">
      <c r="A37" s="1">
        <v>45107</v>
      </c>
      <c r="B37" t="s">
        <v>1</v>
      </c>
      <c r="C37" t="s">
        <v>106</v>
      </c>
      <c r="D37" t="s">
        <v>165</v>
      </c>
      <c r="E37" t="s">
        <v>164</v>
      </c>
      <c r="F37" s="3">
        <v>1970</v>
      </c>
      <c r="G37" s="3">
        <v>820</v>
      </c>
      <c r="H37" s="3">
        <v>820</v>
      </c>
      <c r="I37" s="3">
        <v>820</v>
      </c>
      <c r="J37" s="3"/>
      <c r="K37" s="3"/>
      <c r="L37" s="3">
        <v>820</v>
      </c>
      <c r="M37" s="3"/>
      <c r="N37" s="3">
        <v>820</v>
      </c>
    </row>
    <row r="38" spans="1:14" x14ac:dyDescent="0.35">
      <c r="A38" s="1">
        <v>45107</v>
      </c>
      <c r="B38" t="s">
        <v>1</v>
      </c>
      <c r="C38" t="s">
        <v>90</v>
      </c>
      <c r="D38" t="s">
        <v>167</v>
      </c>
      <c r="E38" t="s">
        <v>166</v>
      </c>
      <c r="F38" s="3">
        <v>24422</v>
      </c>
      <c r="G38" s="3">
        <v>9626</v>
      </c>
      <c r="H38" s="3">
        <v>9626</v>
      </c>
      <c r="I38" s="3">
        <v>9626</v>
      </c>
      <c r="J38" s="3"/>
      <c r="K38" s="3"/>
      <c r="L38" s="3">
        <v>9626</v>
      </c>
      <c r="M38" s="3"/>
      <c r="N38" s="3">
        <v>9574</v>
      </c>
    </row>
    <row r="39" spans="1:14" x14ac:dyDescent="0.35">
      <c r="A39" s="1">
        <v>45107</v>
      </c>
      <c r="B39" t="s">
        <v>1</v>
      </c>
      <c r="C39" t="s">
        <v>90</v>
      </c>
      <c r="D39" t="s">
        <v>169</v>
      </c>
      <c r="E39" t="s">
        <v>168</v>
      </c>
      <c r="F39" s="3">
        <v>329</v>
      </c>
      <c r="G39" s="3">
        <v>216</v>
      </c>
      <c r="H39" s="3">
        <v>216</v>
      </c>
      <c r="I39" s="3">
        <v>216</v>
      </c>
      <c r="J39" s="3"/>
      <c r="K39" s="3"/>
      <c r="L39" s="3">
        <v>216</v>
      </c>
      <c r="M39" s="3"/>
      <c r="N39" s="3">
        <v>143</v>
      </c>
    </row>
    <row r="40" spans="1:14" x14ac:dyDescent="0.35">
      <c r="A40" s="1">
        <v>45107</v>
      </c>
      <c r="B40" t="s">
        <v>1</v>
      </c>
      <c r="C40" t="s">
        <v>93</v>
      </c>
      <c r="D40" t="s">
        <v>171</v>
      </c>
      <c r="E40" t="s">
        <v>170</v>
      </c>
      <c r="F40" s="3">
        <v>4540</v>
      </c>
      <c r="G40" s="3">
        <v>1577</v>
      </c>
      <c r="H40" s="3">
        <v>1577</v>
      </c>
      <c r="I40" s="3">
        <v>1577</v>
      </c>
      <c r="J40" s="3"/>
      <c r="K40" s="3"/>
      <c r="L40" s="3">
        <v>1577</v>
      </c>
      <c r="M40" s="3"/>
      <c r="N40" s="3">
        <v>1577</v>
      </c>
    </row>
    <row r="41" spans="1:14" x14ac:dyDescent="0.35">
      <c r="A41" s="1">
        <v>45107</v>
      </c>
      <c r="B41" t="s">
        <v>1</v>
      </c>
      <c r="C41" t="s">
        <v>90</v>
      </c>
      <c r="D41" t="s">
        <v>173</v>
      </c>
      <c r="E41" t="s">
        <v>172</v>
      </c>
      <c r="F41" s="3">
        <v>7751</v>
      </c>
      <c r="G41" s="3">
        <v>2930</v>
      </c>
      <c r="H41" s="3">
        <v>2930</v>
      </c>
      <c r="I41" s="3">
        <v>2930</v>
      </c>
      <c r="J41" s="3"/>
      <c r="K41" s="3"/>
      <c r="L41" s="3">
        <v>2262</v>
      </c>
      <c r="M41" s="3"/>
      <c r="N41" s="3">
        <v>2869</v>
      </c>
    </row>
    <row r="42" spans="1:14" x14ac:dyDescent="0.35">
      <c r="A42" s="1">
        <v>45107</v>
      </c>
      <c r="B42" t="s">
        <v>1</v>
      </c>
      <c r="C42" t="s">
        <v>93</v>
      </c>
      <c r="D42" t="s">
        <v>175</v>
      </c>
      <c r="E42" t="s">
        <v>174</v>
      </c>
      <c r="F42" s="3">
        <v>896</v>
      </c>
      <c r="G42" s="3">
        <v>337</v>
      </c>
      <c r="H42" s="3">
        <v>337</v>
      </c>
      <c r="I42" s="3">
        <v>314</v>
      </c>
      <c r="J42" s="3"/>
      <c r="K42" s="3"/>
      <c r="L42" s="3">
        <v>337</v>
      </c>
      <c r="M42" s="3">
        <v>321</v>
      </c>
      <c r="N42" s="3">
        <v>126</v>
      </c>
    </row>
    <row r="43" spans="1:14" x14ac:dyDescent="0.35">
      <c r="A43" s="1">
        <v>45107</v>
      </c>
      <c r="B43" t="s">
        <v>1</v>
      </c>
      <c r="C43" t="s">
        <v>90</v>
      </c>
      <c r="D43" t="s">
        <v>177</v>
      </c>
      <c r="E43" t="s">
        <v>176</v>
      </c>
      <c r="F43" s="3">
        <v>12434</v>
      </c>
      <c r="G43" s="3">
        <v>4915</v>
      </c>
      <c r="H43" s="3">
        <v>4907</v>
      </c>
      <c r="I43" s="3">
        <v>4699</v>
      </c>
      <c r="J43" s="3"/>
      <c r="K43" s="3"/>
      <c r="L43" s="3">
        <v>3552</v>
      </c>
      <c r="M43" s="3">
        <v>4898</v>
      </c>
      <c r="N43" s="3">
        <v>4436</v>
      </c>
    </row>
    <row r="44" spans="1:14" x14ac:dyDescent="0.35">
      <c r="A44" s="1">
        <v>45107</v>
      </c>
      <c r="B44" t="s">
        <v>1</v>
      </c>
      <c r="C44" t="s">
        <v>93</v>
      </c>
      <c r="D44" t="s">
        <v>179</v>
      </c>
      <c r="E44" t="s">
        <v>178</v>
      </c>
      <c r="F44" s="3">
        <v>2330</v>
      </c>
      <c r="G44" s="3">
        <v>1029</v>
      </c>
      <c r="H44" s="3">
        <v>985</v>
      </c>
      <c r="I44" s="3">
        <v>917</v>
      </c>
      <c r="J44" s="3"/>
      <c r="K44" s="3"/>
      <c r="L44" s="3">
        <v>853</v>
      </c>
      <c r="M44" s="3">
        <v>696</v>
      </c>
      <c r="N44" s="3">
        <v>931</v>
      </c>
    </row>
    <row r="45" spans="1:14" x14ac:dyDescent="0.35">
      <c r="A45" s="1">
        <v>45107</v>
      </c>
      <c r="B45" t="s">
        <v>1</v>
      </c>
      <c r="C45" t="s">
        <v>180</v>
      </c>
      <c r="D45" t="s">
        <v>182</v>
      </c>
      <c r="E45" t="s">
        <v>181</v>
      </c>
      <c r="F45" s="3">
        <v>2673</v>
      </c>
      <c r="G45" s="3">
        <v>870</v>
      </c>
      <c r="H45" s="3">
        <v>870</v>
      </c>
      <c r="I45" s="3">
        <v>870</v>
      </c>
      <c r="J45" s="3"/>
      <c r="K45" s="3"/>
      <c r="L45" s="3">
        <v>870</v>
      </c>
      <c r="M45" s="3">
        <v>870</v>
      </c>
      <c r="N45" s="3">
        <v>870</v>
      </c>
    </row>
    <row r="46" spans="1:14" x14ac:dyDescent="0.35">
      <c r="A46" s="1">
        <v>45107</v>
      </c>
      <c r="B46" t="s">
        <v>1</v>
      </c>
      <c r="C46" t="s">
        <v>90</v>
      </c>
      <c r="D46" t="s">
        <v>184</v>
      </c>
      <c r="E46" t="s">
        <v>183</v>
      </c>
      <c r="F46" s="3">
        <v>40671</v>
      </c>
      <c r="G46" s="3">
        <v>15193</v>
      </c>
      <c r="H46" s="3">
        <v>15193</v>
      </c>
      <c r="I46" s="3">
        <v>15193</v>
      </c>
      <c r="J46" s="3"/>
      <c r="K46" s="3"/>
      <c r="L46" s="3">
        <v>15193</v>
      </c>
      <c r="M46" s="3"/>
      <c r="N46" s="3">
        <v>15030</v>
      </c>
    </row>
    <row r="47" spans="1:14" x14ac:dyDescent="0.35">
      <c r="A47" s="1">
        <v>45107</v>
      </c>
      <c r="B47" t="s">
        <v>1</v>
      </c>
      <c r="C47" t="s">
        <v>106</v>
      </c>
      <c r="D47" t="s">
        <v>186</v>
      </c>
      <c r="E47" t="s">
        <v>185</v>
      </c>
      <c r="F47" s="3">
        <v>1362</v>
      </c>
      <c r="G47" s="3">
        <v>558</v>
      </c>
      <c r="H47" s="3">
        <v>558</v>
      </c>
      <c r="I47" s="3">
        <v>558</v>
      </c>
      <c r="J47" s="3"/>
      <c r="K47" s="3"/>
      <c r="L47" s="3">
        <v>558</v>
      </c>
      <c r="M47" s="3">
        <v>558</v>
      </c>
      <c r="N47" s="3">
        <v>558</v>
      </c>
    </row>
    <row r="48" spans="1:14" x14ac:dyDescent="0.35">
      <c r="A48" s="1">
        <v>45107</v>
      </c>
      <c r="B48" t="s">
        <v>1</v>
      </c>
      <c r="C48" t="s">
        <v>90</v>
      </c>
      <c r="D48" t="s">
        <v>188</v>
      </c>
      <c r="E48" t="s">
        <v>187</v>
      </c>
      <c r="F48" s="3">
        <v>18434</v>
      </c>
      <c r="G48" s="3">
        <v>6904</v>
      </c>
      <c r="H48" s="3">
        <v>6904</v>
      </c>
      <c r="I48" s="3">
        <v>6904</v>
      </c>
      <c r="J48" s="3">
        <v>5933</v>
      </c>
      <c r="K48" s="3">
        <v>293</v>
      </c>
      <c r="L48" s="3">
        <v>6746</v>
      </c>
      <c r="M48" s="3"/>
      <c r="N48" s="3">
        <v>6886</v>
      </c>
    </row>
    <row r="49" spans="1:14" x14ac:dyDescent="0.35">
      <c r="A49" s="1">
        <v>45107</v>
      </c>
      <c r="B49" t="s">
        <v>1</v>
      </c>
      <c r="C49" t="s">
        <v>93</v>
      </c>
      <c r="D49" t="s">
        <v>190</v>
      </c>
      <c r="E49" t="s">
        <v>189</v>
      </c>
      <c r="F49" s="3">
        <v>3563</v>
      </c>
      <c r="G49" s="3">
        <v>1567</v>
      </c>
      <c r="H49" s="3">
        <v>1567</v>
      </c>
      <c r="I49" s="3">
        <v>1560</v>
      </c>
      <c r="J49" s="3">
        <v>0</v>
      </c>
      <c r="K49" s="3">
        <v>1382</v>
      </c>
      <c r="L49" s="3">
        <v>1537</v>
      </c>
      <c r="M49" s="3"/>
      <c r="N49" s="3">
        <v>1398</v>
      </c>
    </row>
    <row r="50" spans="1:14" x14ac:dyDescent="0.35">
      <c r="A50" s="1">
        <v>45107</v>
      </c>
      <c r="B50" t="s">
        <v>1</v>
      </c>
      <c r="C50" t="s">
        <v>90</v>
      </c>
      <c r="D50" t="s">
        <v>192</v>
      </c>
      <c r="E50" t="s">
        <v>191</v>
      </c>
      <c r="F50" s="3">
        <v>3585</v>
      </c>
      <c r="G50" s="3">
        <v>1575</v>
      </c>
      <c r="H50" s="3">
        <v>1570</v>
      </c>
      <c r="I50" s="3">
        <v>1544</v>
      </c>
      <c r="J50" s="3"/>
      <c r="K50" s="3">
        <v>1497</v>
      </c>
      <c r="L50" s="3">
        <v>1471</v>
      </c>
      <c r="M50" s="3"/>
      <c r="N50" s="3">
        <v>1570</v>
      </c>
    </row>
    <row r="51" spans="1:14" x14ac:dyDescent="0.35">
      <c r="A51" s="1">
        <v>45107</v>
      </c>
      <c r="B51" t="s">
        <v>1</v>
      </c>
      <c r="C51" t="s">
        <v>93</v>
      </c>
      <c r="D51" t="s">
        <v>194</v>
      </c>
      <c r="E51" t="s">
        <v>193</v>
      </c>
      <c r="F51" s="3">
        <v>914</v>
      </c>
      <c r="G51" s="3">
        <v>368</v>
      </c>
      <c r="H51" s="3">
        <v>368</v>
      </c>
      <c r="I51" s="3">
        <v>368</v>
      </c>
      <c r="J51" s="3">
        <v>160</v>
      </c>
      <c r="K51" s="3">
        <v>165</v>
      </c>
      <c r="L51" s="3">
        <v>340</v>
      </c>
      <c r="M51" s="3"/>
      <c r="N51" s="3">
        <v>368</v>
      </c>
    </row>
    <row r="52" spans="1:14" x14ac:dyDescent="0.35">
      <c r="A52" s="1">
        <v>45107</v>
      </c>
      <c r="B52" t="s">
        <v>1</v>
      </c>
      <c r="C52" t="s">
        <v>90</v>
      </c>
      <c r="D52" t="s">
        <v>196</v>
      </c>
      <c r="E52" t="s">
        <v>195</v>
      </c>
      <c r="F52" s="3">
        <v>7105</v>
      </c>
      <c r="G52" s="3">
        <v>2683</v>
      </c>
      <c r="H52" s="3">
        <v>2683</v>
      </c>
      <c r="I52" s="3">
        <v>2577</v>
      </c>
      <c r="J52" s="3">
        <v>1487</v>
      </c>
      <c r="K52" s="3">
        <v>0</v>
      </c>
      <c r="L52" s="3">
        <v>2628</v>
      </c>
      <c r="M52" s="3"/>
      <c r="N52" s="3">
        <v>2683</v>
      </c>
    </row>
    <row r="53" spans="1:14" x14ac:dyDescent="0.35">
      <c r="A53" s="1">
        <v>45107</v>
      </c>
      <c r="B53" t="s">
        <v>1</v>
      </c>
      <c r="C53" t="s">
        <v>93</v>
      </c>
      <c r="D53" t="s">
        <v>198</v>
      </c>
      <c r="E53" t="s">
        <v>197</v>
      </c>
      <c r="F53" s="3">
        <v>10491</v>
      </c>
      <c r="G53" s="3">
        <v>4140</v>
      </c>
      <c r="H53" s="3">
        <v>4140</v>
      </c>
      <c r="I53" s="3">
        <v>4092</v>
      </c>
      <c r="J53" s="3"/>
      <c r="K53" s="3"/>
      <c r="L53" s="3">
        <v>3997</v>
      </c>
      <c r="M53" s="3">
        <v>3982</v>
      </c>
      <c r="N53" s="3">
        <v>4140</v>
      </c>
    </row>
    <row r="54" spans="1:14" x14ac:dyDescent="0.35">
      <c r="A54" s="1">
        <v>45107</v>
      </c>
      <c r="B54" t="s">
        <v>1</v>
      </c>
      <c r="C54" t="s">
        <v>93</v>
      </c>
      <c r="D54" t="s">
        <v>200</v>
      </c>
      <c r="E54" t="s">
        <v>199</v>
      </c>
      <c r="F54" s="3">
        <v>797</v>
      </c>
      <c r="G54" s="3">
        <v>269</v>
      </c>
      <c r="H54" s="3">
        <v>269</v>
      </c>
      <c r="I54" s="3">
        <v>269</v>
      </c>
      <c r="J54" s="3"/>
      <c r="K54" s="3">
        <v>62</v>
      </c>
      <c r="L54" s="3">
        <v>269</v>
      </c>
      <c r="M54" s="3">
        <v>269</v>
      </c>
      <c r="N54" s="3">
        <v>269</v>
      </c>
    </row>
    <row r="55" spans="1:14" x14ac:dyDescent="0.35">
      <c r="A55" s="1">
        <v>45107</v>
      </c>
      <c r="B55" t="s">
        <v>1</v>
      </c>
      <c r="C55" t="s">
        <v>90</v>
      </c>
      <c r="D55" t="s">
        <v>202</v>
      </c>
      <c r="E55" t="s">
        <v>201</v>
      </c>
      <c r="F55" s="3">
        <v>22087</v>
      </c>
      <c r="G55" s="3">
        <v>8798</v>
      </c>
      <c r="H55" s="3">
        <v>8798</v>
      </c>
      <c r="I55" s="3">
        <v>8798</v>
      </c>
      <c r="J55" s="3"/>
      <c r="K55" s="3"/>
      <c r="L55" s="3">
        <v>8798</v>
      </c>
      <c r="M55" s="3"/>
      <c r="N55" s="3">
        <v>8798</v>
      </c>
    </row>
    <row r="56" spans="1:14" x14ac:dyDescent="0.35">
      <c r="A56" s="1">
        <v>45107</v>
      </c>
      <c r="B56" t="s">
        <v>1</v>
      </c>
      <c r="C56" t="s">
        <v>90</v>
      </c>
      <c r="D56" t="s">
        <v>204</v>
      </c>
      <c r="E56" t="s">
        <v>203</v>
      </c>
      <c r="F56" s="3">
        <v>10024</v>
      </c>
      <c r="G56" s="3">
        <v>3834</v>
      </c>
      <c r="H56" s="3">
        <v>3834</v>
      </c>
      <c r="I56" s="3">
        <v>3834</v>
      </c>
      <c r="J56" s="3"/>
      <c r="K56" s="3">
        <v>3716</v>
      </c>
      <c r="L56" s="3">
        <v>3834</v>
      </c>
      <c r="M56" s="3">
        <v>3815</v>
      </c>
      <c r="N56" s="3">
        <v>3819</v>
      </c>
    </row>
    <row r="57" spans="1:14" x14ac:dyDescent="0.35">
      <c r="A57" s="1">
        <v>45107</v>
      </c>
      <c r="B57" t="s">
        <v>1</v>
      </c>
      <c r="C57" t="s">
        <v>117</v>
      </c>
      <c r="D57" t="s">
        <v>206</v>
      </c>
      <c r="E57" t="s">
        <v>205</v>
      </c>
      <c r="F57" s="3">
        <v>5629</v>
      </c>
      <c r="G57" s="3">
        <v>2756</v>
      </c>
      <c r="H57" s="3">
        <v>2684</v>
      </c>
      <c r="I57" s="3">
        <v>2468</v>
      </c>
      <c r="J57" s="3"/>
      <c r="K57" s="3"/>
      <c r="L57" s="3">
        <v>2684</v>
      </c>
      <c r="M57" s="3"/>
      <c r="N57" s="3">
        <v>2627</v>
      </c>
    </row>
    <row r="58" spans="1:14" x14ac:dyDescent="0.35">
      <c r="A58" s="1">
        <v>45107</v>
      </c>
      <c r="B58" t="s">
        <v>1</v>
      </c>
      <c r="C58" t="s">
        <v>90</v>
      </c>
      <c r="D58" t="s">
        <v>208</v>
      </c>
      <c r="E58" t="s">
        <v>207</v>
      </c>
      <c r="F58" s="3">
        <v>922</v>
      </c>
      <c r="G58" s="3">
        <v>433</v>
      </c>
      <c r="H58" s="3">
        <v>433</v>
      </c>
      <c r="I58" s="3">
        <v>433</v>
      </c>
      <c r="J58" s="3"/>
      <c r="K58" s="3"/>
      <c r="L58" s="3">
        <v>395</v>
      </c>
      <c r="M58" s="3">
        <v>428</v>
      </c>
      <c r="N58" s="3">
        <v>433</v>
      </c>
    </row>
    <row r="59" spans="1:14" x14ac:dyDescent="0.35">
      <c r="A59" s="1">
        <v>45107</v>
      </c>
      <c r="B59" t="s">
        <v>1</v>
      </c>
      <c r="C59" t="s">
        <v>93</v>
      </c>
      <c r="D59" t="s">
        <v>210</v>
      </c>
      <c r="E59" t="s">
        <v>209</v>
      </c>
      <c r="F59" s="3">
        <v>1003</v>
      </c>
      <c r="G59" s="3">
        <v>278</v>
      </c>
      <c r="H59" s="3">
        <v>275</v>
      </c>
      <c r="I59" s="3">
        <v>264</v>
      </c>
      <c r="J59" s="3"/>
      <c r="K59" s="3">
        <v>225</v>
      </c>
      <c r="L59" s="3">
        <v>257</v>
      </c>
      <c r="M59" s="3"/>
      <c r="N59" s="3">
        <v>260</v>
      </c>
    </row>
    <row r="60" spans="1:14" x14ac:dyDescent="0.35">
      <c r="A60" s="1">
        <v>45107</v>
      </c>
      <c r="B60" t="s">
        <v>1</v>
      </c>
      <c r="C60" t="s">
        <v>90</v>
      </c>
      <c r="D60" t="s">
        <v>212</v>
      </c>
      <c r="E60" t="s">
        <v>211</v>
      </c>
      <c r="F60" s="3">
        <v>63992</v>
      </c>
      <c r="G60" s="3">
        <v>23010</v>
      </c>
      <c r="H60" s="3">
        <v>23010</v>
      </c>
      <c r="I60" s="3">
        <v>23010</v>
      </c>
      <c r="J60" s="3"/>
      <c r="K60" s="3"/>
      <c r="L60" s="3">
        <v>23010</v>
      </c>
      <c r="M60" s="3"/>
      <c r="N60" s="3">
        <v>22951</v>
      </c>
    </row>
    <row r="61" spans="1:14" x14ac:dyDescent="0.35">
      <c r="A61" s="1">
        <v>45107</v>
      </c>
      <c r="B61" t="s">
        <v>1</v>
      </c>
      <c r="C61" t="s">
        <v>93</v>
      </c>
      <c r="D61" t="s">
        <v>214</v>
      </c>
      <c r="E61" t="s">
        <v>213</v>
      </c>
      <c r="F61" s="3">
        <v>8607</v>
      </c>
      <c r="G61" s="3">
        <v>3191</v>
      </c>
      <c r="H61" s="3">
        <v>3191</v>
      </c>
      <c r="I61" s="3">
        <v>3189</v>
      </c>
      <c r="J61" s="3"/>
      <c r="K61" s="3"/>
      <c r="L61" s="3">
        <v>3191</v>
      </c>
      <c r="M61" s="3"/>
      <c r="N61" s="3">
        <v>3191</v>
      </c>
    </row>
    <row r="62" spans="1:14" x14ac:dyDescent="0.35">
      <c r="A62" s="1">
        <v>45107</v>
      </c>
      <c r="B62" t="s">
        <v>1</v>
      </c>
      <c r="C62" t="s">
        <v>117</v>
      </c>
      <c r="D62" t="s">
        <v>216</v>
      </c>
      <c r="E62" t="s">
        <v>215</v>
      </c>
      <c r="F62" s="3">
        <v>8596</v>
      </c>
      <c r="G62" s="3">
        <v>4089</v>
      </c>
      <c r="H62" s="3">
        <v>3938</v>
      </c>
      <c r="I62" s="3">
        <v>3868</v>
      </c>
      <c r="J62" s="3"/>
      <c r="K62" s="3"/>
      <c r="L62" s="3">
        <v>3938</v>
      </c>
      <c r="M62" s="3"/>
      <c r="N62" s="3">
        <v>3771</v>
      </c>
    </row>
    <row r="63" spans="1:14" x14ac:dyDescent="0.35">
      <c r="A63" s="1">
        <v>45107</v>
      </c>
      <c r="B63" t="s">
        <v>1</v>
      </c>
      <c r="C63" t="s">
        <v>93</v>
      </c>
      <c r="D63" t="s">
        <v>218</v>
      </c>
      <c r="E63" t="s">
        <v>217</v>
      </c>
      <c r="F63" s="3">
        <v>7099</v>
      </c>
      <c r="G63" s="3">
        <v>2630</v>
      </c>
      <c r="H63" s="3">
        <v>2629</v>
      </c>
      <c r="I63" s="3">
        <v>2497</v>
      </c>
      <c r="J63" s="3"/>
      <c r="K63" s="3"/>
      <c r="L63" s="3">
        <v>2450</v>
      </c>
      <c r="M63" s="3"/>
      <c r="N63" s="3">
        <v>2629</v>
      </c>
    </row>
    <row r="64" spans="1:14" x14ac:dyDescent="0.35">
      <c r="A64" s="1">
        <v>45107</v>
      </c>
      <c r="B64" t="s">
        <v>1</v>
      </c>
      <c r="C64" t="s">
        <v>106</v>
      </c>
      <c r="D64" t="s">
        <v>220</v>
      </c>
      <c r="E64" t="s">
        <v>219</v>
      </c>
      <c r="F64" s="3">
        <v>15061</v>
      </c>
      <c r="G64" s="3">
        <v>4418</v>
      </c>
      <c r="H64" s="3">
        <v>4418</v>
      </c>
      <c r="I64" s="3">
        <v>4418</v>
      </c>
      <c r="J64" s="3"/>
      <c r="K64" s="3">
        <v>0</v>
      </c>
      <c r="L64" s="3">
        <v>4418</v>
      </c>
      <c r="M64" s="3">
        <v>4418</v>
      </c>
      <c r="N64" s="3">
        <v>4418</v>
      </c>
    </row>
    <row r="65" spans="1:14" x14ac:dyDescent="0.35">
      <c r="A65" s="1">
        <v>45107</v>
      </c>
      <c r="B65" t="s">
        <v>1</v>
      </c>
      <c r="C65" t="s">
        <v>93</v>
      </c>
      <c r="D65" t="s">
        <v>222</v>
      </c>
      <c r="E65" t="s">
        <v>221</v>
      </c>
      <c r="F65" s="3">
        <v>60016</v>
      </c>
      <c r="G65" s="3">
        <v>23570</v>
      </c>
      <c r="H65" s="3">
        <v>23339</v>
      </c>
      <c r="I65" s="3">
        <v>23339</v>
      </c>
      <c r="J65" s="3"/>
      <c r="K65" s="3"/>
      <c r="L65" s="3">
        <v>23307</v>
      </c>
      <c r="M65" s="3">
        <v>0</v>
      </c>
      <c r="N65" s="3">
        <v>23335</v>
      </c>
    </row>
    <row r="66" spans="1:14" x14ac:dyDescent="0.35">
      <c r="A66" s="1">
        <v>45107</v>
      </c>
      <c r="B66" t="s">
        <v>1</v>
      </c>
      <c r="C66" t="s">
        <v>106</v>
      </c>
      <c r="D66" t="s">
        <v>224</v>
      </c>
      <c r="E66" t="s">
        <v>223</v>
      </c>
      <c r="F66" s="3">
        <v>8440</v>
      </c>
      <c r="G66" s="3">
        <v>3649</v>
      </c>
      <c r="H66" s="3">
        <v>3649</v>
      </c>
      <c r="I66" s="3">
        <v>3531</v>
      </c>
      <c r="J66" s="3"/>
      <c r="K66" s="3"/>
      <c r="L66" s="3">
        <v>3104</v>
      </c>
      <c r="M66" s="3">
        <v>3649</v>
      </c>
      <c r="N66" s="3">
        <v>3584</v>
      </c>
    </row>
    <row r="67" spans="1:14" x14ac:dyDescent="0.35">
      <c r="A67" s="1">
        <v>45107</v>
      </c>
      <c r="B67" t="s">
        <v>1</v>
      </c>
      <c r="C67" t="s">
        <v>106</v>
      </c>
      <c r="D67" t="s">
        <v>226</v>
      </c>
      <c r="E67" t="s">
        <v>225</v>
      </c>
      <c r="F67" s="3">
        <v>477</v>
      </c>
      <c r="G67" s="3">
        <v>207</v>
      </c>
      <c r="H67" s="3">
        <v>178</v>
      </c>
      <c r="I67" s="3">
        <v>32</v>
      </c>
      <c r="J67" s="3"/>
      <c r="K67" s="3"/>
      <c r="L67" s="3">
        <v>2</v>
      </c>
      <c r="M67" s="3">
        <v>178</v>
      </c>
      <c r="N67" s="3">
        <v>32</v>
      </c>
    </row>
    <row r="68" spans="1:14" x14ac:dyDescent="0.35">
      <c r="A68" s="1">
        <v>45107</v>
      </c>
      <c r="B68" t="s">
        <v>1</v>
      </c>
      <c r="C68" t="s">
        <v>90</v>
      </c>
      <c r="D68" t="s">
        <v>228</v>
      </c>
      <c r="E68" t="s">
        <v>227</v>
      </c>
      <c r="F68" s="3">
        <v>7589</v>
      </c>
      <c r="G68" s="3">
        <v>2887</v>
      </c>
      <c r="H68" s="3">
        <v>2887</v>
      </c>
      <c r="I68" s="3">
        <v>2882</v>
      </c>
      <c r="J68" s="3">
        <v>2366</v>
      </c>
      <c r="K68" s="3">
        <v>0</v>
      </c>
      <c r="L68" s="3">
        <v>2753</v>
      </c>
      <c r="M68" s="3"/>
      <c r="N68" s="3">
        <v>2887</v>
      </c>
    </row>
    <row r="69" spans="1:14" x14ac:dyDescent="0.35">
      <c r="A69" s="1">
        <v>45107</v>
      </c>
      <c r="B69" t="s">
        <v>1</v>
      </c>
      <c r="C69" t="s">
        <v>90</v>
      </c>
      <c r="D69" t="s">
        <v>230</v>
      </c>
      <c r="E69" t="s">
        <v>229</v>
      </c>
      <c r="F69" s="3">
        <v>87203</v>
      </c>
      <c r="G69" s="3">
        <v>29032</v>
      </c>
      <c r="H69" s="3">
        <v>29032</v>
      </c>
      <c r="I69" s="3">
        <v>29032</v>
      </c>
      <c r="J69" s="3"/>
      <c r="K69" s="3"/>
      <c r="L69" s="3">
        <v>28979</v>
      </c>
      <c r="M69" s="3"/>
      <c r="N69" s="3">
        <v>29032</v>
      </c>
    </row>
    <row r="70" spans="1:14" x14ac:dyDescent="0.35">
      <c r="A70" s="1">
        <v>45107</v>
      </c>
      <c r="B70" t="s">
        <v>1</v>
      </c>
      <c r="C70" t="s">
        <v>106</v>
      </c>
      <c r="D70" t="s">
        <v>232</v>
      </c>
      <c r="E70" t="s">
        <v>231</v>
      </c>
      <c r="F70" s="3">
        <v>5740</v>
      </c>
      <c r="G70" s="3">
        <v>1535</v>
      </c>
      <c r="H70" s="3">
        <v>1535</v>
      </c>
      <c r="I70" s="3">
        <v>1535</v>
      </c>
      <c r="J70" s="3"/>
      <c r="K70" s="3"/>
      <c r="L70" s="3">
        <v>1535</v>
      </c>
      <c r="M70" s="3">
        <v>1535</v>
      </c>
      <c r="N70" s="3">
        <v>1535</v>
      </c>
    </row>
    <row r="71" spans="1:14" x14ac:dyDescent="0.35">
      <c r="A71" s="1">
        <v>45107</v>
      </c>
      <c r="B71" t="s">
        <v>1</v>
      </c>
      <c r="C71" t="s">
        <v>106</v>
      </c>
      <c r="D71" t="s">
        <v>234</v>
      </c>
      <c r="E71" t="s">
        <v>233</v>
      </c>
      <c r="F71" s="3">
        <v>549</v>
      </c>
      <c r="G71" s="3">
        <v>291</v>
      </c>
      <c r="H71" s="3">
        <v>291</v>
      </c>
      <c r="I71" s="3">
        <v>291</v>
      </c>
      <c r="J71" s="3"/>
      <c r="K71" s="3"/>
      <c r="L71" s="3">
        <v>291</v>
      </c>
      <c r="M71" s="3"/>
      <c r="N71" s="3">
        <v>291</v>
      </c>
    </row>
    <row r="72" spans="1:14" x14ac:dyDescent="0.35">
      <c r="A72" s="1">
        <v>45107</v>
      </c>
      <c r="B72" t="s">
        <v>1</v>
      </c>
      <c r="C72" t="s">
        <v>90</v>
      </c>
      <c r="D72" t="s">
        <v>236</v>
      </c>
      <c r="E72" t="s">
        <v>235</v>
      </c>
      <c r="F72" s="3">
        <v>3503</v>
      </c>
      <c r="G72" s="3">
        <v>1641</v>
      </c>
      <c r="H72" s="3">
        <v>1637</v>
      </c>
      <c r="I72" s="3">
        <v>1470</v>
      </c>
      <c r="J72" s="3"/>
      <c r="K72" s="3"/>
      <c r="L72" s="3">
        <v>1535</v>
      </c>
      <c r="M72" s="3">
        <v>1121</v>
      </c>
      <c r="N72" s="3">
        <v>1637</v>
      </c>
    </row>
    <row r="73" spans="1:14" x14ac:dyDescent="0.35">
      <c r="A73" s="1">
        <v>45107</v>
      </c>
      <c r="B73" t="s">
        <v>1</v>
      </c>
      <c r="C73" t="s">
        <v>93</v>
      </c>
      <c r="D73" t="s">
        <v>238</v>
      </c>
      <c r="E73" t="s">
        <v>237</v>
      </c>
      <c r="F73" s="3">
        <v>726</v>
      </c>
      <c r="G73" s="3">
        <v>281</v>
      </c>
      <c r="H73" s="3">
        <v>281</v>
      </c>
      <c r="I73" s="3">
        <v>281</v>
      </c>
      <c r="J73" s="3"/>
      <c r="K73" s="3"/>
      <c r="L73" s="3">
        <v>278</v>
      </c>
      <c r="M73" s="3">
        <v>233</v>
      </c>
      <c r="N73" s="3">
        <v>281</v>
      </c>
    </row>
    <row r="74" spans="1:14" x14ac:dyDescent="0.35">
      <c r="A74" s="1">
        <v>45107</v>
      </c>
      <c r="B74" t="s">
        <v>1</v>
      </c>
      <c r="C74" t="s">
        <v>106</v>
      </c>
      <c r="D74" t="s">
        <v>240</v>
      </c>
      <c r="E74" t="s">
        <v>239</v>
      </c>
      <c r="F74" s="3">
        <v>4194</v>
      </c>
      <c r="G74" s="3">
        <v>1129</v>
      </c>
      <c r="H74" s="3">
        <v>1129</v>
      </c>
      <c r="I74" s="3">
        <v>1129</v>
      </c>
      <c r="J74" s="3"/>
      <c r="K74" s="3"/>
      <c r="L74" s="3">
        <v>1129</v>
      </c>
      <c r="M74" s="3">
        <v>1129</v>
      </c>
      <c r="N74" s="3">
        <v>1129</v>
      </c>
    </row>
    <row r="75" spans="1:14" x14ac:dyDescent="0.35">
      <c r="A75" s="1">
        <v>45107</v>
      </c>
      <c r="B75" t="s">
        <v>1</v>
      </c>
      <c r="C75" t="s">
        <v>93</v>
      </c>
      <c r="D75" t="s">
        <v>242</v>
      </c>
      <c r="E75" t="s">
        <v>241</v>
      </c>
      <c r="F75" s="3">
        <v>716</v>
      </c>
      <c r="G75" s="3">
        <v>306</v>
      </c>
      <c r="H75" s="3">
        <v>306</v>
      </c>
      <c r="I75" s="3">
        <v>294</v>
      </c>
      <c r="J75" s="3"/>
      <c r="K75" s="3">
        <v>306</v>
      </c>
      <c r="L75" s="3">
        <v>301</v>
      </c>
      <c r="M75" s="3"/>
      <c r="N75" s="3">
        <v>306</v>
      </c>
    </row>
    <row r="76" spans="1:14" x14ac:dyDescent="0.35">
      <c r="A76" s="1">
        <v>45107</v>
      </c>
      <c r="B76" t="s">
        <v>1</v>
      </c>
      <c r="C76" t="s">
        <v>93</v>
      </c>
      <c r="D76" t="s">
        <v>244</v>
      </c>
      <c r="E76" t="s">
        <v>243</v>
      </c>
      <c r="F76" s="3">
        <v>2826</v>
      </c>
      <c r="G76" s="3">
        <v>1154</v>
      </c>
      <c r="H76" s="3">
        <v>1152</v>
      </c>
      <c r="I76" s="3">
        <v>1146</v>
      </c>
      <c r="J76" s="3"/>
      <c r="K76" s="3">
        <v>460</v>
      </c>
      <c r="L76" s="3">
        <v>904</v>
      </c>
      <c r="M76" s="3"/>
      <c r="N76" s="3">
        <v>1145</v>
      </c>
    </row>
    <row r="77" spans="1:14" x14ac:dyDescent="0.35">
      <c r="A77" s="1">
        <v>45107</v>
      </c>
      <c r="B77" t="s">
        <v>1</v>
      </c>
      <c r="C77" t="s">
        <v>90</v>
      </c>
      <c r="D77" t="s">
        <v>246</v>
      </c>
      <c r="E77" t="s">
        <v>245</v>
      </c>
      <c r="F77" s="3">
        <v>81916</v>
      </c>
      <c r="G77" s="3">
        <v>31143</v>
      </c>
      <c r="H77" s="3">
        <v>31143</v>
      </c>
      <c r="I77" s="3">
        <v>31143</v>
      </c>
      <c r="J77" s="3"/>
      <c r="K77" s="3"/>
      <c r="L77" s="3">
        <v>31143</v>
      </c>
      <c r="M77" s="3"/>
      <c r="N77" s="3">
        <v>31143</v>
      </c>
    </row>
    <row r="78" spans="1:14" x14ac:dyDescent="0.35">
      <c r="A78" s="1">
        <v>45107</v>
      </c>
      <c r="B78" t="s">
        <v>1</v>
      </c>
      <c r="C78" t="s">
        <v>90</v>
      </c>
      <c r="D78" t="s">
        <v>248</v>
      </c>
      <c r="E78" t="s">
        <v>247</v>
      </c>
      <c r="F78" s="3">
        <v>2304</v>
      </c>
      <c r="G78" s="3">
        <v>1015</v>
      </c>
      <c r="H78" s="3">
        <v>1015</v>
      </c>
      <c r="I78" s="3">
        <v>1015</v>
      </c>
      <c r="J78" s="3"/>
      <c r="K78" s="3"/>
      <c r="L78" s="3">
        <v>1010</v>
      </c>
      <c r="M78" s="3"/>
      <c r="N78" s="3">
        <v>1015</v>
      </c>
    </row>
    <row r="79" spans="1:14" x14ac:dyDescent="0.35">
      <c r="A79" s="1">
        <v>45107</v>
      </c>
      <c r="B79" t="s">
        <v>1</v>
      </c>
      <c r="C79" t="s">
        <v>90</v>
      </c>
      <c r="D79" t="s">
        <v>250</v>
      </c>
      <c r="E79" t="s">
        <v>249</v>
      </c>
      <c r="F79" s="3">
        <v>97760</v>
      </c>
      <c r="G79" s="3">
        <v>35896</v>
      </c>
      <c r="H79" s="3">
        <v>35896</v>
      </c>
      <c r="I79" s="3">
        <v>35896</v>
      </c>
      <c r="J79" s="3"/>
      <c r="K79" s="3"/>
      <c r="L79" s="3">
        <v>35896</v>
      </c>
      <c r="M79" s="3"/>
      <c r="N79" s="3">
        <v>35896</v>
      </c>
    </row>
    <row r="80" spans="1:14" x14ac:dyDescent="0.35">
      <c r="A80" s="1">
        <v>45107</v>
      </c>
      <c r="B80" t="s">
        <v>1</v>
      </c>
      <c r="C80" t="s">
        <v>90</v>
      </c>
      <c r="D80" t="s">
        <v>252</v>
      </c>
      <c r="E80" t="s">
        <v>251</v>
      </c>
      <c r="F80" s="3">
        <v>65159</v>
      </c>
      <c r="G80" s="3">
        <v>22106</v>
      </c>
      <c r="H80" s="3">
        <v>22106</v>
      </c>
      <c r="I80" s="3">
        <v>22106</v>
      </c>
      <c r="J80" s="3"/>
      <c r="K80" s="3"/>
      <c r="L80" s="3">
        <v>22106</v>
      </c>
      <c r="M80" s="3"/>
      <c r="N80" s="3">
        <v>22106</v>
      </c>
    </row>
    <row r="81" spans="1:14" x14ac:dyDescent="0.35">
      <c r="A81" s="1">
        <v>45107</v>
      </c>
      <c r="B81" t="s">
        <v>1</v>
      </c>
      <c r="C81" t="s">
        <v>90</v>
      </c>
      <c r="D81" t="s">
        <v>254</v>
      </c>
      <c r="E81" t="s">
        <v>253</v>
      </c>
      <c r="F81" s="3">
        <v>5809</v>
      </c>
      <c r="G81" s="3">
        <v>2322</v>
      </c>
      <c r="H81" s="3">
        <v>2322</v>
      </c>
      <c r="I81" s="3">
        <v>2322</v>
      </c>
      <c r="J81" s="3"/>
      <c r="K81" s="3"/>
      <c r="L81" s="3">
        <v>2322</v>
      </c>
      <c r="M81" s="3"/>
      <c r="N81" s="3">
        <v>2322</v>
      </c>
    </row>
    <row r="82" spans="1:14" x14ac:dyDescent="0.35">
      <c r="A82" s="1">
        <v>45107</v>
      </c>
      <c r="B82" t="s">
        <v>1</v>
      </c>
      <c r="C82" t="s">
        <v>93</v>
      </c>
      <c r="D82" t="s">
        <v>256</v>
      </c>
      <c r="E82" t="s">
        <v>255</v>
      </c>
      <c r="F82" s="3">
        <v>15743</v>
      </c>
      <c r="G82" s="3">
        <v>6427</v>
      </c>
      <c r="H82" s="3">
        <v>6359</v>
      </c>
      <c r="I82" s="3">
        <v>6219</v>
      </c>
      <c r="J82" s="3"/>
      <c r="K82" s="3"/>
      <c r="L82" s="3">
        <v>6216</v>
      </c>
      <c r="M82" s="3"/>
      <c r="N82" s="3">
        <v>6187</v>
      </c>
    </row>
    <row r="83" spans="1:14" x14ac:dyDescent="0.35">
      <c r="A83" s="1">
        <v>45107</v>
      </c>
      <c r="B83" t="s">
        <v>1</v>
      </c>
      <c r="C83" t="s">
        <v>93</v>
      </c>
      <c r="D83" t="s">
        <v>258</v>
      </c>
      <c r="E83" t="s">
        <v>257</v>
      </c>
      <c r="F83" s="3">
        <v>273</v>
      </c>
      <c r="G83" s="3">
        <v>118</v>
      </c>
      <c r="H83" s="3">
        <v>118</v>
      </c>
      <c r="I83" s="3">
        <v>40</v>
      </c>
      <c r="J83" s="3"/>
      <c r="K83" s="3">
        <v>17</v>
      </c>
      <c r="L83" s="3">
        <v>108</v>
      </c>
      <c r="M83" s="3">
        <v>116</v>
      </c>
      <c r="N83" s="3">
        <v>46</v>
      </c>
    </row>
    <row r="84" spans="1:14" x14ac:dyDescent="0.35">
      <c r="A84" s="1">
        <v>45107</v>
      </c>
      <c r="B84" t="s">
        <v>1</v>
      </c>
      <c r="C84" t="s">
        <v>106</v>
      </c>
      <c r="D84" t="s">
        <v>260</v>
      </c>
      <c r="E84" t="s">
        <v>259</v>
      </c>
      <c r="F84" s="3">
        <v>609</v>
      </c>
      <c r="G84" s="3">
        <v>255</v>
      </c>
      <c r="H84" s="3">
        <v>255</v>
      </c>
      <c r="I84" s="3">
        <v>59</v>
      </c>
      <c r="J84" s="3"/>
      <c r="K84" s="3"/>
      <c r="L84" s="3">
        <v>14</v>
      </c>
      <c r="M84" s="3">
        <v>255</v>
      </c>
      <c r="N84" s="3">
        <v>186</v>
      </c>
    </row>
    <row r="85" spans="1:14" x14ac:dyDescent="0.35">
      <c r="A85" s="1">
        <v>45107</v>
      </c>
      <c r="B85" t="s">
        <v>1</v>
      </c>
      <c r="C85" t="s">
        <v>93</v>
      </c>
      <c r="D85" t="s">
        <v>262</v>
      </c>
      <c r="E85" t="s">
        <v>261</v>
      </c>
      <c r="F85" s="3">
        <v>5565</v>
      </c>
      <c r="G85" s="3">
        <v>2390</v>
      </c>
      <c r="H85" s="3">
        <v>2376</v>
      </c>
      <c r="I85" s="3">
        <v>2375</v>
      </c>
      <c r="J85" s="3"/>
      <c r="K85" s="3">
        <v>1517</v>
      </c>
      <c r="L85" s="3">
        <v>2271</v>
      </c>
      <c r="M85" s="3"/>
      <c r="N85" s="3">
        <v>2376</v>
      </c>
    </row>
    <row r="86" spans="1:14" x14ac:dyDescent="0.35">
      <c r="A86" s="1">
        <v>45107</v>
      </c>
      <c r="B86" t="s">
        <v>1</v>
      </c>
      <c r="C86" t="s">
        <v>90</v>
      </c>
      <c r="D86" t="s">
        <v>264</v>
      </c>
      <c r="E86" t="s">
        <v>263</v>
      </c>
      <c r="F86" s="3">
        <v>125948</v>
      </c>
      <c r="G86" s="3">
        <v>49994</v>
      </c>
      <c r="H86" s="3">
        <v>49994</v>
      </c>
      <c r="I86" s="3">
        <v>49838</v>
      </c>
      <c r="J86" s="3"/>
      <c r="K86" s="3"/>
      <c r="L86" s="3">
        <v>49994</v>
      </c>
      <c r="M86" s="3">
        <v>0</v>
      </c>
      <c r="N86" s="3">
        <v>49994</v>
      </c>
    </row>
    <row r="87" spans="1:14" x14ac:dyDescent="0.35">
      <c r="A87" s="1">
        <v>45107</v>
      </c>
      <c r="B87" t="s">
        <v>1</v>
      </c>
      <c r="C87" t="s">
        <v>90</v>
      </c>
      <c r="D87" t="s">
        <v>266</v>
      </c>
      <c r="E87" t="s">
        <v>265</v>
      </c>
      <c r="F87" s="3">
        <v>3015</v>
      </c>
      <c r="G87" s="3">
        <v>1165</v>
      </c>
      <c r="H87" s="3">
        <v>1165</v>
      </c>
      <c r="I87" s="3">
        <v>1165</v>
      </c>
      <c r="J87" s="3">
        <v>1160</v>
      </c>
      <c r="K87" s="3"/>
      <c r="L87" s="3">
        <v>1165</v>
      </c>
      <c r="M87" s="3"/>
      <c r="N87" s="3">
        <v>1165</v>
      </c>
    </row>
    <row r="88" spans="1:14" x14ac:dyDescent="0.35">
      <c r="A88" s="1">
        <v>45107</v>
      </c>
      <c r="B88" t="s">
        <v>1</v>
      </c>
      <c r="C88" t="s">
        <v>90</v>
      </c>
      <c r="D88" t="s">
        <v>268</v>
      </c>
      <c r="E88" t="s">
        <v>267</v>
      </c>
      <c r="F88" s="3">
        <v>75200</v>
      </c>
      <c r="G88" s="3">
        <v>30836</v>
      </c>
      <c r="H88" s="3">
        <v>30831</v>
      </c>
      <c r="I88" s="3">
        <v>29958</v>
      </c>
      <c r="J88" s="3"/>
      <c r="K88" s="3"/>
      <c r="L88" s="3">
        <v>29636</v>
      </c>
      <c r="M88" s="3">
        <v>30831</v>
      </c>
      <c r="N88" s="3">
        <v>30634</v>
      </c>
    </row>
    <row r="89" spans="1:14" x14ac:dyDescent="0.35">
      <c r="A89" s="1">
        <v>45107</v>
      </c>
      <c r="B89" t="s">
        <v>1</v>
      </c>
      <c r="C89" t="s">
        <v>93</v>
      </c>
      <c r="D89" t="s">
        <v>270</v>
      </c>
      <c r="E89" t="s">
        <v>269</v>
      </c>
      <c r="F89" s="3">
        <v>784</v>
      </c>
      <c r="G89" s="3">
        <v>322</v>
      </c>
      <c r="H89" s="3">
        <v>322</v>
      </c>
      <c r="I89" s="3">
        <v>322</v>
      </c>
      <c r="J89" s="3"/>
      <c r="K89" s="3">
        <v>91</v>
      </c>
      <c r="L89" s="3">
        <v>322</v>
      </c>
      <c r="M89" s="3">
        <v>0</v>
      </c>
      <c r="N89" s="3">
        <v>322</v>
      </c>
    </row>
    <row r="90" spans="1:14" x14ac:dyDescent="0.35">
      <c r="A90" s="1">
        <v>45107</v>
      </c>
      <c r="B90" t="s">
        <v>1</v>
      </c>
      <c r="C90" t="s">
        <v>93</v>
      </c>
      <c r="D90" t="s">
        <v>272</v>
      </c>
      <c r="E90" t="s">
        <v>271</v>
      </c>
      <c r="F90" s="3">
        <v>13510</v>
      </c>
      <c r="G90" s="3">
        <v>5562</v>
      </c>
      <c r="H90" s="3">
        <v>5562</v>
      </c>
      <c r="I90" s="3">
        <v>5562</v>
      </c>
      <c r="J90" s="3"/>
      <c r="K90" s="3"/>
      <c r="L90" s="3">
        <v>5520</v>
      </c>
      <c r="M90" s="3">
        <v>0</v>
      </c>
      <c r="N90" s="3">
        <v>5557</v>
      </c>
    </row>
    <row r="91" spans="1:14" x14ac:dyDescent="0.35">
      <c r="A91" s="1">
        <v>45107</v>
      </c>
      <c r="B91" t="s">
        <v>1</v>
      </c>
      <c r="C91" t="s">
        <v>93</v>
      </c>
      <c r="D91" t="s">
        <v>274</v>
      </c>
      <c r="E91" t="s">
        <v>273</v>
      </c>
      <c r="F91" s="3">
        <v>669</v>
      </c>
      <c r="G91" s="3">
        <v>286</v>
      </c>
      <c r="H91" s="3">
        <v>279</v>
      </c>
      <c r="I91" s="3">
        <v>279</v>
      </c>
      <c r="J91" s="3"/>
      <c r="K91" s="3"/>
      <c r="L91" s="3">
        <v>244</v>
      </c>
      <c r="M91" s="3">
        <v>245</v>
      </c>
      <c r="N91" s="3">
        <v>275</v>
      </c>
    </row>
    <row r="92" spans="1:14" x14ac:dyDescent="0.35">
      <c r="A92" s="1">
        <v>45107</v>
      </c>
      <c r="B92" t="s">
        <v>1</v>
      </c>
      <c r="C92" t="s">
        <v>93</v>
      </c>
      <c r="D92" t="s">
        <v>276</v>
      </c>
      <c r="E92" t="s">
        <v>275</v>
      </c>
      <c r="F92" s="3">
        <v>6112</v>
      </c>
      <c r="G92" s="3">
        <v>3051</v>
      </c>
      <c r="H92" s="3">
        <v>3051</v>
      </c>
      <c r="I92" s="3">
        <v>3051</v>
      </c>
      <c r="J92" s="3"/>
      <c r="K92" s="3"/>
      <c r="L92" s="3">
        <v>3051</v>
      </c>
      <c r="M92" s="3">
        <v>3045</v>
      </c>
      <c r="N92" s="3">
        <v>3051</v>
      </c>
    </row>
    <row r="93" spans="1:14" x14ac:dyDescent="0.35">
      <c r="A93" s="1">
        <v>45107</v>
      </c>
      <c r="B93" t="s">
        <v>1</v>
      </c>
      <c r="C93" t="s">
        <v>90</v>
      </c>
      <c r="D93" t="s">
        <v>278</v>
      </c>
      <c r="E93" t="s">
        <v>277</v>
      </c>
      <c r="F93" s="3">
        <v>2312</v>
      </c>
      <c r="G93" s="3">
        <v>1061</v>
      </c>
      <c r="H93" s="3">
        <v>1061</v>
      </c>
      <c r="I93" s="3">
        <v>1061</v>
      </c>
      <c r="J93" s="3">
        <v>49</v>
      </c>
      <c r="K93" s="3">
        <v>42</v>
      </c>
      <c r="L93" s="3">
        <v>1061</v>
      </c>
      <c r="M93" s="3"/>
      <c r="N93" s="3">
        <v>1061</v>
      </c>
    </row>
    <row r="94" spans="1:14" x14ac:dyDescent="0.35">
      <c r="A94" s="1">
        <v>45107</v>
      </c>
      <c r="B94" t="s">
        <v>1</v>
      </c>
      <c r="C94" t="s">
        <v>117</v>
      </c>
      <c r="D94" t="s">
        <v>280</v>
      </c>
      <c r="E94" t="s">
        <v>279</v>
      </c>
      <c r="F94" s="3">
        <v>2912</v>
      </c>
      <c r="G94" s="3">
        <v>1335</v>
      </c>
      <c r="H94" s="3">
        <v>1147</v>
      </c>
      <c r="I94" s="3">
        <v>1147</v>
      </c>
      <c r="J94" s="3"/>
      <c r="K94" s="3"/>
      <c r="L94" s="3">
        <v>1147</v>
      </c>
      <c r="M94" s="3"/>
      <c r="N94" s="3">
        <v>1130</v>
      </c>
    </row>
    <row r="95" spans="1:14" x14ac:dyDescent="0.35">
      <c r="A95" s="1">
        <v>45107</v>
      </c>
      <c r="B95" t="s">
        <v>1</v>
      </c>
      <c r="C95" t="s">
        <v>106</v>
      </c>
      <c r="D95" t="s">
        <v>282</v>
      </c>
      <c r="E95" t="s">
        <v>281</v>
      </c>
      <c r="F95" s="3">
        <v>1696</v>
      </c>
      <c r="G95" s="3">
        <v>784</v>
      </c>
      <c r="H95" s="3">
        <v>784</v>
      </c>
      <c r="I95" s="3">
        <v>714</v>
      </c>
      <c r="J95" s="3"/>
      <c r="K95" s="3"/>
      <c r="L95" s="3">
        <v>544</v>
      </c>
      <c r="M95" s="3">
        <v>784</v>
      </c>
      <c r="N95" s="3">
        <v>732</v>
      </c>
    </row>
    <row r="96" spans="1:14" x14ac:dyDescent="0.35">
      <c r="A96" s="1">
        <v>45107</v>
      </c>
      <c r="B96" t="s">
        <v>1</v>
      </c>
      <c r="C96" t="s">
        <v>106</v>
      </c>
      <c r="D96" t="s">
        <v>284</v>
      </c>
      <c r="E96" t="s">
        <v>283</v>
      </c>
      <c r="F96" s="3">
        <v>3363</v>
      </c>
      <c r="G96" s="3">
        <v>889</v>
      </c>
      <c r="H96" s="3">
        <v>889</v>
      </c>
      <c r="I96" s="3">
        <v>889</v>
      </c>
      <c r="J96" s="3"/>
      <c r="K96" s="3"/>
      <c r="L96" s="3">
        <v>885</v>
      </c>
      <c r="M96" s="3">
        <v>889</v>
      </c>
      <c r="N96" s="3">
        <v>888</v>
      </c>
    </row>
    <row r="97" spans="1:14" x14ac:dyDescent="0.35">
      <c r="A97" s="1">
        <v>45107</v>
      </c>
      <c r="B97" t="s">
        <v>1</v>
      </c>
      <c r="C97" t="s">
        <v>93</v>
      </c>
      <c r="D97" t="s">
        <v>286</v>
      </c>
      <c r="E97" t="s">
        <v>285</v>
      </c>
      <c r="F97" s="3">
        <v>3662</v>
      </c>
      <c r="G97" s="3">
        <v>1487</v>
      </c>
      <c r="H97" s="3">
        <v>1487</v>
      </c>
      <c r="I97" s="3">
        <v>1487</v>
      </c>
      <c r="J97" s="3"/>
      <c r="K97" s="3"/>
      <c r="L97" s="3">
        <v>1487</v>
      </c>
      <c r="M97" s="3">
        <v>1486</v>
      </c>
      <c r="N97" s="3">
        <v>1487</v>
      </c>
    </row>
    <row r="98" spans="1:14" x14ac:dyDescent="0.35">
      <c r="A98" s="1">
        <v>45107</v>
      </c>
      <c r="B98" t="s">
        <v>1</v>
      </c>
      <c r="C98" t="s">
        <v>93</v>
      </c>
      <c r="D98" t="s">
        <v>288</v>
      </c>
      <c r="E98" t="s">
        <v>287</v>
      </c>
      <c r="F98" s="3">
        <v>8303</v>
      </c>
      <c r="G98" s="3">
        <v>3144</v>
      </c>
      <c r="H98" s="3">
        <v>3144</v>
      </c>
      <c r="I98" s="3">
        <v>3144</v>
      </c>
      <c r="J98" s="3">
        <v>3124</v>
      </c>
      <c r="K98" s="3">
        <v>2090</v>
      </c>
      <c r="L98" s="3">
        <v>3143</v>
      </c>
      <c r="M98" s="3"/>
      <c r="N98" s="3">
        <v>3144</v>
      </c>
    </row>
    <row r="99" spans="1:14" x14ac:dyDescent="0.35">
      <c r="A99" s="1">
        <v>45107</v>
      </c>
      <c r="B99" t="s">
        <v>1</v>
      </c>
      <c r="C99" t="s">
        <v>93</v>
      </c>
      <c r="D99" t="s">
        <v>290</v>
      </c>
      <c r="E99" t="s">
        <v>289</v>
      </c>
      <c r="F99" s="3">
        <v>967</v>
      </c>
      <c r="G99" s="3">
        <v>291</v>
      </c>
      <c r="H99" s="3">
        <v>291</v>
      </c>
      <c r="I99" s="3">
        <v>291</v>
      </c>
      <c r="J99" s="3"/>
      <c r="K99" s="3">
        <v>160</v>
      </c>
      <c r="L99" s="3">
        <v>291</v>
      </c>
      <c r="M99" s="3">
        <v>291</v>
      </c>
      <c r="N99" s="3">
        <v>291</v>
      </c>
    </row>
    <row r="100" spans="1:14" x14ac:dyDescent="0.35">
      <c r="A100" s="1">
        <v>45107</v>
      </c>
      <c r="B100" t="s">
        <v>1</v>
      </c>
      <c r="C100" t="s">
        <v>93</v>
      </c>
      <c r="D100" t="s">
        <v>292</v>
      </c>
      <c r="E100" t="s">
        <v>291</v>
      </c>
      <c r="F100" s="3">
        <v>8122</v>
      </c>
      <c r="G100" s="3">
        <v>3243</v>
      </c>
      <c r="H100" s="3">
        <v>3243</v>
      </c>
      <c r="I100" s="3">
        <v>3217</v>
      </c>
      <c r="J100" s="3"/>
      <c r="K100" s="3"/>
      <c r="L100" s="3">
        <v>3191</v>
      </c>
      <c r="M100" s="3">
        <v>3190</v>
      </c>
      <c r="N100" s="3">
        <v>3243</v>
      </c>
    </row>
    <row r="101" spans="1:14" x14ac:dyDescent="0.35">
      <c r="A101" s="1">
        <v>45107</v>
      </c>
      <c r="B101" t="s">
        <v>1</v>
      </c>
      <c r="C101" t="s">
        <v>90</v>
      </c>
      <c r="D101" t="s">
        <v>294</v>
      </c>
      <c r="E101" t="s">
        <v>293</v>
      </c>
      <c r="F101" s="3">
        <v>41730</v>
      </c>
      <c r="G101" s="3">
        <v>14730</v>
      </c>
      <c r="H101" s="3">
        <v>14730</v>
      </c>
      <c r="I101" s="3">
        <v>14730</v>
      </c>
      <c r="J101" s="3"/>
      <c r="K101" s="3"/>
      <c r="L101" s="3">
        <v>14730</v>
      </c>
      <c r="M101" s="3"/>
      <c r="N101" s="3">
        <v>14730</v>
      </c>
    </row>
    <row r="102" spans="1:14" x14ac:dyDescent="0.35">
      <c r="A102" s="1">
        <v>45107</v>
      </c>
      <c r="B102" t="s">
        <v>1</v>
      </c>
      <c r="C102" t="s">
        <v>90</v>
      </c>
      <c r="D102" t="s">
        <v>296</v>
      </c>
      <c r="E102" t="s">
        <v>295</v>
      </c>
      <c r="F102" s="3">
        <v>24999</v>
      </c>
      <c r="G102" s="3">
        <v>10114</v>
      </c>
      <c r="H102" s="3">
        <v>10114</v>
      </c>
      <c r="I102" s="3">
        <v>10114</v>
      </c>
      <c r="J102" s="3"/>
      <c r="K102" s="3"/>
      <c r="L102" s="3">
        <v>10114</v>
      </c>
      <c r="M102" s="3"/>
      <c r="N102" s="3">
        <v>10114</v>
      </c>
    </row>
    <row r="103" spans="1:14" x14ac:dyDescent="0.35">
      <c r="A103" s="1">
        <v>45107</v>
      </c>
      <c r="B103" t="s">
        <v>1</v>
      </c>
      <c r="C103" t="s">
        <v>93</v>
      </c>
      <c r="D103" t="s">
        <v>298</v>
      </c>
      <c r="E103" t="s">
        <v>297</v>
      </c>
      <c r="F103" s="3">
        <v>3867</v>
      </c>
      <c r="G103" s="3">
        <v>1686</v>
      </c>
      <c r="H103" s="3">
        <v>1686</v>
      </c>
      <c r="I103" s="3">
        <v>1661</v>
      </c>
      <c r="J103" s="3"/>
      <c r="K103" s="3"/>
      <c r="L103" s="3">
        <v>1639</v>
      </c>
      <c r="M103" s="3">
        <v>1265</v>
      </c>
      <c r="N103" s="3">
        <v>1681</v>
      </c>
    </row>
    <row r="104" spans="1:14" x14ac:dyDescent="0.35">
      <c r="A104" s="1">
        <v>45107</v>
      </c>
      <c r="B104" t="s">
        <v>1</v>
      </c>
      <c r="C104" t="s">
        <v>90</v>
      </c>
      <c r="D104" t="s">
        <v>300</v>
      </c>
      <c r="E104" t="s">
        <v>299</v>
      </c>
      <c r="F104" s="3">
        <v>39401</v>
      </c>
      <c r="G104" s="3">
        <v>14855</v>
      </c>
      <c r="H104" s="3">
        <v>14855</v>
      </c>
      <c r="I104" s="3">
        <v>14854</v>
      </c>
      <c r="J104" s="3"/>
      <c r="K104" s="3">
        <v>14855</v>
      </c>
      <c r="L104" s="3">
        <v>14855</v>
      </c>
      <c r="M104" s="3">
        <v>459</v>
      </c>
      <c r="N104" s="3">
        <v>14855</v>
      </c>
    </row>
    <row r="105" spans="1:14" x14ac:dyDescent="0.35">
      <c r="A105" s="1">
        <v>45107</v>
      </c>
      <c r="B105" t="s">
        <v>1</v>
      </c>
      <c r="C105" t="s">
        <v>90</v>
      </c>
      <c r="D105" t="s">
        <v>302</v>
      </c>
      <c r="E105" t="s">
        <v>301</v>
      </c>
      <c r="F105" s="3">
        <v>7749</v>
      </c>
      <c r="G105" s="3">
        <v>2567</v>
      </c>
      <c r="H105" s="3">
        <v>2567</v>
      </c>
      <c r="I105" s="3">
        <v>2567</v>
      </c>
      <c r="J105" s="3"/>
      <c r="K105" s="3">
        <v>2567</v>
      </c>
      <c r="L105" s="3">
        <v>2567</v>
      </c>
      <c r="M105" s="3">
        <v>386</v>
      </c>
      <c r="N105" s="3">
        <v>2567</v>
      </c>
    </row>
    <row r="106" spans="1:14" x14ac:dyDescent="0.35">
      <c r="A106" s="1">
        <v>45107</v>
      </c>
      <c r="B106" t="s">
        <v>1</v>
      </c>
      <c r="C106" t="s">
        <v>93</v>
      </c>
      <c r="D106" t="s">
        <v>304</v>
      </c>
      <c r="E106" t="s">
        <v>303</v>
      </c>
      <c r="F106" s="3">
        <v>1408</v>
      </c>
      <c r="G106" s="3">
        <v>392</v>
      </c>
      <c r="H106" s="3">
        <v>392</v>
      </c>
      <c r="I106" s="3">
        <v>392</v>
      </c>
      <c r="J106" s="3"/>
      <c r="K106" s="3">
        <v>148</v>
      </c>
      <c r="L106" s="3">
        <v>392</v>
      </c>
      <c r="M106" s="3">
        <v>392</v>
      </c>
      <c r="N106" s="3">
        <v>392</v>
      </c>
    </row>
    <row r="107" spans="1:14" x14ac:dyDescent="0.35">
      <c r="A107" s="1">
        <v>45107</v>
      </c>
      <c r="B107" t="s">
        <v>1</v>
      </c>
      <c r="C107" t="s">
        <v>106</v>
      </c>
      <c r="D107" t="s">
        <v>306</v>
      </c>
      <c r="E107" t="s">
        <v>305</v>
      </c>
      <c r="F107" s="3">
        <v>9656</v>
      </c>
      <c r="G107" s="3">
        <v>2275</v>
      </c>
      <c r="H107" s="3">
        <v>2275</v>
      </c>
      <c r="I107" s="3">
        <v>2275</v>
      </c>
      <c r="J107" s="3"/>
      <c r="K107" s="3">
        <v>15</v>
      </c>
      <c r="L107" s="3">
        <v>1664</v>
      </c>
      <c r="M107" s="3">
        <v>2275</v>
      </c>
      <c r="N107" s="3">
        <v>2275</v>
      </c>
    </row>
    <row r="108" spans="1:14" x14ac:dyDescent="0.35">
      <c r="A108" s="1">
        <v>45107</v>
      </c>
      <c r="B108" t="s">
        <v>1</v>
      </c>
      <c r="C108" t="s">
        <v>93</v>
      </c>
      <c r="D108" t="s">
        <v>308</v>
      </c>
      <c r="E108" t="s">
        <v>307</v>
      </c>
      <c r="F108" s="3">
        <v>31602</v>
      </c>
      <c r="G108" s="3">
        <v>11228</v>
      </c>
      <c r="H108" s="3">
        <v>11228</v>
      </c>
      <c r="I108" s="3">
        <v>11152</v>
      </c>
      <c r="J108" s="3"/>
      <c r="K108" s="3"/>
      <c r="L108" s="3">
        <v>11228</v>
      </c>
      <c r="M108" s="3"/>
      <c r="N108" s="3">
        <v>11228</v>
      </c>
    </row>
    <row r="109" spans="1:14" x14ac:dyDescent="0.35">
      <c r="A109" s="1">
        <v>45107</v>
      </c>
      <c r="B109" t="s">
        <v>1</v>
      </c>
      <c r="C109" t="s">
        <v>93</v>
      </c>
      <c r="D109" t="s">
        <v>310</v>
      </c>
      <c r="E109" t="s">
        <v>309</v>
      </c>
      <c r="F109" s="3">
        <v>1756</v>
      </c>
      <c r="G109" s="3">
        <v>630</v>
      </c>
      <c r="H109" s="3">
        <v>618</v>
      </c>
      <c r="I109" s="3">
        <v>618</v>
      </c>
      <c r="J109" s="3"/>
      <c r="K109" s="3"/>
      <c r="L109" s="3">
        <v>618</v>
      </c>
      <c r="M109" s="3"/>
      <c r="N109" s="3">
        <v>618</v>
      </c>
    </row>
    <row r="110" spans="1:14" x14ac:dyDescent="0.35">
      <c r="A110" s="1">
        <v>45107</v>
      </c>
      <c r="B110" t="s">
        <v>1</v>
      </c>
      <c r="C110" t="s">
        <v>90</v>
      </c>
      <c r="D110" t="s">
        <v>312</v>
      </c>
      <c r="E110" t="s">
        <v>311</v>
      </c>
      <c r="F110" s="3">
        <v>1923</v>
      </c>
      <c r="G110" s="3">
        <v>911</v>
      </c>
      <c r="H110" s="3">
        <v>894</v>
      </c>
      <c r="I110" s="3">
        <v>883</v>
      </c>
      <c r="J110" s="3"/>
      <c r="K110" s="3">
        <v>216</v>
      </c>
      <c r="L110" s="3">
        <v>692</v>
      </c>
      <c r="M110" s="3"/>
      <c r="N110" s="3">
        <v>696</v>
      </c>
    </row>
    <row r="111" spans="1:14" x14ac:dyDescent="0.35">
      <c r="A111" s="1">
        <v>45107</v>
      </c>
      <c r="B111" t="s">
        <v>1</v>
      </c>
      <c r="C111" t="s">
        <v>90</v>
      </c>
      <c r="D111" t="s">
        <v>314</v>
      </c>
      <c r="E111" t="s">
        <v>313</v>
      </c>
      <c r="F111" s="3">
        <v>6801</v>
      </c>
      <c r="G111" s="3">
        <v>2574</v>
      </c>
      <c r="H111" s="3">
        <v>2574</v>
      </c>
      <c r="I111" s="3">
        <v>2482</v>
      </c>
      <c r="J111" s="3"/>
      <c r="K111" s="3"/>
      <c r="L111" s="3">
        <v>2456</v>
      </c>
      <c r="M111" s="3">
        <v>2507</v>
      </c>
      <c r="N111" s="3">
        <v>2548</v>
      </c>
    </row>
    <row r="112" spans="1:14" x14ac:dyDescent="0.35">
      <c r="A112" s="1">
        <v>45107</v>
      </c>
      <c r="B112" t="s">
        <v>1</v>
      </c>
      <c r="C112" t="s">
        <v>93</v>
      </c>
      <c r="D112" t="s">
        <v>316</v>
      </c>
      <c r="E112" t="s">
        <v>315</v>
      </c>
      <c r="F112" s="3">
        <v>1836</v>
      </c>
      <c r="G112" s="3">
        <v>590</v>
      </c>
      <c r="H112" s="3">
        <v>578</v>
      </c>
      <c r="I112" s="3">
        <v>578</v>
      </c>
      <c r="J112" s="3"/>
      <c r="K112" s="3">
        <v>35</v>
      </c>
      <c r="L112" s="3">
        <v>279</v>
      </c>
      <c r="M112" s="3"/>
      <c r="N112" s="3">
        <v>453</v>
      </c>
    </row>
    <row r="113" spans="1:14" x14ac:dyDescent="0.35">
      <c r="A113" s="1">
        <v>45107</v>
      </c>
      <c r="B113" t="s">
        <v>1</v>
      </c>
      <c r="C113" t="s">
        <v>90</v>
      </c>
      <c r="D113" t="s">
        <v>318</v>
      </c>
      <c r="E113" t="s">
        <v>317</v>
      </c>
      <c r="F113" s="3">
        <v>6523</v>
      </c>
      <c r="G113" s="3">
        <v>2350</v>
      </c>
      <c r="H113" s="3">
        <v>2350</v>
      </c>
      <c r="I113" s="3">
        <v>2350</v>
      </c>
      <c r="J113" s="3">
        <v>1915</v>
      </c>
      <c r="K113" s="3"/>
      <c r="L113" s="3">
        <v>2344</v>
      </c>
      <c r="M113" s="3"/>
      <c r="N113" s="3">
        <v>2350</v>
      </c>
    </row>
    <row r="114" spans="1:14" x14ac:dyDescent="0.35">
      <c r="A114" s="1">
        <v>45107</v>
      </c>
      <c r="B114" t="s">
        <v>1</v>
      </c>
      <c r="C114" t="s">
        <v>93</v>
      </c>
      <c r="D114" t="s">
        <v>320</v>
      </c>
      <c r="E114" t="s">
        <v>319</v>
      </c>
      <c r="F114" s="3">
        <v>5453</v>
      </c>
      <c r="G114" s="3">
        <v>2863</v>
      </c>
      <c r="H114" s="3">
        <v>2863</v>
      </c>
      <c r="I114" s="3">
        <v>2858</v>
      </c>
      <c r="J114" s="3"/>
      <c r="K114" s="3"/>
      <c r="L114" s="3">
        <v>2735</v>
      </c>
      <c r="M114" s="3">
        <v>2863</v>
      </c>
      <c r="N114" s="3">
        <v>2828</v>
      </c>
    </row>
    <row r="115" spans="1:14" x14ac:dyDescent="0.35">
      <c r="A115" s="1">
        <v>45107</v>
      </c>
      <c r="B115" t="s">
        <v>1</v>
      </c>
      <c r="C115" t="s">
        <v>90</v>
      </c>
      <c r="D115" t="s">
        <v>322</v>
      </c>
      <c r="E115" t="s">
        <v>321</v>
      </c>
      <c r="F115" s="3">
        <v>8182</v>
      </c>
      <c r="G115" s="3">
        <v>3903</v>
      </c>
      <c r="H115" s="3">
        <v>3903</v>
      </c>
      <c r="I115" s="3">
        <v>3903</v>
      </c>
      <c r="J115" s="3"/>
      <c r="K115" s="3"/>
      <c r="L115" s="3">
        <v>3903</v>
      </c>
      <c r="M115" s="3">
        <v>3877</v>
      </c>
      <c r="N115" s="3">
        <v>3903</v>
      </c>
    </row>
    <row r="116" spans="1:14" x14ac:dyDescent="0.35">
      <c r="A116" s="1">
        <v>45107</v>
      </c>
      <c r="B116" t="s">
        <v>1</v>
      </c>
      <c r="C116" t="s">
        <v>93</v>
      </c>
      <c r="D116" t="s">
        <v>324</v>
      </c>
      <c r="E116" t="s">
        <v>323</v>
      </c>
      <c r="F116" s="3">
        <v>800</v>
      </c>
      <c r="G116" s="3">
        <v>356</v>
      </c>
      <c r="H116" s="3">
        <v>356</v>
      </c>
      <c r="I116" s="3">
        <v>341</v>
      </c>
      <c r="J116" s="3"/>
      <c r="K116" s="3"/>
      <c r="L116" s="3">
        <v>335</v>
      </c>
      <c r="M116" s="3">
        <v>339</v>
      </c>
      <c r="N116" s="3">
        <v>354</v>
      </c>
    </row>
    <row r="117" spans="1:14" x14ac:dyDescent="0.35">
      <c r="A117" s="1">
        <v>45107</v>
      </c>
      <c r="B117" t="s">
        <v>1</v>
      </c>
      <c r="C117" t="s">
        <v>93</v>
      </c>
      <c r="D117" t="s">
        <v>326</v>
      </c>
      <c r="E117" t="s">
        <v>325</v>
      </c>
      <c r="F117" s="3">
        <v>1515</v>
      </c>
      <c r="G117" s="3">
        <v>634</v>
      </c>
      <c r="H117" s="3">
        <v>634</v>
      </c>
      <c r="I117" s="3">
        <v>634</v>
      </c>
      <c r="J117" s="3"/>
      <c r="K117" s="3">
        <v>634</v>
      </c>
      <c r="L117" s="3">
        <v>611</v>
      </c>
      <c r="M117" s="3"/>
      <c r="N117" s="3">
        <v>634</v>
      </c>
    </row>
    <row r="118" spans="1:14" x14ac:dyDescent="0.35">
      <c r="A118" s="1">
        <v>45107</v>
      </c>
      <c r="B118" t="s">
        <v>1</v>
      </c>
      <c r="C118" t="s">
        <v>90</v>
      </c>
      <c r="D118" t="s">
        <v>328</v>
      </c>
      <c r="E118" t="s">
        <v>327</v>
      </c>
      <c r="F118" s="3">
        <v>96116</v>
      </c>
      <c r="G118" s="3">
        <v>41488</v>
      </c>
      <c r="H118" s="3">
        <v>41486</v>
      </c>
      <c r="I118" s="3">
        <v>41478</v>
      </c>
      <c r="J118" s="3"/>
      <c r="K118" s="3"/>
      <c r="L118" s="3">
        <v>41447</v>
      </c>
      <c r="M118" s="3">
        <v>0</v>
      </c>
      <c r="N118" s="3">
        <v>41486</v>
      </c>
    </row>
    <row r="119" spans="1:14" x14ac:dyDescent="0.35">
      <c r="A119" s="1">
        <v>45107</v>
      </c>
      <c r="B119" t="s">
        <v>1</v>
      </c>
      <c r="C119" t="s">
        <v>90</v>
      </c>
      <c r="D119" t="s">
        <v>330</v>
      </c>
      <c r="E119" t="s">
        <v>329</v>
      </c>
      <c r="F119" s="3">
        <v>19364</v>
      </c>
      <c r="G119" s="3">
        <v>7457</v>
      </c>
      <c r="H119" s="3">
        <v>7457</v>
      </c>
      <c r="I119" s="3">
        <v>7421</v>
      </c>
      <c r="J119" s="3"/>
      <c r="K119" s="3"/>
      <c r="L119" s="3">
        <v>7421</v>
      </c>
      <c r="M119" s="3">
        <v>39</v>
      </c>
      <c r="N119" s="3">
        <v>7421</v>
      </c>
    </row>
    <row r="120" spans="1:14" x14ac:dyDescent="0.35">
      <c r="A120" s="1">
        <v>45107</v>
      </c>
      <c r="B120" t="s">
        <v>1</v>
      </c>
      <c r="C120" t="s">
        <v>90</v>
      </c>
      <c r="D120" t="s">
        <v>332</v>
      </c>
      <c r="E120" t="s">
        <v>331</v>
      </c>
      <c r="F120" s="3">
        <v>16349</v>
      </c>
      <c r="G120" s="3">
        <v>6612</v>
      </c>
      <c r="H120" s="3">
        <v>6583</v>
      </c>
      <c r="I120" s="3">
        <v>6404</v>
      </c>
      <c r="J120" s="3"/>
      <c r="K120" s="3">
        <v>252</v>
      </c>
      <c r="L120" s="3">
        <v>6506</v>
      </c>
      <c r="M120" s="3"/>
      <c r="N120" s="3">
        <v>6441</v>
      </c>
    </row>
    <row r="121" spans="1:14" x14ac:dyDescent="0.35">
      <c r="A121" s="1">
        <v>45107</v>
      </c>
      <c r="B121" t="s">
        <v>1</v>
      </c>
      <c r="C121" t="s">
        <v>90</v>
      </c>
      <c r="D121" t="s">
        <v>334</v>
      </c>
      <c r="E121" t="s">
        <v>333</v>
      </c>
      <c r="F121" s="3">
        <v>208602</v>
      </c>
      <c r="G121" s="3">
        <v>79360</v>
      </c>
      <c r="H121" s="3">
        <v>79360</v>
      </c>
      <c r="I121" s="3">
        <v>79059</v>
      </c>
      <c r="J121" s="3"/>
      <c r="K121" s="3"/>
      <c r="L121" s="3">
        <v>79360</v>
      </c>
      <c r="M121" s="3"/>
      <c r="N121" s="3">
        <v>79360</v>
      </c>
    </row>
    <row r="122" spans="1:14" x14ac:dyDescent="0.35">
      <c r="A122" s="1">
        <v>45107</v>
      </c>
      <c r="B122" t="s">
        <v>1</v>
      </c>
      <c r="C122" t="s">
        <v>93</v>
      </c>
      <c r="D122" t="s">
        <v>336</v>
      </c>
      <c r="E122" t="s">
        <v>335</v>
      </c>
      <c r="F122" s="3">
        <v>26517</v>
      </c>
      <c r="G122" s="3">
        <v>8795</v>
      </c>
      <c r="H122" s="3">
        <v>8795</v>
      </c>
      <c r="I122" s="3">
        <v>8760</v>
      </c>
      <c r="J122" s="3"/>
      <c r="K122" s="3"/>
      <c r="L122" s="3">
        <v>8795</v>
      </c>
      <c r="M122" s="3"/>
      <c r="N122" s="3">
        <v>8795</v>
      </c>
    </row>
    <row r="123" spans="1:14" x14ac:dyDescent="0.35">
      <c r="A123" s="1">
        <v>45107</v>
      </c>
      <c r="B123" t="s">
        <v>1</v>
      </c>
      <c r="C123" t="s">
        <v>90</v>
      </c>
      <c r="D123" t="s">
        <v>338</v>
      </c>
      <c r="E123" t="s">
        <v>337</v>
      </c>
      <c r="F123" s="3">
        <v>4019</v>
      </c>
      <c r="G123" s="3">
        <v>1590</v>
      </c>
      <c r="H123" s="3">
        <v>1551</v>
      </c>
      <c r="I123" s="3">
        <v>1547</v>
      </c>
      <c r="J123" s="3"/>
      <c r="K123" s="3"/>
      <c r="L123" s="3">
        <v>1488</v>
      </c>
      <c r="M123" s="3"/>
      <c r="N123" s="3">
        <v>1480</v>
      </c>
    </row>
    <row r="124" spans="1:14" x14ac:dyDescent="0.35">
      <c r="A124" s="1">
        <v>45107</v>
      </c>
      <c r="B124" t="s">
        <v>1</v>
      </c>
      <c r="C124" t="s">
        <v>90</v>
      </c>
      <c r="D124" t="s">
        <v>340</v>
      </c>
      <c r="E124" t="s">
        <v>339</v>
      </c>
      <c r="F124" s="3">
        <v>16442</v>
      </c>
      <c r="G124" s="3">
        <v>4804</v>
      </c>
      <c r="H124" s="3">
        <v>4804</v>
      </c>
      <c r="I124" s="3">
        <v>4804</v>
      </c>
      <c r="J124" s="3"/>
      <c r="K124" s="3">
        <v>4737</v>
      </c>
      <c r="L124" s="3">
        <v>4804</v>
      </c>
      <c r="M124" s="3">
        <v>180</v>
      </c>
      <c r="N124" s="3">
        <v>4804</v>
      </c>
    </row>
    <row r="125" spans="1:14" x14ac:dyDescent="0.35">
      <c r="A125" s="1">
        <v>45107</v>
      </c>
      <c r="B125" t="s">
        <v>1</v>
      </c>
      <c r="C125" t="s">
        <v>90</v>
      </c>
      <c r="D125" t="s">
        <v>342</v>
      </c>
      <c r="E125" t="s">
        <v>341</v>
      </c>
      <c r="F125" s="3">
        <v>89231</v>
      </c>
      <c r="G125" s="3">
        <v>28483</v>
      </c>
      <c r="H125" s="3">
        <v>28483</v>
      </c>
      <c r="I125" s="3">
        <v>28475</v>
      </c>
      <c r="J125" s="3"/>
      <c r="K125" s="3">
        <v>24748</v>
      </c>
      <c r="L125" s="3">
        <v>28480</v>
      </c>
      <c r="M125" s="3">
        <v>27059</v>
      </c>
      <c r="N125" s="3">
        <v>28483</v>
      </c>
    </row>
    <row r="126" spans="1:14" x14ac:dyDescent="0.35">
      <c r="A126" s="1">
        <v>45107</v>
      </c>
      <c r="B126" t="s">
        <v>1</v>
      </c>
      <c r="C126" t="s">
        <v>106</v>
      </c>
      <c r="D126" t="s">
        <v>344</v>
      </c>
      <c r="E126" t="s">
        <v>343</v>
      </c>
      <c r="F126" s="3">
        <v>225</v>
      </c>
      <c r="G126" s="3">
        <v>70</v>
      </c>
      <c r="H126" s="3">
        <v>70</v>
      </c>
      <c r="I126" s="3">
        <v>70</v>
      </c>
      <c r="J126" s="3"/>
      <c r="K126" s="3">
        <v>0</v>
      </c>
      <c r="L126" s="3">
        <v>70</v>
      </c>
      <c r="M126" s="3">
        <v>70</v>
      </c>
      <c r="N126" s="3">
        <v>70</v>
      </c>
    </row>
    <row r="127" spans="1:14" x14ac:dyDescent="0.35">
      <c r="A127" s="1">
        <v>45107</v>
      </c>
      <c r="B127" t="s">
        <v>1</v>
      </c>
      <c r="C127" t="s">
        <v>93</v>
      </c>
      <c r="D127" t="s">
        <v>346</v>
      </c>
      <c r="E127" t="s">
        <v>345</v>
      </c>
      <c r="F127" s="3">
        <v>1826</v>
      </c>
      <c r="G127" s="3">
        <v>718</v>
      </c>
      <c r="H127" s="3">
        <v>718</v>
      </c>
      <c r="I127" s="3">
        <v>718</v>
      </c>
      <c r="J127" s="3"/>
      <c r="K127" s="3"/>
      <c r="L127" s="3">
        <v>562</v>
      </c>
      <c r="M127" s="3">
        <v>700</v>
      </c>
      <c r="N127" s="3">
        <v>634</v>
      </c>
    </row>
    <row r="128" spans="1:14" x14ac:dyDescent="0.35">
      <c r="A128" s="1">
        <v>45107</v>
      </c>
      <c r="B128" t="s">
        <v>1</v>
      </c>
      <c r="C128" t="s">
        <v>93</v>
      </c>
      <c r="D128" t="s">
        <v>348</v>
      </c>
      <c r="E128" t="s">
        <v>347</v>
      </c>
      <c r="F128" s="3">
        <v>1346</v>
      </c>
      <c r="G128" s="3">
        <v>727</v>
      </c>
      <c r="H128" s="3">
        <v>727</v>
      </c>
      <c r="I128" s="3">
        <v>695</v>
      </c>
      <c r="J128" s="3"/>
      <c r="K128" s="3"/>
      <c r="L128" s="3">
        <v>517</v>
      </c>
      <c r="M128" s="3">
        <v>710</v>
      </c>
      <c r="N128" s="3">
        <v>727</v>
      </c>
    </row>
    <row r="129" spans="1:14" x14ac:dyDescent="0.35">
      <c r="A129" s="1">
        <v>45107</v>
      </c>
      <c r="B129" t="s">
        <v>1</v>
      </c>
      <c r="C129" t="s">
        <v>93</v>
      </c>
      <c r="D129" t="s">
        <v>350</v>
      </c>
      <c r="E129" t="s">
        <v>349</v>
      </c>
      <c r="F129" s="3">
        <v>1774</v>
      </c>
      <c r="G129" s="3">
        <v>717</v>
      </c>
      <c r="H129" s="3">
        <v>715</v>
      </c>
      <c r="I129" s="3">
        <v>707</v>
      </c>
      <c r="J129" s="3"/>
      <c r="K129" s="3"/>
      <c r="L129" s="3">
        <v>679</v>
      </c>
      <c r="M129" s="3">
        <v>715</v>
      </c>
      <c r="N129" s="3">
        <v>67</v>
      </c>
    </row>
    <row r="130" spans="1:14" x14ac:dyDescent="0.35">
      <c r="A130" s="1">
        <v>45107</v>
      </c>
      <c r="B130" t="s">
        <v>1</v>
      </c>
      <c r="C130" t="s">
        <v>93</v>
      </c>
      <c r="D130" t="s">
        <v>352</v>
      </c>
      <c r="E130" t="s">
        <v>351</v>
      </c>
      <c r="F130" s="3">
        <v>837</v>
      </c>
      <c r="G130" s="3">
        <v>352</v>
      </c>
      <c r="H130" s="3">
        <v>352</v>
      </c>
      <c r="I130" s="3">
        <v>352</v>
      </c>
      <c r="J130" s="3"/>
      <c r="K130" s="3"/>
      <c r="L130" s="3">
        <v>352</v>
      </c>
      <c r="M130" s="3">
        <v>352</v>
      </c>
      <c r="N130" s="3">
        <v>352</v>
      </c>
    </row>
    <row r="131" spans="1:14" x14ac:dyDescent="0.35">
      <c r="A131" s="1">
        <v>45107</v>
      </c>
      <c r="B131" t="s">
        <v>1</v>
      </c>
      <c r="C131" t="s">
        <v>106</v>
      </c>
      <c r="D131" t="s">
        <v>354</v>
      </c>
      <c r="E131" t="s">
        <v>353</v>
      </c>
      <c r="F131" s="3">
        <v>44049</v>
      </c>
      <c r="G131" s="3">
        <v>16465</v>
      </c>
      <c r="H131" s="3">
        <v>16342</v>
      </c>
      <c r="I131" s="3">
        <v>16321</v>
      </c>
      <c r="J131" s="3"/>
      <c r="K131" s="3"/>
      <c r="L131" s="3">
        <v>16342</v>
      </c>
      <c r="M131" s="3"/>
      <c r="N131" s="3">
        <v>16251</v>
      </c>
    </row>
    <row r="132" spans="1:14" x14ac:dyDescent="0.35">
      <c r="A132" s="1">
        <v>45107</v>
      </c>
      <c r="B132" t="s">
        <v>1</v>
      </c>
      <c r="C132" t="s">
        <v>90</v>
      </c>
      <c r="D132" t="s">
        <v>356</v>
      </c>
      <c r="E132" t="s">
        <v>355</v>
      </c>
      <c r="F132" s="3">
        <v>2227</v>
      </c>
      <c r="G132" s="3">
        <v>994</v>
      </c>
      <c r="H132" s="3">
        <v>974</v>
      </c>
      <c r="I132" s="3">
        <v>947</v>
      </c>
      <c r="J132" s="3"/>
      <c r="K132" s="3">
        <v>904</v>
      </c>
      <c r="L132" s="3">
        <v>923</v>
      </c>
      <c r="M132" s="3"/>
      <c r="N132" s="3">
        <v>956</v>
      </c>
    </row>
    <row r="133" spans="1:14" x14ac:dyDescent="0.35">
      <c r="A133" s="1">
        <v>45107</v>
      </c>
      <c r="B133" t="s">
        <v>1</v>
      </c>
      <c r="C133" t="s">
        <v>106</v>
      </c>
      <c r="D133" t="s">
        <v>358</v>
      </c>
      <c r="E133" t="s">
        <v>357</v>
      </c>
      <c r="F133" s="3">
        <v>10994</v>
      </c>
      <c r="G133" s="3">
        <v>3818</v>
      </c>
      <c r="H133" s="3">
        <v>3818</v>
      </c>
      <c r="I133" s="3">
        <v>3818</v>
      </c>
      <c r="J133" s="3"/>
      <c r="K133" s="3">
        <v>0</v>
      </c>
      <c r="L133" s="3">
        <v>3809</v>
      </c>
      <c r="M133" s="3">
        <v>3818</v>
      </c>
      <c r="N133" s="3">
        <v>3818</v>
      </c>
    </row>
    <row r="134" spans="1:14" x14ac:dyDescent="0.35">
      <c r="A134" s="1">
        <v>45107</v>
      </c>
      <c r="B134" t="s">
        <v>1</v>
      </c>
      <c r="C134" t="s">
        <v>90</v>
      </c>
      <c r="D134" t="s">
        <v>360</v>
      </c>
      <c r="E134" t="s">
        <v>359</v>
      </c>
      <c r="F134" s="3">
        <v>35242</v>
      </c>
      <c r="G134" s="3">
        <v>15418</v>
      </c>
      <c r="H134" s="3">
        <v>15418</v>
      </c>
      <c r="I134" s="3">
        <v>15418</v>
      </c>
      <c r="J134" s="3"/>
      <c r="K134" s="3"/>
      <c r="L134" s="3">
        <v>15411</v>
      </c>
      <c r="M134" s="3"/>
      <c r="N134" s="3">
        <v>15418</v>
      </c>
    </row>
    <row r="135" spans="1:14" x14ac:dyDescent="0.35">
      <c r="A135" s="1">
        <v>45107</v>
      </c>
      <c r="B135" t="s">
        <v>1</v>
      </c>
      <c r="C135" t="s">
        <v>90</v>
      </c>
      <c r="D135" t="s">
        <v>362</v>
      </c>
      <c r="E135" t="s">
        <v>361</v>
      </c>
      <c r="F135" s="3">
        <v>4968</v>
      </c>
      <c r="G135" s="3">
        <v>2467</v>
      </c>
      <c r="H135" s="3">
        <v>2467</v>
      </c>
      <c r="I135" s="3">
        <v>2467</v>
      </c>
      <c r="J135" s="3"/>
      <c r="K135" s="3"/>
      <c r="L135" s="3">
        <v>2467</v>
      </c>
      <c r="M135" s="3"/>
      <c r="N135" s="3">
        <v>2460</v>
      </c>
    </row>
    <row r="136" spans="1:14" x14ac:dyDescent="0.35">
      <c r="A136" s="1">
        <v>45107</v>
      </c>
      <c r="B136" t="s">
        <v>1</v>
      </c>
      <c r="C136" t="s">
        <v>90</v>
      </c>
      <c r="D136" t="s">
        <v>364</v>
      </c>
      <c r="E136" t="s">
        <v>363</v>
      </c>
      <c r="F136" s="3">
        <v>40479</v>
      </c>
      <c r="G136" s="3">
        <v>15267</v>
      </c>
      <c r="H136" s="3">
        <v>15267</v>
      </c>
      <c r="I136" s="3">
        <v>15267</v>
      </c>
      <c r="J136" s="3"/>
      <c r="K136" s="3"/>
      <c r="L136" s="3">
        <v>15205</v>
      </c>
      <c r="M136" s="3"/>
      <c r="N136" s="3">
        <v>15267</v>
      </c>
    </row>
    <row r="137" spans="1:14" x14ac:dyDescent="0.35">
      <c r="A137" s="1">
        <v>45107</v>
      </c>
      <c r="B137" t="s">
        <v>1</v>
      </c>
      <c r="C137" t="s">
        <v>90</v>
      </c>
      <c r="D137" t="s">
        <v>366</v>
      </c>
      <c r="E137" t="s">
        <v>365</v>
      </c>
      <c r="F137" s="3">
        <v>1583</v>
      </c>
      <c r="G137" s="3">
        <v>647</v>
      </c>
      <c r="H137" s="3">
        <v>647</v>
      </c>
      <c r="I137" s="3">
        <v>647</v>
      </c>
      <c r="J137" s="3"/>
      <c r="K137" s="3">
        <v>0</v>
      </c>
      <c r="L137" s="3">
        <v>647</v>
      </c>
      <c r="M137" s="3"/>
      <c r="N137" s="3">
        <v>647</v>
      </c>
    </row>
    <row r="138" spans="1:14" x14ac:dyDescent="0.35">
      <c r="A138" s="1">
        <v>45107</v>
      </c>
      <c r="B138" t="s">
        <v>1</v>
      </c>
      <c r="C138" t="s">
        <v>90</v>
      </c>
      <c r="D138" t="s">
        <v>368</v>
      </c>
      <c r="E138" t="s">
        <v>367</v>
      </c>
      <c r="F138" s="3">
        <v>21472</v>
      </c>
      <c r="G138" s="3">
        <v>10268</v>
      </c>
      <c r="H138" s="3">
        <v>10268</v>
      </c>
      <c r="I138" s="3">
        <v>10268</v>
      </c>
      <c r="J138" s="3"/>
      <c r="K138" s="3"/>
      <c r="L138" s="3">
        <v>10268</v>
      </c>
      <c r="M138" s="3"/>
      <c r="N138" s="3">
        <v>10268</v>
      </c>
    </row>
    <row r="139" spans="1:14" x14ac:dyDescent="0.35">
      <c r="A139" s="1">
        <v>45107</v>
      </c>
      <c r="B139" t="s">
        <v>1</v>
      </c>
      <c r="C139" t="s">
        <v>90</v>
      </c>
      <c r="D139" t="s">
        <v>370</v>
      </c>
      <c r="E139" t="s">
        <v>369</v>
      </c>
      <c r="F139" s="3">
        <v>116333</v>
      </c>
      <c r="G139" s="3">
        <v>45199</v>
      </c>
      <c r="H139" s="3">
        <v>45199</v>
      </c>
      <c r="I139" s="3">
        <v>45199</v>
      </c>
      <c r="J139" s="3"/>
      <c r="K139" s="3"/>
      <c r="L139" s="3">
        <v>45199</v>
      </c>
      <c r="M139" s="3"/>
      <c r="N139" s="3">
        <v>45199</v>
      </c>
    </row>
    <row r="140" spans="1:14" x14ac:dyDescent="0.35">
      <c r="A140" s="1">
        <v>45107</v>
      </c>
      <c r="B140" t="s">
        <v>1</v>
      </c>
      <c r="C140" t="s">
        <v>106</v>
      </c>
      <c r="D140" t="s">
        <v>372</v>
      </c>
      <c r="E140" t="s">
        <v>371</v>
      </c>
      <c r="F140" s="3">
        <v>2322</v>
      </c>
      <c r="G140" s="3">
        <v>1057</v>
      </c>
      <c r="H140" s="3">
        <v>1051</v>
      </c>
      <c r="I140" s="3">
        <v>1051</v>
      </c>
      <c r="J140" s="3"/>
      <c r="K140" s="3"/>
      <c r="L140" s="3">
        <v>921</v>
      </c>
      <c r="M140" s="3"/>
      <c r="N140" s="3">
        <v>1040</v>
      </c>
    </row>
    <row r="141" spans="1:14" x14ac:dyDescent="0.35">
      <c r="A141" s="1">
        <v>45107</v>
      </c>
      <c r="B141" t="s">
        <v>1</v>
      </c>
      <c r="C141" t="s">
        <v>93</v>
      </c>
      <c r="D141" t="s">
        <v>374</v>
      </c>
      <c r="E141" t="s">
        <v>373</v>
      </c>
      <c r="F141" s="3">
        <v>1871</v>
      </c>
      <c r="G141" s="3">
        <v>819</v>
      </c>
      <c r="H141" s="3">
        <v>806</v>
      </c>
      <c r="I141" s="3">
        <v>778</v>
      </c>
      <c r="J141" s="3"/>
      <c r="K141" s="3"/>
      <c r="L141" s="3">
        <v>698</v>
      </c>
      <c r="M141" s="3">
        <v>736</v>
      </c>
      <c r="N141" s="3">
        <v>784</v>
      </c>
    </row>
    <row r="142" spans="1:14" x14ac:dyDescent="0.35">
      <c r="A142" s="1">
        <v>45107</v>
      </c>
      <c r="B142" t="s">
        <v>1</v>
      </c>
      <c r="C142" t="s">
        <v>90</v>
      </c>
      <c r="D142" t="s">
        <v>376</v>
      </c>
      <c r="E142" t="s">
        <v>375</v>
      </c>
      <c r="F142" s="3">
        <v>19171</v>
      </c>
      <c r="G142" s="3">
        <v>6796</v>
      </c>
      <c r="H142" s="3">
        <v>6796</v>
      </c>
      <c r="I142" s="3">
        <v>6796</v>
      </c>
      <c r="J142" s="3"/>
      <c r="K142" s="3"/>
      <c r="L142" s="3">
        <v>6796</v>
      </c>
      <c r="M142" s="3"/>
      <c r="N142" s="3">
        <v>6796</v>
      </c>
    </row>
    <row r="143" spans="1:14" x14ac:dyDescent="0.35">
      <c r="A143" s="1">
        <v>45107</v>
      </c>
      <c r="B143" t="s">
        <v>1</v>
      </c>
      <c r="C143" t="s">
        <v>180</v>
      </c>
      <c r="D143" t="s">
        <v>378</v>
      </c>
      <c r="E143" t="s">
        <v>377</v>
      </c>
      <c r="F143" s="3">
        <v>130</v>
      </c>
      <c r="G143" s="3">
        <v>104</v>
      </c>
      <c r="H143" s="3">
        <v>104</v>
      </c>
      <c r="I143" s="3">
        <v>104</v>
      </c>
      <c r="J143" s="3"/>
      <c r="K143" s="3"/>
      <c r="L143" s="3">
        <v>4</v>
      </c>
      <c r="M143" s="3">
        <v>98</v>
      </c>
      <c r="N143" s="3">
        <v>0</v>
      </c>
    </row>
    <row r="144" spans="1:14" x14ac:dyDescent="0.35">
      <c r="A144" s="1">
        <v>45107</v>
      </c>
      <c r="B144" t="s">
        <v>1</v>
      </c>
      <c r="C144" t="s">
        <v>90</v>
      </c>
      <c r="D144" t="s">
        <v>380</v>
      </c>
      <c r="E144" t="s">
        <v>379</v>
      </c>
      <c r="F144" s="3">
        <v>172952</v>
      </c>
      <c r="G144" s="3">
        <v>68183</v>
      </c>
      <c r="H144" s="3">
        <v>68183</v>
      </c>
      <c r="I144" s="3">
        <v>68183</v>
      </c>
      <c r="J144" s="3"/>
      <c r="K144" s="3"/>
      <c r="L144" s="3">
        <v>68183</v>
      </c>
      <c r="M144" s="3"/>
      <c r="N144" s="3">
        <v>68183</v>
      </c>
    </row>
    <row r="145" spans="1:14" x14ac:dyDescent="0.35">
      <c r="A145" s="1">
        <v>45107</v>
      </c>
      <c r="B145" t="s">
        <v>1</v>
      </c>
      <c r="C145" t="s">
        <v>90</v>
      </c>
      <c r="D145" t="s">
        <v>382</v>
      </c>
      <c r="E145" t="s">
        <v>381</v>
      </c>
      <c r="F145" s="3">
        <v>18149</v>
      </c>
      <c r="G145" s="3">
        <v>6445</v>
      </c>
      <c r="H145" s="3">
        <v>6409</v>
      </c>
      <c r="I145" s="3">
        <v>6281</v>
      </c>
      <c r="J145" s="3"/>
      <c r="K145" s="3"/>
      <c r="L145" s="3">
        <v>6366</v>
      </c>
      <c r="M145" s="3">
        <v>943</v>
      </c>
      <c r="N145" s="3">
        <v>6388</v>
      </c>
    </row>
    <row r="146" spans="1:14" x14ac:dyDescent="0.35">
      <c r="A146" s="1">
        <v>45107</v>
      </c>
      <c r="B146" t="s">
        <v>1</v>
      </c>
      <c r="C146" t="s">
        <v>90</v>
      </c>
      <c r="D146" t="s">
        <v>384</v>
      </c>
      <c r="E146" t="s">
        <v>383</v>
      </c>
      <c r="F146" s="3">
        <v>7371</v>
      </c>
      <c r="G146" s="3">
        <v>2715</v>
      </c>
      <c r="H146" s="3">
        <v>2715</v>
      </c>
      <c r="I146" s="3">
        <v>2715</v>
      </c>
      <c r="J146" s="3"/>
      <c r="K146" s="3"/>
      <c r="L146" s="3">
        <v>2715</v>
      </c>
      <c r="M146" s="3"/>
      <c r="N146" s="3">
        <v>2715</v>
      </c>
    </row>
    <row r="147" spans="1:14" x14ac:dyDescent="0.35">
      <c r="A147" s="1">
        <v>45107</v>
      </c>
      <c r="B147" t="s">
        <v>1</v>
      </c>
      <c r="C147" t="s">
        <v>93</v>
      </c>
      <c r="D147" t="s">
        <v>386</v>
      </c>
      <c r="E147" t="s">
        <v>385</v>
      </c>
      <c r="F147" s="3">
        <v>3497</v>
      </c>
      <c r="G147" s="3">
        <v>1227</v>
      </c>
      <c r="H147" s="3">
        <v>1227</v>
      </c>
      <c r="I147" s="3">
        <v>1227</v>
      </c>
      <c r="J147" s="3">
        <v>654</v>
      </c>
      <c r="K147" s="3">
        <v>1114</v>
      </c>
      <c r="L147" s="3">
        <v>1205</v>
      </c>
      <c r="M147" s="3"/>
      <c r="N147" s="3">
        <v>1224</v>
      </c>
    </row>
    <row r="148" spans="1:14" x14ac:dyDescent="0.35">
      <c r="A148" s="1">
        <v>45107</v>
      </c>
      <c r="B148" t="s">
        <v>1</v>
      </c>
      <c r="C148" t="s">
        <v>106</v>
      </c>
      <c r="D148" t="s">
        <v>388</v>
      </c>
      <c r="E148" t="s">
        <v>387</v>
      </c>
      <c r="F148" s="3">
        <v>251</v>
      </c>
      <c r="G148" s="3">
        <v>86</v>
      </c>
      <c r="H148" s="3">
        <v>86</v>
      </c>
      <c r="I148" s="3">
        <v>86</v>
      </c>
      <c r="J148" s="3"/>
      <c r="K148" s="3"/>
      <c r="L148" s="3">
        <v>84</v>
      </c>
      <c r="M148" s="3">
        <v>86</v>
      </c>
      <c r="N148" s="3">
        <v>86</v>
      </c>
    </row>
    <row r="149" spans="1:14" x14ac:dyDescent="0.35">
      <c r="A149" s="1">
        <v>45107</v>
      </c>
      <c r="B149" t="s">
        <v>1</v>
      </c>
      <c r="C149" t="s">
        <v>93</v>
      </c>
      <c r="D149" t="s">
        <v>390</v>
      </c>
      <c r="E149" t="s">
        <v>389</v>
      </c>
      <c r="F149" s="3">
        <v>2396</v>
      </c>
      <c r="G149" s="3">
        <v>1116</v>
      </c>
      <c r="H149" s="3">
        <v>1116</v>
      </c>
      <c r="I149" s="3">
        <v>1113</v>
      </c>
      <c r="J149" s="3"/>
      <c r="K149" s="3">
        <v>1054</v>
      </c>
      <c r="L149" s="3">
        <v>1101</v>
      </c>
      <c r="M149" s="3"/>
      <c r="N149" s="3">
        <v>1116</v>
      </c>
    </row>
    <row r="150" spans="1:14" x14ac:dyDescent="0.35">
      <c r="A150" s="1">
        <v>45107</v>
      </c>
      <c r="B150" t="s">
        <v>1</v>
      </c>
      <c r="C150" t="s">
        <v>93</v>
      </c>
      <c r="D150" t="s">
        <v>392</v>
      </c>
      <c r="E150" t="s">
        <v>391</v>
      </c>
      <c r="F150" s="3">
        <v>6353</v>
      </c>
      <c r="G150" s="3">
        <v>1672</v>
      </c>
      <c r="H150" s="3">
        <v>1672</v>
      </c>
      <c r="I150" s="3">
        <v>1672</v>
      </c>
      <c r="J150" s="3"/>
      <c r="K150" s="3">
        <v>1275</v>
      </c>
      <c r="L150" s="3">
        <v>1303</v>
      </c>
      <c r="M150" s="3">
        <v>1327</v>
      </c>
      <c r="N150" s="3">
        <v>1672</v>
      </c>
    </row>
    <row r="151" spans="1:14" x14ac:dyDescent="0.35">
      <c r="A151" s="1">
        <v>45107</v>
      </c>
      <c r="B151" t="s">
        <v>1</v>
      </c>
      <c r="C151" t="s">
        <v>93</v>
      </c>
      <c r="D151" t="s">
        <v>394</v>
      </c>
      <c r="E151" t="s">
        <v>393</v>
      </c>
      <c r="F151" s="3">
        <v>6062</v>
      </c>
      <c r="G151" s="3">
        <v>2510</v>
      </c>
      <c r="H151" s="3">
        <v>2510</v>
      </c>
      <c r="I151" s="3">
        <v>2439</v>
      </c>
      <c r="J151" s="3"/>
      <c r="K151" s="3"/>
      <c r="L151" s="3">
        <v>2484</v>
      </c>
      <c r="M151" s="3">
        <v>2503</v>
      </c>
      <c r="N151" s="3">
        <v>2228</v>
      </c>
    </row>
    <row r="152" spans="1:14" x14ac:dyDescent="0.35">
      <c r="A152" s="1">
        <v>45107</v>
      </c>
      <c r="B152" t="s">
        <v>1</v>
      </c>
      <c r="C152" t="s">
        <v>93</v>
      </c>
      <c r="D152" t="s">
        <v>396</v>
      </c>
      <c r="E152" t="s">
        <v>395</v>
      </c>
      <c r="F152" s="3">
        <v>2516</v>
      </c>
      <c r="G152" s="3">
        <v>1044</v>
      </c>
      <c r="H152" s="3">
        <v>1044</v>
      </c>
      <c r="I152" s="3">
        <v>1044</v>
      </c>
      <c r="J152" s="3"/>
      <c r="K152" s="3"/>
      <c r="L152" s="3">
        <v>1043</v>
      </c>
      <c r="M152" s="3">
        <v>1039</v>
      </c>
      <c r="N152" s="3">
        <v>1044</v>
      </c>
    </row>
    <row r="153" spans="1:14" x14ac:dyDescent="0.35">
      <c r="A153" s="1">
        <v>45107</v>
      </c>
      <c r="B153" t="s">
        <v>1</v>
      </c>
      <c r="C153" t="s">
        <v>90</v>
      </c>
      <c r="D153" t="s">
        <v>398</v>
      </c>
      <c r="E153" t="s">
        <v>397</v>
      </c>
      <c r="F153" s="3">
        <v>30689</v>
      </c>
      <c r="G153" s="3">
        <v>14631</v>
      </c>
      <c r="H153" s="3">
        <v>14631</v>
      </c>
      <c r="I153" s="3">
        <v>14631</v>
      </c>
      <c r="J153" s="3"/>
      <c r="K153" s="3"/>
      <c r="L153" s="3">
        <v>14605</v>
      </c>
      <c r="M153" s="3"/>
      <c r="N153" s="3">
        <v>14631</v>
      </c>
    </row>
    <row r="154" spans="1:14" x14ac:dyDescent="0.35">
      <c r="A154" s="1">
        <v>45107</v>
      </c>
      <c r="B154" t="s">
        <v>1</v>
      </c>
      <c r="C154" t="s">
        <v>90</v>
      </c>
      <c r="D154" t="s">
        <v>400</v>
      </c>
      <c r="E154" t="s">
        <v>399</v>
      </c>
      <c r="F154" s="3">
        <v>40058</v>
      </c>
      <c r="G154" s="3">
        <v>15055</v>
      </c>
      <c r="H154" s="3">
        <v>15046</v>
      </c>
      <c r="I154" s="3">
        <v>15005</v>
      </c>
      <c r="J154" s="3"/>
      <c r="K154" s="3"/>
      <c r="L154" s="3">
        <v>15029</v>
      </c>
      <c r="M154" s="3">
        <v>12490</v>
      </c>
      <c r="N154" s="3">
        <v>15046</v>
      </c>
    </row>
    <row r="155" spans="1:14" x14ac:dyDescent="0.35">
      <c r="A155" s="1">
        <v>45107</v>
      </c>
      <c r="B155" t="s">
        <v>1</v>
      </c>
      <c r="C155" t="s">
        <v>90</v>
      </c>
      <c r="D155" t="s">
        <v>402</v>
      </c>
      <c r="E155" t="s">
        <v>401</v>
      </c>
      <c r="F155" s="3">
        <v>45601</v>
      </c>
      <c r="G155" s="3">
        <v>17736</v>
      </c>
      <c r="H155" s="3">
        <v>17736</v>
      </c>
      <c r="I155" s="3">
        <v>17736</v>
      </c>
      <c r="J155" s="3"/>
      <c r="K155" s="3"/>
      <c r="L155" s="3">
        <v>17690</v>
      </c>
      <c r="M155" s="3"/>
      <c r="N155" s="3">
        <v>17706</v>
      </c>
    </row>
    <row r="156" spans="1:14" x14ac:dyDescent="0.35">
      <c r="A156" s="1">
        <v>45107</v>
      </c>
      <c r="B156" t="s">
        <v>1</v>
      </c>
      <c r="C156" t="s">
        <v>90</v>
      </c>
      <c r="D156" t="s">
        <v>404</v>
      </c>
      <c r="E156" t="s">
        <v>403</v>
      </c>
      <c r="F156" s="3">
        <v>27062</v>
      </c>
      <c r="G156" s="3">
        <v>10360</v>
      </c>
      <c r="H156" s="3">
        <v>10360</v>
      </c>
      <c r="I156" s="3">
        <v>10360</v>
      </c>
      <c r="J156" s="3"/>
      <c r="K156" s="3"/>
      <c r="L156" s="3">
        <v>10360</v>
      </c>
      <c r="M156" s="3"/>
      <c r="N156" s="3">
        <v>10360</v>
      </c>
    </row>
    <row r="157" spans="1:14" x14ac:dyDescent="0.35">
      <c r="A157" s="1">
        <v>45107</v>
      </c>
      <c r="B157" t="s">
        <v>1</v>
      </c>
      <c r="C157" t="s">
        <v>93</v>
      </c>
      <c r="D157" t="s">
        <v>406</v>
      </c>
      <c r="E157" t="s">
        <v>405</v>
      </c>
      <c r="F157" s="3">
        <v>445</v>
      </c>
      <c r="G157" s="3">
        <v>233</v>
      </c>
      <c r="H157" s="3">
        <v>233</v>
      </c>
      <c r="I157" s="3">
        <v>233</v>
      </c>
      <c r="J157" s="3"/>
      <c r="K157" s="3"/>
      <c r="L157" s="3">
        <v>233</v>
      </c>
      <c r="M157" s="3">
        <v>150</v>
      </c>
      <c r="N157" s="3">
        <v>233</v>
      </c>
    </row>
    <row r="158" spans="1:14" x14ac:dyDescent="0.35">
      <c r="A158" s="1">
        <v>45107</v>
      </c>
      <c r="B158" t="s">
        <v>1</v>
      </c>
      <c r="C158" t="s">
        <v>106</v>
      </c>
      <c r="D158" t="s">
        <v>408</v>
      </c>
      <c r="E158" t="s">
        <v>407</v>
      </c>
      <c r="F158" s="3">
        <v>25194</v>
      </c>
      <c r="G158" s="3">
        <v>7448</v>
      </c>
      <c r="H158" s="3">
        <v>7448</v>
      </c>
      <c r="I158" s="3">
        <v>7448</v>
      </c>
      <c r="J158" s="3"/>
      <c r="K158" s="3">
        <v>0</v>
      </c>
      <c r="L158" s="3">
        <v>7438</v>
      </c>
      <c r="M158" s="3">
        <v>7448</v>
      </c>
      <c r="N158" s="3">
        <v>7448</v>
      </c>
    </row>
    <row r="159" spans="1:14" x14ac:dyDescent="0.35">
      <c r="A159" s="1">
        <v>45107</v>
      </c>
      <c r="B159" t="s">
        <v>1</v>
      </c>
      <c r="C159" t="s">
        <v>90</v>
      </c>
      <c r="D159" t="s">
        <v>410</v>
      </c>
      <c r="E159" t="s">
        <v>409</v>
      </c>
      <c r="F159" s="3">
        <v>2275</v>
      </c>
      <c r="G159" s="3">
        <v>862</v>
      </c>
      <c r="H159" s="3">
        <v>862</v>
      </c>
      <c r="I159" s="3">
        <v>862</v>
      </c>
      <c r="J159" s="3"/>
      <c r="K159" s="3"/>
      <c r="L159" s="3">
        <v>862</v>
      </c>
      <c r="M159" s="3"/>
      <c r="N159" s="3">
        <v>862</v>
      </c>
    </row>
    <row r="160" spans="1:14" x14ac:dyDescent="0.35">
      <c r="A160" s="1">
        <v>45107</v>
      </c>
      <c r="B160" t="s">
        <v>1</v>
      </c>
      <c r="C160" t="s">
        <v>90</v>
      </c>
      <c r="D160" t="s">
        <v>412</v>
      </c>
      <c r="E160" t="s">
        <v>411</v>
      </c>
      <c r="F160" s="3">
        <v>4628</v>
      </c>
      <c r="G160" s="3">
        <v>1754</v>
      </c>
      <c r="H160" s="3">
        <v>1754</v>
      </c>
      <c r="I160" s="3">
        <v>1754</v>
      </c>
      <c r="J160" s="3">
        <v>2</v>
      </c>
      <c r="K160" s="3">
        <v>1237</v>
      </c>
      <c r="L160" s="3">
        <v>1598</v>
      </c>
      <c r="M160" s="3"/>
      <c r="N160" s="3">
        <v>1737</v>
      </c>
    </row>
    <row r="161" spans="1:14" x14ac:dyDescent="0.35">
      <c r="A161" s="1">
        <v>45107</v>
      </c>
      <c r="B161" t="s">
        <v>1</v>
      </c>
      <c r="C161" t="s">
        <v>90</v>
      </c>
      <c r="D161" t="s">
        <v>414</v>
      </c>
      <c r="E161" t="s">
        <v>413</v>
      </c>
      <c r="F161" s="3">
        <v>47995</v>
      </c>
      <c r="G161" s="3">
        <v>23536</v>
      </c>
      <c r="H161" s="3">
        <v>23536</v>
      </c>
      <c r="I161" s="3">
        <v>23536</v>
      </c>
      <c r="J161" s="3">
        <v>23536</v>
      </c>
      <c r="K161" s="3">
        <v>3104</v>
      </c>
      <c r="L161" s="3">
        <v>23536</v>
      </c>
      <c r="M161" s="3"/>
      <c r="N161" s="3">
        <v>23536</v>
      </c>
    </row>
    <row r="162" spans="1:14" x14ac:dyDescent="0.35">
      <c r="A162" s="1">
        <v>45107</v>
      </c>
      <c r="B162" t="s">
        <v>1</v>
      </c>
      <c r="C162" t="s">
        <v>90</v>
      </c>
      <c r="D162" t="s">
        <v>416</v>
      </c>
      <c r="E162" t="s">
        <v>415</v>
      </c>
      <c r="F162" s="3">
        <v>14730</v>
      </c>
      <c r="G162" s="3">
        <v>4573</v>
      </c>
      <c r="H162" s="3">
        <v>4573</v>
      </c>
      <c r="I162" s="3">
        <v>4573</v>
      </c>
      <c r="J162" s="3">
        <v>4555</v>
      </c>
      <c r="K162" s="3">
        <v>3422</v>
      </c>
      <c r="L162" s="3">
        <v>4569</v>
      </c>
      <c r="M162" s="3"/>
      <c r="N162" s="3">
        <v>4573</v>
      </c>
    </row>
    <row r="163" spans="1:14" x14ac:dyDescent="0.35">
      <c r="A163" s="1">
        <v>45107</v>
      </c>
      <c r="B163" t="s">
        <v>1</v>
      </c>
      <c r="C163" t="s">
        <v>90</v>
      </c>
      <c r="D163" t="s">
        <v>418</v>
      </c>
      <c r="E163" t="s">
        <v>417</v>
      </c>
      <c r="F163" s="3">
        <v>62834</v>
      </c>
      <c r="G163" s="3">
        <v>26554</v>
      </c>
      <c r="H163" s="3">
        <v>26554</v>
      </c>
      <c r="I163" s="3">
        <v>26554</v>
      </c>
      <c r="J163" s="3">
        <v>26554</v>
      </c>
      <c r="K163" s="3">
        <v>899</v>
      </c>
      <c r="L163" s="3">
        <v>26554</v>
      </c>
      <c r="M163" s="3"/>
      <c r="N163" s="3">
        <v>26554</v>
      </c>
    </row>
    <row r="164" spans="1:14" x14ac:dyDescent="0.35">
      <c r="A164" s="1">
        <v>45107</v>
      </c>
      <c r="B164" t="s">
        <v>1</v>
      </c>
      <c r="C164" t="s">
        <v>90</v>
      </c>
      <c r="D164" t="s">
        <v>420</v>
      </c>
      <c r="E164" t="s">
        <v>419</v>
      </c>
      <c r="F164" s="3">
        <v>56764</v>
      </c>
      <c r="G164" s="3">
        <v>22617</v>
      </c>
      <c r="H164" s="3">
        <v>22617</v>
      </c>
      <c r="I164" s="3">
        <v>22617</v>
      </c>
      <c r="J164" s="3">
        <v>22617</v>
      </c>
      <c r="K164" s="3">
        <v>1153</v>
      </c>
      <c r="L164" s="3">
        <v>22617</v>
      </c>
      <c r="M164" s="3"/>
      <c r="N164" s="3">
        <v>22617</v>
      </c>
    </row>
    <row r="165" spans="1:14" x14ac:dyDescent="0.35">
      <c r="A165" s="1">
        <v>45107</v>
      </c>
      <c r="B165" t="s">
        <v>1</v>
      </c>
      <c r="C165" t="s">
        <v>90</v>
      </c>
      <c r="D165" t="s">
        <v>422</v>
      </c>
      <c r="E165" t="s">
        <v>421</v>
      </c>
      <c r="F165" s="3">
        <v>38709</v>
      </c>
      <c r="G165" s="3">
        <v>15866</v>
      </c>
      <c r="H165" s="3">
        <v>15866</v>
      </c>
      <c r="I165" s="3">
        <v>15866</v>
      </c>
      <c r="J165" s="3">
        <v>15866</v>
      </c>
      <c r="K165" s="3">
        <v>537</v>
      </c>
      <c r="L165" s="3">
        <v>15866</v>
      </c>
      <c r="M165" s="3"/>
      <c r="N165" s="3">
        <v>15866</v>
      </c>
    </row>
    <row r="166" spans="1:14" x14ac:dyDescent="0.35">
      <c r="A166" s="1">
        <v>45107</v>
      </c>
      <c r="B166" t="s">
        <v>1</v>
      </c>
      <c r="C166" t="s">
        <v>90</v>
      </c>
      <c r="D166" t="s">
        <v>424</v>
      </c>
      <c r="E166" t="s">
        <v>423</v>
      </c>
      <c r="F166" s="3">
        <v>32395</v>
      </c>
      <c r="G166" s="3">
        <v>13775</v>
      </c>
      <c r="H166" s="3">
        <v>13775</v>
      </c>
      <c r="I166" s="3">
        <v>13775</v>
      </c>
      <c r="J166" s="3">
        <v>13619</v>
      </c>
      <c r="K166" s="3">
        <v>7</v>
      </c>
      <c r="L166" s="3">
        <v>13775</v>
      </c>
      <c r="M166" s="3"/>
      <c r="N166" s="3">
        <v>13775</v>
      </c>
    </row>
    <row r="167" spans="1:14" x14ac:dyDescent="0.35">
      <c r="A167" s="1">
        <v>45107</v>
      </c>
      <c r="B167" t="s">
        <v>1</v>
      </c>
      <c r="C167" t="s">
        <v>90</v>
      </c>
      <c r="D167" t="s">
        <v>426</v>
      </c>
      <c r="E167" t="s">
        <v>425</v>
      </c>
      <c r="F167" s="3">
        <v>143471</v>
      </c>
      <c r="G167" s="3">
        <v>57482</v>
      </c>
      <c r="H167" s="3">
        <v>57482</v>
      </c>
      <c r="I167" s="3">
        <v>57482</v>
      </c>
      <c r="J167" s="3">
        <v>57290</v>
      </c>
      <c r="K167" s="3">
        <v>1088</v>
      </c>
      <c r="L167" s="3">
        <v>57470</v>
      </c>
      <c r="M167" s="3"/>
      <c r="N167" s="3">
        <v>57482</v>
      </c>
    </row>
    <row r="168" spans="1:14" x14ac:dyDescent="0.35">
      <c r="A168" s="1">
        <v>45107</v>
      </c>
      <c r="B168" t="s">
        <v>1</v>
      </c>
      <c r="C168" t="s">
        <v>90</v>
      </c>
      <c r="D168" t="s">
        <v>428</v>
      </c>
      <c r="E168" t="s">
        <v>427</v>
      </c>
      <c r="F168" s="3">
        <v>82431</v>
      </c>
      <c r="G168" s="3">
        <v>30606</v>
      </c>
      <c r="H168" s="3">
        <v>30606</v>
      </c>
      <c r="I168" s="3">
        <v>30606</v>
      </c>
      <c r="J168" s="3">
        <v>29924</v>
      </c>
      <c r="K168" s="3">
        <v>1755</v>
      </c>
      <c r="L168" s="3">
        <v>30601</v>
      </c>
      <c r="M168" s="3"/>
      <c r="N168" s="3">
        <v>30606</v>
      </c>
    </row>
    <row r="169" spans="1:14" x14ac:dyDescent="0.35">
      <c r="A169" s="1">
        <v>45107</v>
      </c>
      <c r="B169" t="s">
        <v>1</v>
      </c>
      <c r="C169" t="s">
        <v>93</v>
      </c>
      <c r="D169" t="s">
        <v>430</v>
      </c>
      <c r="E169" t="s">
        <v>429</v>
      </c>
      <c r="F169" s="3">
        <v>1366</v>
      </c>
      <c r="G169" s="3">
        <v>467</v>
      </c>
      <c r="H169" s="3">
        <v>467</v>
      </c>
      <c r="I169" s="3">
        <v>467</v>
      </c>
      <c r="J169" s="3">
        <v>456</v>
      </c>
      <c r="K169" s="3">
        <v>0</v>
      </c>
      <c r="L169" s="3">
        <v>467</v>
      </c>
      <c r="M169" s="3"/>
      <c r="N169" s="3">
        <v>467</v>
      </c>
    </row>
    <row r="170" spans="1:14" x14ac:dyDescent="0.35">
      <c r="A170" s="1">
        <v>45107</v>
      </c>
      <c r="B170" t="s">
        <v>1</v>
      </c>
      <c r="C170" t="s">
        <v>93</v>
      </c>
      <c r="D170" t="s">
        <v>432</v>
      </c>
      <c r="E170" t="s">
        <v>431</v>
      </c>
      <c r="F170" s="3">
        <v>861</v>
      </c>
      <c r="G170" s="3">
        <v>385</v>
      </c>
      <c r="H170" s="3">
        <v>385</v>
      </c>
      <c r="I170" s="3">
        <v>385</v>
      </c>
      <c r="J170" s="3"/>
      <c r="K170" s="3">
        <v>86</v>
      </c>
      <c r="L170" s="3">
        <v>379</v>
      </c>
      <c r="M170" s="3"/>
      <c r="N170" s="3">
        <v>385</v>
      </c>
    </row>
    <row r="171" spans="1:14" x14ac:dyDescent="0.35">
      <c r="A171" s="1">
        <v>45107</v>
      </c>
      <c r="B171" t="s">
        <v>1</v>
      </c>
      <c r="C171" t="s">
        <v>93</v>
      </c>
      <c r="D171" t="s">
        <v>434</v>
      </c>
      <c r="E171" t="s">
        <v>433</v>
      </c>
      <c r="F171" s="3">
        <v>16385</v>
      </c>
      <c r="G171" s="3">
        <v>5510</v>
      </c>
      <c r="H171" s="3">
        <v>5510</v>
      </c>
      <c r="I171" s="3">
        <v>5510</v>
      </c>
      <c r="J171" s="3"/>
      <c r="K171" s="3"/>
      <c r="L171" s="3">
        <v>5510</v>
      </c>
      <c r="M171" s="3"/>
      <c r="N171" s="3">
        <v>5510</v>
      </c>
    </row>
    <row r="172" spans="1:14" x14ac:dyDescent="0.35">
      <c r="A172" s="1">
        <v>45107</v>
      </c>
      <c r="B172" t="s">
        <v>1</v>
      </c>
      <c r="C172" t="s">
        <v>93</v>
      </c>
      <c r="D172" t="s">
        <v>436</v>
      </c>
      <c r="E172" t="s">
        <v>435</v>
      </c>
      <c r="F172" s="3">
        <v>177</v>
      </c>
      <c r="G172" s="3">
        <v>93</v>
      </c>
      <c r="H172" s="3">
        <v>79</v>
      </c>
      <c r="I172" s="3">
        <v>12</v>
      </c>
      <c r="J172" s="3"/>
      <c r="K172" s="3">
        <v>70</v>
      </c>
      <c r="L172" s="3">
        <v>7</v>
      </c>
      <c r="M172" s="3"/>
      <c r="N172" s="3">
        <v>15</v>
      </c>
    </row>
    <row r="173" spans="1:14" x14ac:dyDescent="0.35">
      <c r="A173" s="1">
        <v>45107</v>
      </c>
      <c r="B173" t="s">
        <v>1</v>
      </c>
      <c r="C173" t="s">
        <v>106</v>
      </c>
      <c r="D173" t="s">
        <v>438</v>
      </c>
      <c r="E173" t="s">
        <v>437</v>
      </c>
      <c r="F173" s="3">
        <v>7575</v>
      </c>
      <c r="G173" s="3">
        <v>3034</v>
      </c>
      <c r="H173" s="3">
        <v>3032</v>
      </c>
      <c r="I173" s="3">
        <v>2717</v>
      </c>
      <c r="J173" s="3"/>
      <c r="K173" s="3"/>
      <c r="L173" s="3">
        <v>2849</v>
      </c>
      <c r="M173" s="3">
        <v>2887</v>
      </c>
      <c r="N173" s="3">
        <v>2740</v>
      </c>
    </row>
    <row r="174" spans="1:14" x14ac:dyDescent="0.35">
      <c r="A174" s="1">
        <v>45107</v>
      </c>
      <c r="B174" t="s">
        <v>1</v>
      </c>
      <c r="C174" t="s">
        <v>90</v>
      </c>
      <c r="D174" t="s">
        <v>440</v>
      </c>
      <c r="E174" t="s">
        <v>439</v>
      </c>
      <c r="F174" s="3">
        <v>112476</v>
      </c>
      <c r="G174" s="3">
        <v>59051</v>
      </c>
      <c r="H174" s="3">
        <v>59051</v>
      </c>
      <c r="I174" s="3">
        <v>59051</v>
      </c>
      <c r="J174" s="3"/>
      <c r="K174" s="3"/>
      <c r="L174" s="3">
        <v>59051</v>
      </c>
      <c r="M174" s="3"/>
      <c r="N174" s="3">
        <v>59051</v>
      </c>
    </row>
    <row r="175" spans="1:14" x14ac:dyDescent="0.35">
      <c r="A175" s="1">
        <v>45107</v>
      </c>
      <c r="B175" t="s">
        <v>1</v>
      </c>
      <c r="C175" t="s">
        <v>90</v>
      </c>
      <c r="D175" t="s">
        <v>442</v>
      </c>
      <c r="E175" t="s">
        <v>441</v>
      </c>
      <c r="F175" s="3">
        <v>110042</v>
      </c>
      <c r="G175" s="3">
        <v>48986</v>
      </c>
      <c r="H175" s="3">
        <v>48986</v>
      </c>
      <c r="I175" s="3">
        <v>48986</v>
      </c>
      <c r="J175" s="3"/>
      <c r="K175" s="3"/>
      <c r="L175" s="3">
        <v>48986</v>
      </c>
      <c r="M175" s="3"/>
      <c r="N175" s="3">
        <v>48979</v>
      </c>
    </row>
    <row r="176" spans="1:14" x14ac:dyDescent="0.35">
      <c r="A176" s="1">
        <v>45107</v>
      </c>
      <c r="B176" t="s">
        <v>1</v>
      </c>
      <c r="C176" t="s">
        <v>90</v>
      </c>
      <c r="D176" t="s">
        <v>444</v>
      </c>
      <c r="E176" t="s">
        <v>443</v>
      </c>
      <c r="F176" s="3">
        <v>71897</v>
      </c>
      <c r="G176" s="3">
        <v>37626</v>
      </c>
      <c r="H176" s="3">
        <v>37626</v>
      </c>
      <c r="I176" s="3">
        <v>37626</v>
      </c>
      <c r="J176" s="3"/>
      <c r="K176" s="3"/>
      <c r="L176" s="3">
        <v>37626</v>
      </c>
      <c r="M176" s="3"/>
      <c r="N176" s="3">
        <v>37626</v>
      </c>
    </row>
    <row r="177" spans="1:14" x14ac:dyDescent="0.35">
      <c r="A177" s="1">
        <v>45107</v>
      </c>
      <c r="B177" t="s">
        <v>1</v>
      </c>
      <c r="C177" t="s">
        <v>90</v>
      </c>
      <c r="D177" t="s">
        <v>446</v>
      </c>
      <c r="E177" t="s">
        <v>445</v>
      </c>
      <c r="F177" s="3">
        <v>49939</v>
      </c>
      <c r="G177" s="3">
        <v>30133</v>
      </c>
      <c r="H177" s="3">
        <v>30133</v>
      </c>
      <c r="I177" s="3">
        <v>30133</v>
      </c>
      <c r="J177" s="3"/>
      <c r="K177" s="3"/>
      <c r="L177" s="3">
        <v>30133</v>
      </c>
      <c r="M177" s="3"/>
      <c r="N177" s="3">
        <v>30133</v>
      </c>
    </row>
    <row r="178" spans="1:14" x14ac:dyDescent="0.35">
      <c r="A178" s="1">
        <v>45107</v>
      </c>
      <c r="B178" t="s">
        <v>1</v>
      </c>
      <c r="C178" t="s">
        <v>90</v>
      </c>
      <c r="D178" t="s">
        <v>448</v>
      </c>
      <c r="E178" t="s">
        <v>447</v>
      </c>
      <c r="F178" s="3">
        <v>48106</v>
      </c>
      <c r="G178" s="3">
        <v>19720</v>
      </c>
      <c r="H178" s="3">
        <v>19720</v>
      </c>
      <c r="I178" s="3">
        <v>19720</v>
      </c>
      <c r="J178" s="3"/>
      <c r="K178" s="3"/>
      <c r="L178" s="3">
        <v>19720</v>
      </c>
      <c r="M178" s="3"/>
      <c r="N178" s="3">
        <v>19720</v>
      </c>
    </row>
    <row r="179" spans="1:14" x14ac:dyDescent="0.35">
      <c r="A179" s="1">
        <v>45107</v>
      </c>
      <c r="B179" t="s">
        <v>1</v>
      </c>
      <c r="C179" t="s">
        <v>90</v>
      </c>
      <c r="D179" t="s">
        <v>450</v>
      </c>
      <c r="E179" t="s">
        <v>449</v>
      </c>
      <c r="F179" s="3">
        <v>111195</v>
      </c>
      <c r="G179" s="3">
        <v>42726</v>
      </c>
      <c r="H179" s="3">
        <v>42726</v>
      </c>
      <c r="I179" s="3">
        <v>42726</v>
      </c>
      <c r="J179" s="3"/>
      <c r="K179" s="3"/>
      <c r="L179" s="3">
        <v>42726</v>
      </c>
      <c r="M179" s="3"/>
      <c r="N179" s="3">
        <v>42699</v>
      </c>
    </row>
    <row r="180" spans="1:14" x14ac:dyDescent="0.35">
      <c r="A180" s="1">
        <v>45107</v>
      </c>
      <c r="B180" t="s">
        <v>1</v>
      </c>
      <c r="C180" t="s">
        <v>90</v>
      </c>
      <c r="D180" t="s">
        <v>452</v>
      </c>
      <c r="E180" t="s">
        <v>451</v>
      </c>
      <c r="F180" s="3">
        <v>39898</v>
      </c>
      <c r="G180" s="3">
        <v>15674</v>
      </c>
      <c r="H180" s="3">
        <v>15674</v>
      </c>
      <c r="I180" s="3">
        <v>15674</v>
      </c>
      <c r="J180" s="3"/>
      <c r="K180" s="3"/>
      <c r="L180" s="3">
        <v>15674</v>
      </c>
      <c r="M180" s="3"/>
      <c r="N180" s="3">
        <v>15674</v>
      </c>
    </row>
    <row r="181" spans="1:14" x14ac:dyDescent="0.35">
      <c r="A181" s="1">
        <v>45107</v>
      </c>
      <c r="B181" t="s">
        <v>1</v>
      </c>
      <c r="C181" t="s">
        <v>90</v>
      </c>
      <c r="D181" t="s">
        <v>454</v>
      </c>
      <c r="E181" t="s">
        <v>453</v>
      </c>
      <c r="F181" s="3">
        <v>22717</v>
      </c>
      <c r="G181" s="3">
        <v>16128</v>
      </c>
      <c r="H181" s="3">
        <v>16128</v>
      </c>
      <c r="I181" s="3">
        <v>16128</v>
      </c>
      <c r="J181" s="3"/>
      <c r="K181" s="3"/>
      <c r="L181" s="3">
        <v>16128</v>
      </c>
      <c r="M181" s="3"/>
      <c r="N181" s="3">
        <v>16128</v>
      </c>
    </row>
    <row r="182" spans="1:14" x14ac:dyDescent="0.35">
      <c r="A182" s="1">
        <v>45107</v>
      </c>
      <c r="B182" t="s">
        <v>1</v>
      </c>
      <c r="C182" t="s">
        <v>90</v>
      </c>
      <c r="D182" t="s">
        <v>456</v>
      </c>
      <c r="E182" t="s">
        <v>455</v>
      </c>
      <c r="F182" s="3">
        <v>104048</v>
      </c>
      <c r="G182" s="3">
        <v>45480</v>
      </c>
      <c r="H182" s="3">
        <v>45480</v>
      </c>
      <c r="I182" s="3">
        <v>45480</v>
      </c>
      <c r="J182" s="3"/>
      <c r="K182" s="3"/>
      <c r="L182" s="3">
        <v>45480</v>
      </c>
      <c r="M182" s="3"/>
      <c r="N182" s="3">
        <v>45480</v>
      </c>
    </row>
    <row r="183" spans="1:14" x14ac:dyDescent="0.35">
      <c r="A183" s="1">
        <v>45107</v>
      </c>
      <c r="B183" t="s">
        <v>1</v>
      </c>
      <c r="C183" t="s">
        <v>90</v>
      </c>
      <c r="D183" t="s">
        <v>458</v>
      </c>
      <c r="E183" t="s">
        <v>457</v>
      </c>
      <c r="F183" s="3">
        <v>78878</v>
      </c>
      <c r="G183" s="3">
        <v>28914</v>
      </c>
      <c r="H183" s="3">
        <v>28914</v>
      </c>
      <c r="I183" s="3">
        <v>28914</v>
      </c>
      <c r="J183" s="3"/>
      <c r="K183" s="3"/>
      <c r="L183" s="3">
        <v>28914</v>
      </c>
      <c r="M183" s="3"/>
      <c r="N183" s="3">
        <v>28914</v>
      </c>
    </row>
    <row r="184" spans="1:14" x14ac:dyDescent="0.35">
      <c r="A184" s="1">
        <v>45107</v>
      </c>
      <c r="B184" t="s">
        <v>1</v>
      </c>
      <c r="C184" t="s">
        <v>90</v>
      </c>
      <c r="D184" t="s">
        <v>460</v>
      </c>
      <c r="E184" t="s">
        <v>459</v>
      </c>
      <c r="F184" s="3">
        <v>85424</v>
      </c>
      <c r="G184" s="3">
        <v>40460</v>
      </c>
      <c r="H184" s="3">
        <v>40460</v>
      </c>
      <c r="I184" s="3">
        <v>40460</v>
      </c>
      <c r="J184" s="3"/>
      <c r="K184" s="3"/>
      <c r="L184" s="3">
        <v>40460</v>
      </c>
      <c r="M184" s="3"/>
      <c r="N184" s="3">
        <v>40398</v>
      </c>
    </row>
    <row r="185" spans="1:14" x14ac:dyDescent="0.35">
      <c r="A185" s="1">
        <v>45107</v>
      </c>
      <c r="B185" t="s">
        <v>1</v>
      </c>
      <c r="C185" t="s">
        <v>90</v>
      </c>
      <c r="D185" t="s">
        <v>462</v>
      </c>
      <c r="E185" t="s">
        <v>461</v>
      </c>
      <c r="F185" s="3">
        <v>75420</v>
      </c>
      <c r="G185" s="3">
        <v>36213</v>
      </c>
      <c r="H185" s="3">
        <v>36021</v>
      </c>
      <c r="I185" s="3">
        <v>36021</v>
      </c>
      <c r="J185" s="3"/>
      <c r="K185" s="3"/>
      <c r="L185" s="3">
        <v>36021</v>
      </c>
      <c r="M185" s="3"/>
      <c r="N185" s="3">
        <v>35595</v>
      </c>
    </row>
    <row r="186" spans="1:14" x14ac:dyDescent="0.35">
      <c r="A186" s="1">
        <v>45107</v>
      </c>
      <c r="B186" t="s">
        <v>1</v>
      </c>
      <c r="C186" t="s">
        <v>90</v>
      </c>
      <c r="D186" t="s">
        <v>464</v>
      </c>
      <c r="E186" t="s">
        <v>463</v>
      </c>
      <c r="F186" s="3">
        <v>47678</v>
      </c>
      <c r="G186" s="3">
        <v>21525</v>
      </c>
      <c r="H186" s="3">
        <v>21435</v>
      </c>
      <c r="I186" s="3">
        <v>21435</v>
      </c>
      <c r="J186" s="3"/>
      <c r="K186" s="3"/>
      <c r="L186" s="3">
        <v>21435</v>
      </c>
      <c r="M186" s="3"/>
      <c r="N186" s="3">
        <v>21434</v>
      </c>
    </row>
    <row r="187" spans="1:14" x14ac:dyDescent="0.35">
      <c r="A187" s="1">
        <v>45107</v>
      </c>
      <c r="B187" t="s">
        <v>1</v>
      </c>
      <c r="C187" t="s">
        <v>90</v>
      </c>
      <c r="D187" t="s">
        <v>466</v>
      </c>
      <c r="E187" t="s">
        <v>465</v>
      </c>
      <c r="F187" s="3">
        <v>29472</v>
      </c>
      <c r="G187" s="3">
        <v>7452</v>
      </c>
      <c r="H187" s="3">
        <v>7452</v>
      </c>
      <c r="I187" s="3">
        <v>7452</v>
      </c>
      <c r="J187" s="3"/>
      <c r="K187" s="3"/>
      <c r="L187" s="3">
        <v>7452</v>
      </c>
      <c r="M187" s="3"/>
      <c r="N187" s="3">
        <v>7452</v>
      </c>
    </row>
    <row r="188" spans="1:14" x14ac:dyDescent="0.35">
      <c r="A188" s="1">
        <v>45107</v>
      </c>
      <c r="B188" t="s">
        <v>1</v>
      </c>
      <c r="C188" t="s">
        <v>90</v>
      </c>
      <c r="D188" t="s">
        <v>468</v>
      </c>
      <c r="E188" t="s">
        <v>467</v>
      </c>
      <c r="F188" s="3">
        <v>86154</v>
      </c>
      <c r="G188" s="3">
        <v>32596</v>
      </c>
      <c r="H188" s="3">
        <v>32596</v>
      </c>
      <c r="I188" s="3">
        <v>32596</v>
      </c>
      <c r="J188" s="3"/>
      <c r="K188" s="3"/>
      <c r="L188" s="3">
        <v>32596</v>
      </c>
      <c r="M188" s="3"/>
      <c r="N188" s="3">
        <v>32596</v>
      </c>
    </row>
    <row r="189" spans="1:14" x14ac:dyDescent="0.35">
      <c r="A189" s="1">
        <v>45107</v>
      </c>
      <c r="B189" t="s">
        <v>1</v>
      </c>
      <c r="C189" t="s">
        <v>90</v>
      </c>
      <c r="D189" t="s">
        <v>470</v>
      </c>
      <c r="E189" t="s">
        <v>469</v>
      </c>
      <c r="F189" s="3">
        <v>74916</v>
      </c>
      <c r="G189" s="3">
        <v>31213</v>
      </c>
      <c r="H189" s="3">
        <v>31213</v>
      </c>
      <c r="I189" s="3">
        <v>31213</v>
      </c>
      <c r="J189" s="3"/>
      <c r="K189" s="3"/>
      <c r="L189" s="3">
        <v>31213</v>
      </c>
      <c r="M189" s="3"/>
      <c r="N189" s="3">
        <v>31213</v>
      </c>
    </row>
    <row r="190" spans="1:14" x14ac:dyDescent="0.35">
      <c r="A190" s="1">
        <v>45107</v>
      </c>
      <c r="B190" t="s">
        <v>1</v>
      </c>
      <c r="C190" t="s">
        <v>90</v>
      </c>
      <c r="D190" t="s">
        <v>472</v>
      </c>
      <c r="E190" t="s">
        <v>471</v>
      </c>
      <c r="F190" s="3">
        <v>102876</v>
      </c>
      <c r="G190" s="3">
        <v>38273</v>
      </c>
      <c r="H190" s="3">
        <v>38273</v>
      </c>
      <c r="I190" s="3">
        <v>38273</v>
      </c>
      <c r="J190" s="3"/>
      <c r="K190" s="3"/>
      <c r="L190" s="3">
        <v>38273</v>
      </c>
      <c r="M190" s="3"/>
      <c r="N190" s="3">
        <v>38273</v>
      </c>
    </row>
    <row r="191" spans="1:14" x14ac:dyDescent="0.35">
      <c r="A191" s="1">
        <v>45107</v>
      </c>
      <c r="B191" t="s">
        <v>1</v>
      </c>
      <c r="C191" t="s">
        <v>90</v>
      </c>
      <c r="D191" t="s">
        <v>474</v>
      </c>
      <c r="E191" t="s">
        <v>473</v>
      </c>
      <c r="F191" s="3">
        <v>49130</v>
      </c>
      <c r="G191" s="3">
        <v>21256</v>
      </c>
      <c r="H191" s="3">
        <v>21256</v>
      </c>
      <c r="I191" s="3">
        <v>21256</v>
      </c>
      <c r="J191" s="3"/>
      <c r="K191" s="3"/>
      <c r="L191" s="3">
        <v>21256</v>
      </c>
      <c r="M191" s="3"/>
      <c r="N191" s="3">
        <v>21256</v>
      </c>
    </row>
    <row r="192" spans="1:14" x14ac:dyDescent="0.35">
      <c r="A192" s="1">
        <v>45107</v>
      </c>
      <c r="B192" t="s">
        <v>1</v>
      </c>
      <c r="C192" t="s">
        <v>90</v>
      </c>
      <c r="D192" t="s">
        <v>476</v>
      </c>
      <c r="E192" t="s">
        <v>475</v>
      </c>
      <c r="F192" s="3">
        <v>50251</v>
      </c>
      <c r="G192" s="3">
        <v>21609</v>
      </c>
      <c r="H192" s="3">
        <v>21609</v>
      </c>
      <c r="I192" s="3">
        <v>21609</v>
      </c>
      <c r="J192" s="3"/>
      <c r="K192" s="3"/>
      <c r="L192" s="3">
        <v>21609</v>
      </c>
      <c r="M192" s="3"/>
      <c r="N192" s="3">
        <v>21609</v>
      </c>
    </row>
    <row r="193" spans="1:14" x14ac:dyDescent="0.35">
      <c r="A193" s="1">
        <v>45107</v>
      </c>
      <c r="B193" t="s">
        <v>1</v>
      </c>
      <c r="C193" t="s">
        <v>90</v>
      </c>
      <c r="D193" t="s">
        <v>478</v>
      </c>
      <c r="E193" t="s">
        <v>477</v>
      </c>
      <c r="F193" s="3">
        <v>20862</v>
      </c>
      <c r="G193" s="3">
        <v>8296</v>
      </c>
      <c r="H193" s="3">
        <v>8296</v>
      </c>
      <c r="I193" s="3">
        <v>8296</v>
      </c>
      <c r="J193" s="3"/>
      <c r="K193" s="3"/>
      <c r="L193" s="3">
        <v>8296</v>
      </c>
      <c r="M193" s="3"/>
      <c r="N193" s="3">
        <v>8296</v>
      </c>
    </row>
    <row r="194" spans="1:14" x14ac:dyDescent="0.35">
      <c r="A194" s="1">
        <v>45107</v>
      </c>
      <c r="B194" t="s">
        <v>1</v>
      </c>
      <c r="C194" t="s">
        <v>90</v>
      </c>
      <c r="D194" t="s">
        <v>480</v>
      </c>
      <c r="E194" t="s">
        <v>479</v>
      </c>
      <c r="F194" s="3">
        <v>97661</v>
      </c>
      <c r="G194" s="3">
        <v>36387</v>
      </c>
      <c r="H194" s="3">
        <v>36387</v>
      </c>
      <c r="I194" s="3">
        <v>36387</v>
      </c>
      <c r="J194" s="3"/>
      <c r="K194" s="3"/>
      <c r="L194" s="3">
        <v>36387</v>
      </c>
      <c r="M194" s="3"/>
      <c r="N194" s="3">
        <v>36305</v>
      </c>
    </row>
    <row r="195" spans="1:14" x14ac:dyDescent="0.35">
      <c r="A195" s="1">
        <v>45107</v>
      </c>
      <c r="B195" t="s">
        <v>1</v>
      </c>
      <c r="C195" t="s">
        <v>180</v>
      </c>
      <c r="D195" t="s">
        <v>482</v>
      </c>
      <c r="E195" t="s">
        <v>481</v>
      </c>
      <c r="F195" s="3">
        <v>2387</v>
      </c>
      <c r="G195" s="3">
        <v>783</v>
      </c>
      <c r="H195" s="3">
        <v>783</v>
      </c>
      <c r="I195" s="3">
        <v>783</v>
      </c>
      <c r="J195" s="3"/>
      <c r="K195" s="3"/>
      <c r="L195" s="3">
        <v>783</v>
      </c>
      <c r="M195" s="3">
        <v>783</v>
      </c>
      <c r="N195" s="3">
        <v>783</v>
      </c>
    </row>
    <row r="196" spans="1:14" x14ac:dyDescent="0.35">
      <c r="A196" s="1">
        <v>45107</v>
      </c>
      <c r="B196" t="s">
        <v>1</v>
      </c>
      <c r="C196" t="s">
        <v>106</v>
      </c>
      <c r="D196" t="s">
        <v>484</v>
      </c>
      <c r="E196" t="s">
        <v>483</v>
      </c>
      <c r="F196" s="3">
        <v>14697</v>
      </c>
      <c r="G196" s="3">
        <v>4131</v>
      </c>
      <c r="H196" s="3">
        <v>4131</v>
      </c>
      <c r="I196" s="3">
        <v>4131</v>
      </c>
      <c r="J196" s="3"/>
      <c r="K196" s="3"/>
      <c r="L196" s="3">
        <v>4130</v>
      </c>
      <c r="M196" s="3">
        <v>4131</v>
      </c>
      <c r="N196" s="3">
        <v>4130</v>
      </c>
    </row>
    <row r="197" spans="1:14" x14ac:dyDescent="0.35">
      <c r="A197" s="1">
        <v>45107</v>
      </c>
      <c r="B197" t="s">
        <v>1</v>
      </c>
      <c r="C197" t="s">
        <v>106</v>
      </c>
      <c r="D197" t="s">
        <v>486</v>
      </c>
      <c r="E197" t="s">
        <v>485</v>
      </c>
      <c r="F197" s="3">
        <v>1133</v>
      </c>
      <c r="G197" s="3">
        <v>470</v>
      </c>
      <c r="H197" s="3">
        <v>470</v>
      </c>
      <c r="I197" s="3">
        <v>442</v>
      </c>
      <c r="J197" s="3"/>
      <c r="K197" s="3"/>
      <c r="L197" s="3">
        <v>58</v>
      </c>
      <c r="M197" s="3">
        <v>468</v>
      </c>
      <c r="N197" s="3">
        <v>94</v>
      </c>
    </row>
    <row r="198" spans="1:14" x14ac:dyDescent="0.35">
      <c r="A198" s="1">
        <v>45107</v>
      </c>
      <c r="B198" t="s">
        <v>1</v>
      </c>
      <c r="C198" t="s">
        <v>93</v>
      </c>
      <c r="D198" t="s">
        <v>488</v>
      </c>
      <c r="E198" t="s">
        <v>487</v>
      </c>
      <c r="F198" s="3">
        <v>2824</v>
      </c>
      <c r="G198" s="3">
        <v>1398</v>
      </c>
      <c r="H198" s="3">
        <v>1389</v>
      </c>
      <c r="I198" s="3">
        <v>1378</v>
      </c>
      <c r="J198" s="3"/>
      <c r="K198" s="3">
        <v>0</v>
      </c>
      <c r="L198" s="3">
        <v>1328</v>
      </c>
      <c r="M198" s="3"/>
      <c r="N198" s="3">
        <v>1295</v>
      </c>
    </row>
    <row r="199" spans="1:14" x14ac:dyDescent="0.35">
      <c r="A199" s="1">
        <v>45107</v>
      </c>
      <c r="B199" t="s">
        <v>1</v>
      </c>
      <c r="C199" t="s">
        <v>93</v>
      </c>
      <c r="D199" t="s">
        <v>490</v>
      </c>
      <c r="E199" t="s">
        <v>489</v>
      </c>
      <c r="F199" s="3">
        <v>2105</v>
      </c>
      <c r="G199" s="3">
        <v>908</v>
      </c>
      <c r="H199" s="3">
        <v>908</v>
      </c>
      <c r="I199" s="3">
        <v>643</v>
      </c>
      <c r="J199" s="3"/>
      <c r="K199" s="3"/>
      <c r="L199" s="3">
        <v>851</v>
      </c>
      <c r="M199" s="3">
        <v>908</v>
      </c>
      <c r="N199" s="3">
        <v>645</v>
      </c>
    </row>
    <row r="200" spans="1:14" x14ac:dyDescent="0.35">
      <c r="A200" s="1">
        <v>45107</v>
      </c>
      <c r="B200" t="s">
        <v>1</v>
      </c>
      <c r="C200" t="s">
        <v>90</v>
      </c>
      <c r="D200" t="s">
        <v>492</v>
      </c>
      <c r="E200" t="s">
        <v>491</v>
      </c>
      <c r="F200" s="3">
        <v>87976</v>
      </c>
      <c r="G200" s="3">
        <v>38616</v>
      </c>
      <c r="H200" s="3">
        <v>38616</v>
      </c>
      <c r="I200" s="3">
        <v>38616</v>
      </c>
      <c r="J200" s="3"/>
      <c r="K200" s="3"/>
      <c r="L200" s="3">
        <v>38616</v>
      </c>
      <c r="M200" s="3"/>
      <c r="N200" s="3">
        <v>38616</v>
      </c>
    </row>
    <row r="201" spans="1:14" x14ac:dyDescent="0.35">
      <c r="A201" s="1">
        <v>45107</v>
      </c>
      <c r="B201" t="s">
        <v>1</v>
      </c>
      <c r="C201" t="s">
        <v>90</v>
      </c>
      <c r="D201" t="s">
        <v>494</v>
      </c>
      <c r="E201" t="s">
        <v>493</v>
      </c>
      <c r="F201" s="3">
        <v>83588</v>
      </c>
      <c r="G201" s="3">
        <v>31606</v>
      </c>
      <c r="H201" s="3">
        <v>31606</v>
      </c>
      <c r="I201" s="3">
        <v>31606</v>
      </c>
      <c r="J201" s="3"/>
      <c r="K201" s="3"/>
      <c r="L201" s="3">
        <v>31606</v>
      </c>
      <c r="M201" s="3"/>
      <c r="N201" s="3">
        <v>31606</v>
      </c>
    </row>
    <row r="202" spans="1:14" x14ac:dyDescent="0.35">
      <c r="A202" s="1">
        <v>45107</v>
      </c>
      <c r="B202" t="s">
        <v>1</v>
      </c>
      <c r="C202" t="s">
        <v>93</v>
      </c>
      <c r="D202" t="s">
        <v>496</v>
      </c>
      <c r="E202" t="s">
        <v>495</v>
      </c>
      <c r="F202" s="3">
        <v>2034</v>
      </c>
      <c r="G202" s="3">
        <v>806</v>
      </c>
      <c r="H202" s="3">
        <v>806</v>
      </c>
      <c r="I202" s="3">
        <v>806</v>
      </c>
      <c r="J202" s="3">
        <v>0</v>
      </c>
      <c r="K202" s="3">
        <v>521</v>
      </c>
      <c r="L202" s="3">
        <v>806</v>
      </c>
      <c r="M202" s="3"/>
      <c r="N202" s="3">
        <v>806</v>
      </c>
    </row>
    <row r="203" spans="1:14" x14ac:dyDescent="0.35">
      <c r="A203" s="1">
        <v>45107</v>
      </c>
      <c r="B203" t="s">
        <v>1</v>
      </c>
      <c r="C203" t="s">
        <v>93</v>
      </c>
      <c r="D203" t="s">
        <v>498</v>
      </c>
      <c r="E203" t="s">
        <v>497</v>
      </c>
      <c r="F203" s="3">
        <v>8453</v>
      </c>
      <c r="G203" s="3">
        <v>3634</v>
      </c>
      <c r="H203" s="3">
        <v>3633</v>
      </c>
      <c r="I203" s="3">
        <v>3600</v>
      </c>
      <c r="J203" s="3"/>
      <c r="K203" s="3"/>
      <c r="L203" s="3">
        <v>3633</v>
      </c>
      <c r="M203" s="3"/>
      <c r="N203" s="3">
        <v>3611</v>
      </c>
    </row>
    <row r="204" spans="1:14" x14ac:dyDescent="0.35">
      <c r="A204" s="1">
        <v>45107</v>
      </c>
      <c r="B204" t="s">
        <v>1</v>
      </c>
      <c r="C204" t="s">
        <v>93</v>
      </c>
      <c r="D204" t="s">
        <v>500</v>
      </c>
      <c r="E204" t="s">
        <v>499</v>
      </c>
      <c r="F204" s="3">
        <v>2632</v>
      </c>
      <c r="G204" s="3">
        <v>1161</v>
      </c>
      <c r="H204" s="3">
        <v>1160</v>
      </c>
      <c r="I204" s="3">
        <v>1026</v>
      </c>
      <c r="J204" s="3"/>
      <c r="K204" s="3"/>
      <c r="L204" s="3">
        <v>1160</v>
      </c>
      <c r="M204" s="3"/>
      <c r="N204" s="3">
        <v>1160</v>
      </c>
    </row>
    <row r="205" spans="1:14" x14ac:dyDescent="0.35">
      <c r="A205" s="1">
        <v>45107</v>
      </c>
      <c r="B205" t="s">
        <v>1</v>
      </c>
      <c r="C205" t="s">
        <v>106</v>
      </c>
      <c r="D205" t="s">
        <v>502</v>
      </c>
      <c r="E205" t="s">
        <v>501</v>
      </c>
      <c r="F205" s="3">
        <v>9160</v>
      </c>
      <c r="G205" s="3">
        <v>3543</v>
      </c>
      <c r="H205" s="3">
        <v>3543</v>
      </c>
      <c r="I205" s="3">
        <v>3189</v>
      </c>
      <c r="J205" s="3"/>
      <c r="K205" s="3"/>
      <c r="L205" s="3">
        <v>3198</v>
      </c>
      <c r="M205" s="3">
        <v>3543</v>
      </c>
      <c r="N205" s="3">
        <v>3504</v>
      </c>
    </row>
    <row r="206" spans="1:14" x14ac:dyDescent="0.35">
      <c r="A206" s="1">
        <v>45107</v>
      </c>
      <c r="B206" t="s">
        <v>1</v>
      </c>
      <c r="C206" t="s">
        <v>106</v>
      </c>
      <c r="D206" t="s">
        <v>504</v>
      </c>
      <c r="E206" t="s">
        <v>503</v>
      </c>
      <c r="F206" s="3">
        <v>1763</v>
      </c>
      <c r="G206" s="3">
        <v>467</v>
      </c>
      <c r="H206" s="3">
        <v>467</v>
      </c>
      <c r="I206" s="3">
        <v>464</v>
      </c>
      <c r="J206" s="3"/>
      <c r="K206" s="3"/>
      <c r="L206" s="3">
        <v>464</v>
      </c>
      <c r="M206" s="3">
        <v>467</v>
      </c>
      <c r="N206" s="3">
        <v>464</v>
      </c>
    </row>
    <row r="207" spans="1:14" x14ac:dyDescent="0.35">
      <c r="A207" s="1">
        <v>45107</v>
      </c>
      <c r="B207" t="s">
        <v>1</v>
      </c>
      <c r="C207" t="s">
        <v>106</v>
      </c>
      <c r="D207" t="s">
        <v>506</v>
      </c>
      <c r="E207" t="s">
        <v>505</v>
      </c>
      <c r="F207" s="3">
        <v>1886</v>
      </c>
      <c r="G207" s="3">
        <v>553</v>
      </c>
      <c r="H207" s="3">
        <v>553</v>
      </c>
      <c r="I207" s="3">
        <v>553</v>
      </c>
      <c r="J207" s="3"/>
      <c r="K207" s="3">
        <v>0</v>
      </c>
      <c r="L207" s="3">
        <v>553</v>
      </c>
      <c r="M207" s="3">
        <v>553</v>
      </c>
      <c r="N207" s="3">
        <v>553</v>
      </c>
    </row>
    <row r="208" spans="1:14" x14ac:dyDescent="0.35">
      <c r="A208" s="1">
        <v>45107</v>
      </c>
      <c r="B208" t="s">
        <v>1</v>
      </c>
      <c r="C208" t="s">
        <v>93</v>
      </c>
      <c r="D208" t="s">
        <v>508</v>
      </c>
      <c r="E208" t="s">
        <v>507</v>
      </c>
      <c r="F208" s="3">
        <v>1405</v>
      </c>
      <c r="G208" s="3">
        <v>680</v>
      </c>
      <c r="H208" s="3">
        <v>680</v>
      </c>
      <c r="I208" s="3">
        <v>680</v>
      </c>
      <c r="J208" s="3"/>
      <c r="K208" s="3">
        <v>631</v>
      </c>
      <c r="L208" s="3">
        <v>680</v>
      </c>
      <c r="M208" s="3"/>
      <c r="N208" s="3">
        <v>680</v>
      </c>
    </row>
    <row r="209" spans="1:14" x14ac:dyDescent="0.35">
      <c r="A209" s="1">
        <v>45107</v>
      </c>
      <c r="B209" t="s">
        <v>1</v>
      </c>
      <c r="C209" t="s">
        <v>106</v>
      </c>
      <c r="D209" t="s">
        <v>510</v>
      </c>
      <c r="E209" t="s">
        <v>509</v>
      </c>
      <c r="F209" s="3">
        <v>502</v>
      </c>
      <c r="G209" s="3">
        <v>187</v>
      </c>
      <c r="H209" s="3">
        <v>187</v>
      </c>
      <c r="I209" s="3">
        <v>166</v>
      </c>
      <c r="J209" s="3"/>
      <c r="K209" s="3"/>
      <c r="L209" s="3">
        <v>180</v>
      </c>
      <c r="M209" s="3">
        <v>187</v>
      </c>
      <c r="N209" s="3">
        <v>171</v>
      </c>
    </row>
    <row r="210" spans="1:14" x14ac:dyDescent="0.35">
      <c r="A210" s="1">
        <v>45107</v>
      </c>
      <c r="B210" t="s">
        <v>1</v>
      </c>
      <c r="C210" t="s">
        <v>90</v>
      </c>
      <c r="D210" t="s">
        <v>512</v>
      </c>
      <c r="E210" t="s">
        <v>511</v>
      </c>
      <c r="F210" s="3">
        <v>55874</v>
      </c>
      <c r="G210" s="3">
        <v>20876</v>
      </c>
      <c r="H210" s="3">
        <v>20871</v>
      </c>
      <c r="I210" s="3">
        <v>20816</v>
      </c>
      <c r="J210" s="3"/>
      <c r="K210" s="3">
        <v>20699</v>
      </c>
      <c r="L210" s="3">
        <v>20741</v>
      </c>
      <c r="M210" s="3"/>
      <c r="N210" s="3">
        <v>20871</v>
      </c>
    </row>
    <row r="211" spans="1:14" x14ac:dyDescent="0.35">
      <c r="A211" s="1">
        <v>45107</v>
      </c>
      <c r="B211" t="s">
        <v>1</v>
      </c>
      <c r="C211" t="s">
        <v>90</v>
      </c>
      <c r="D211" t="s">
        <v>514</v>
      </c>
      <c r="E211" t="s">
        <v>513</v>
      </c>
      <c r="F211" s="3">
        <v>5671</v>
      </c>
      <c r="G211" s="3">
        <v>2174</v>
      </c>
      <c r="H211" s="3">
        <v>2174</v>
      </c>
      <c r="I211" s="3">
        <v>2150</v>
      </c>
      <c r="J211" s="3"/>
      <c r="K211" s="3"/>
      <c r="L211" s="3">
        <v>2137</v>
      </c>
      <c r="M211" s="3">
        <v>2170</v>
      </c>
      <c r="N211" s="3">
        <v>2174</v>
      </c>
    </row>
    <row r="212" spans="1:14" x14ac:dyDescent="0.35">
      <c r="A212" s="1">
        <v>45107</v>
      </c>
      <c r="B212" t="s">
        <v>1</v>
      </c>
      <c r="C212" t="s">
        <v>93</v>
      </c>
      <c r="D212" t="s">
        <v>516</v>
      </c>
      <c r="E212" t="s">
        <v>515</v>
      </c>
      <c r="F212" s="3">
        <v>2766</v>
      </c>
      <c r="G212" s="3">
        <v>1352</v>
      </c>
      <c r="H212" s="3">
        <v>1348</v>
      </c>
      <c r="I212" s="3">
        <v>1348</v>
      </c>
      <c r="J212" s="3"/>
      <c r="K212" s="3"/>
      <c r="L212" s="3">
        <v>1256</v>
      </c>
      <c r="M212" s="3"/>
      <c r="N212" s="3">
        <v>1257</v>
      </c>
    </row>
    <row r="213" spans="1:14" x14ac:dyDescent="0.35">
      <c r="A213" s="1">
        <v>45107</v>
      </c>
      <c r="B213" t="s">
        <v>1</v>
      </c>
      <c r="C213" t="s">
        <v>106</v>
      </c>
      <c r="D213" t="s">
        <v>518</v>
      </c>
      <c r="E213" t="s">
        <v>517</v>
      </c>
      <c r="F213" s="3">
        <v>12049</v>
      </c>
      <c r="G213" s="3">
        <v>3357</v>
      </c>
      <c r="H213" s="3">
        <v>3357</v>
      </c>
      <c r="I213" s="3">
        <v>3357</v>
      </c>
      <c r="J213" s="3"/>
      <c r="K213" s="3"/>
      <c r="L213" s="3">
        <v>3357</v>
      </c>
      <c r="M213" s="3">
        <v>3357</v>
      </c>
      <c r="N213" s="3">
        <v>3357</v>
      </c>
    </row>
    <row r="214" spans="1:14" x14ac:dyDescent="0.35">
      <c r="A214" s="1">
        <v>45107</v>
      </c>
      <c r="B214" t="s">
        <v>1</v>
      </c>
      <c r="C214" t="s">
        <v>90</v>
      </c>
      <c r="D214" t="s">
        <v>520</v>
      </c>
      <c r="E214" t="s">
        <v>519</v>
      </c>
      <c r="F214" s="3">
        <v>4200</v>
      </c>
      <c r="G214" s="3">
        <v>1308</v>
      </c>
      <c r="H214" s="3">
        <v>1308</v>
      </c>
      <c r="I214" s="3">
        <v>1308</v>
      </c>
      <c r="J214" s="3"/>
      <c r="K214" s="3">
        <v>1308</v>
      </c>
      <c r="L214" s="3">
        <v>1308</v>
      </c>
      <c r="M214" s="3"/>
      <c r="N214" s="3">
        <v>1308</v>
      </c>
    </row>
    <row r="215" spans="1:14" x14ac:dyDescent="0.35">
      <c r="A215" s="1">
        <v>45107</v>
      </c>
      <c r="B215" t="s">
        <v>1</v>
      </c>
      <c r="C215" t="s">
        <v>93</v>
      </c>
      <c r="D215" t="s">
        <v>522</v>
      </c>
      <c r="E215" t="s">
        <v>521</v>
      </c>
      <c r="F215" s="3">
        <v>693</v>
      </c>
      <c r="G215" s="3">
        <v>287</v>
      </c>
      <c r="H215" s="3">
        <v>287</v>
      </c>
      <c r="I215" s="3">
        <v>287</v>
      </c>
      <c r="J215" s="3"/>
      <c r="K215" s="3">
        <v>285</v>
      </c>
      <c r="L215" s="3">
        <v>255</v>
      </c>
      <c r="M215" s="3"/>
      <c r="N215" s="3">
        <v>287</v>
      </c>
    </row>
    <row r="216" spans="1:14" x14ac:dyDescent="0.35">
      <c r="A216" s="1">
        <v>45107</v>
      </c>
      <c r="B216" t="s">
        <v>1</v>
      </c>
      <c r="C216" t="s">
        <v>106</v>
      </c>
      <c r="D216" t="s">
        <v>524</v>
      </c>
      <c r="E216" t="s">
        <v>523</v>
      </c>
      <c r="F216" s="3">
        <v>338</v>
      </c>
      <c r="G216" s="3">
        <v>161</v>
      </c>
      <c r="H216" s="3">
        <v>161</v>
      </c>
      <c r="I216" s="3">
        <v>161</v>
      </c>
      <c r="J216" s="3"/>
      <c r="K216" s="3"/>
      <c r="L216" s="3">
        <v>161</v>
      </c>
      <c r="M216" s="3">
        <v>161</v>
      </c>
      <c r="N216" s="3">
        <v>161</v>
      </c>
    </row>
    <row r="217" spans="1:14" x14ac:dyDescent="0.35">
      <c r="A217" s="1">
        <v>45107</v>
      </c>
      <c r="B217" t="s">
        <v>1</v>
      </c>
      <c r="C217" t="s">
        <v>93</v>
      </c>
      <c r="D217" t="s">
        <v>526</v>
      </c>
      <c r="E217" t="s">
        <v>525</v>
      </c>
      <c r="F217" s="3">
        <v>323</v>
      </c>
      <c r="G217" s="3">
        <v>162</v>
      </c>
      <c r="H217" s="3">
        <v>140</v>
      </c>
      <c r="I217" s="3">
        <v>140</v>
      </c>
      <c r="J217" s="3"/>
      <c r="K217" s="3">
        <v>127</v>
      </c>
      <c r="L217" s="3">
        <v>137</v>
      </c>
      <c r="M217" s="3">
        <v>5</v>
      </c>
      <c r="N217" s="3">
        <v>127</v>
      </c>
    </row>
    <row r="218" spans="1:14" x14ac:dyDescent="0.35">
      <c r="A218" s="1">
        <v>45107</v>
      </c>
      <c r="B218" t="s">
        <v>1</v>
      </c>
      <c r="C218" t="s">
        <v>90</v>
      </c>
      <c r="D218" t="s">
        <v>528</v>
      </c>
      <c r="E218" t="s">
        <v>527</v>
      </c>
      <c r="F218" s="3">
        <v>1660</v>
      </c>
      <c r="G218" s="3">
        <v>658</v>
      </c>
      <c r="H218" s="3">
        <v>658</v>
      </c>
      <c r="I218" s="3">
        <v>655</v>
      </c>
      <c r="J218" s="3"/>
      <c r="K218" s="3">
        <v>638</v>
      </c>
      <c r="L218" s="3">
        <v>640</v>
      </c>
      <c r="M218" s="3"/>
      <c r="N218" s="3">
        <v>658</v>
      </c>
    </row>
    <row r="219" spans="1:14" x14ac:dyDescent="0.35">
      <c r="A219" s="1">
        <v>45107</v>
      </c>
      <c r="B219" t="s">
        <v>1</v>
      </c>
      <c r="C219" t="s">
        <v>90</v>
      </c>
      <c r="D219" t="s">
        <v>530</v>
      </c>
      <c r="E219" t="s">
        <v>529</v>
      </c>
      <c r="F219" s="3">
        <v>93178</v>
      </c>
      <c r="G219" s="3">
        <v>33763</v>
      </c>
      <c r="H219" s="3">
        <v>33763</v>
      </c>
      <c r="I219" s="3">
        <v>33763</v>
      </c>
      <c r="J219" s="3"/>
      <c r="K219" s="3">
        <v>0</v>
      </c>
      <c r="L219" s="3">
        <v>33763</v>
      </c>
      <c r="M219" s="3">
        <v>33763</v>
      </c>
      <c r="N219" s="3">
        <v>33763</v>
      </c>
    </row>
    <row r="220" spans="1:14" x14ac:dyDescent="0.35">
      <c r="A220" s="1">
        <v>45107</v>
      </c>
      <c r="B220" t="s">
        <v>1</v>
      </c>
      <c r="C220" t="s">
        <v>90</v>
      </c>
      <c r="D220" t="s">
        <v>532</v>
      </c>
      <c r="E220" t="s">
        <v>531</v>
      </c>
      <c r="F220" s="3">
        <v>48299</v>
      </c>
      <c r="G220" s="3">
        <v>19358</v>
      </c>
      <c r="H220" s="3">
        <v>19358</v>
      </c>
      <c r="I220" s="3">
        <v>19297</v>
      </c>
      <c r="J220" s="3"/>
      <c r="K220" s="3"/>
      <c r="L220" s="3">
        <v>19297</v>
      </c>
      <c r="M220" s="3">
        <v>19356</v>
      </c>
      <c r="N220" s="3">
        <v>19352</v>
      </c>
    </row>
    <row r="221" spans="1:14" x14ac:dyDescent="0.35">
      <c r="A221" s="1">
        <v>45107</v>
      </c>
      <c r="B221" t="s">
        <v>1</v>
      </c>
      <c r="C221" t="s">
        <v>93</v>
      </c>
      <c r="D221" t="s">
        <v>534</v>
      </c>
      <c r="E221" t="s">
        <v>533</v>
      </c>
      <c r="F221" s="3">
        <v>6004</v>
      </c>
      <c r="G221" s="3">
        <v>1691</v>
      </c>
      <c r="H221" s="3">
        <v>1660</v>
      </c>
      <c r="I221" s="3">
        <v>1620</v>
      </c>
      <c r="J221" s="3"/>
      <c r="K221" s="3"/>
      <c r="L221" s="3">
        <v>206</v>
      </c>
      <c r="M221" s="3"/>
      <c r="N221" s="3">
        <v>1565</v>
      </c>
    </row>
    <row r="222" spans="1:14" x14ac:dyDescent="0.35">
      <c r="A222" s="1">
        <v>45107</v>
      </c>
      <c r="B222" t="s">
        <v>1</v>
      </c>
      <c r="C222" t="s">
        <v>106</v>
      </c>
      <c r="D222" t="s">
        <v>536</v>
      </c>
      <c r="E222" t="s">
        <v>535</v>
      </c>
      <c r="F222" s="3">
        <v>5291</v>
      </c>
      <c r="G222" s="3">
        <v>1857</v>
      </c>
      <c r="H222" s="3">
        <v>1857</v>
      </c>
      <c r="I222" s="3">
        <v>1857</v>
      </c>
      <c r="J222" s="3"/>
      <c r="K222" s="3"/>
      <c r="L222" s="3">
        <v>1857</v>
      </c>
      <c r="M222" s="3">
        <v>1857</v>
      </c>
      <c r="N222" s="3">
        <v>1857</v>
      </c>
    </row>
  </sheetData>
  <autoFilter ref="A1:N222" xr:uid="{00000000-0001-0000-0800-000000000000}"/>
  <pageMargins left="0.45" right="0.45" top="0.5" bottom="0.75" header="0.3" footer="0.4"/>
  <pageSetup scale="80" orientation="landscape" r:id="rId1"/>
  <headerFoot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954EB5AE180F946AF745284960D1A5B" ma:contentTypeVersion="16" ma:contentTypeDescription="" ma:contentTypeScope="" ma:versionID="ba36969978c9cf4da9b1ac1caacd24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Formal</CaseStatus>
    <OpenedDate xmlns="dc463f71-b30c-4ab2-9473-d307f9d35888">2024-01-08T08:00:00+00:00</OpenedDate>
    <SignificantOrder xmlns="dc463f71-b30c-4ab2-9473-d307f9d35888">false</SignificantOrder>
    <Date1 xmlns="dc463f71-b30c-4ab2-9473-d307f9d35888">2024-01-08T08:00:00+00:00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Qwest Corporation;CenturyTel of Washington, Inc.;CenturyTel of Inter Island, Inc.;CenturyTel of Cowiche, Inc.;United Telephone Company of the Northwest</CaseCompanyNames>
    <Nickname xmlns="http://schemas.microsoft.com/sharepoint/v3" xsi:nil="true"/>
    <DocketNumber xmlns="dc463f71-b30c-4ab2-9473-d307f9d35888">240029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02313E-C748-4B7F-8852-B29B7FA20E94}"/>
</file>

<file path=customXml/itemProps2.xml><?xml version="1.0" encoding="utf-8"?>
<ds:datastoreItem xmlns:ds="http://schemas.openxmlformats.org/officeDocument/2006/customXml" ds:itemID="{A6A5281F-005A-4DFB-BB3E-3BDAA8412249}"/>
</file>

<file path=customXml/itemProps3.xml><?xml version="1.0" encoding="utf-8"?>
<ds:datastoreItem xmlns:ds="http://schemas.openxmlformats.org/officeDocument/2006/customXml" ds:itemID="{402E1DF4-97F3-4C50-90B3-7C67AAA35AA4}"/>
</file>

<file path=customXml/itemProps4.xml><?xml version="1.0" encoding="utf-8"?>
<ds:datastoreItem xmlns:ds="http://schemas.openxmlformats.org/officeDocument/2006/customXml" ds:itemID="{A42E58B6-D4BA-4CEE-90B3-BC959DE45CDE}"/>
</file>

<file path=docMetadata/LabelInfo.xml><?xml version="1.0" encoding="utf-8"?>
<clbl:labelList xmlns:clbl="http://schemas.microsoft.com/office/2020/mipLabelMetadata">
  <clbl:label id="{72b17115-9915-42c0-9f1b-4f98e5a4bcd2}" enabled="0" method="" siteId="{72b17115-9915-42c0-9f1b-4f98e5a4bc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Cover Sheet(R)</vt:lpstr>
      <vt:lpstr>All Fixed Providers</vt:lpstr>
      <vt:lpstr>Fixed Providers ex-Sat</vt:lpstr>
      <vt:lpstr>Copper</vt:lpstr>
      <vt:lpstr>Cable</vt:lpstr>
      <vt:lpstr>Fiber</vt:lpstr>
      <vt:lpstr>Satellite</vt:lpstr>
      <vt:lpstr>Fixed Wireless</vt:lpstr>
      <vt:lpstr>Mobile Voice</vt:lpstr>
      <vt:lpstr>Modality Graph Data</vt:lpstr>
      <vt:lpstr>Modality Counts</vt:lpstr>
      <vt:lpstr>WA Voice Share(R)</vt:lpstr>
      <vt:lpstr>Access Line Count Data(R)</vt:lpstr>
      <vt:lpstr>WA Household Data(R)</vt:lpstr>
      <vt:lpstr>WA Pop Data(R)</vt:lpstr>
      <vt:lpstr>'All Fixed Providers'!Print_Titles</vt:lpstr>
      <vt:lpstr>Cable!Print_Titles</vt:lpstr>
      <vt:lpstr>Copper!Print_Titles</vt:lpstr>
      <vt:lpstr>Fiber!Print_Titles</vt:lpstr>
      <vt:lpstr>'Fixed Providers ex-Sat'!Print_Titles</vt:lpstr>
      <vt:lpstr>'Fixed Wireless'!Print_Titles</vt:lpstr>
      <vt:lpstr>'Mobile Voice'!Print_Titles</vt:lpstr>
      <vt:lpstr>'Modality Graph Data'!Print_Titles</vt:lpstr>
      <vt:lpstr>Satellite!Print_Titles</vt:lpstr>
      <vt:lpstr>'WA Household Data(R)'!Print_Titles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2023-12-21T00:24:14Z</dcterms:created>
  <dcterms:modified xsi:type="dcterms:W3CDTF">2023-12-21T06:37:27Z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0x0101006E56B4D1795A2E4DB2F0B01679ED314A005954EB5AE180F946AF745284960D1A5B</vt:lpwstr>
  </property>
  <property fmtid="{D5CDD505-2E9C-101B-9397-08002B2CF9AE}" pid="3" name="_docset_NoMedatataSyncRequired">
    <vt:lpwstr>False</vt:lpwstr>
  </property>
</Properties>
</file>